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dfs.pref.tokushima.jp\KenFileServer\105\004000\2017(H29)\Ｉ_地方債\04 平成29年度地方債担当（研修生下席）\②平成29年度後期（宮本）\01_地方公営企業\15 平成28年度決算「経営比較分析表」の分析等\04 市町村→県\05法非適下水\"/>
    </mc:Choice>
  </mc:AlternateContent>
  <workbookProtection workbookPassword="B319" lockStructure="1"/>
  <bookViews>
    <workbookView xWindow="0" yWindow="0" windowWidth="28800" windowHeight="12450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E86" i="4"/>
  <c r="AT10" i="4"/>
  <c r="AL10" i="4"/>
  <c r="AD10" i="4"/>
  <c r="I10" i="4"/>
  <c r="B10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<sst xmlns="http://schemas.openxmlformats.org/spreadsheetml/2006/main" count="240" uniqueCount="125">
  <si>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</si>
  <si>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</si>
  <si>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</si>
  <si>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</si>
  <si>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</si>
  <si>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</si>
  <si>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</si>
  <si>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</si>
  <si>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</si>
  <si>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</si>
  <si>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</si>
  <si>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</si>
  <si>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</si>
  <si>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</si>
  <si>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</si>
  <si>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</si>
  <si>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</si>
  <si>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</si>
  <si>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</si>
  <si>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</si>
  <si>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</si>
  <si>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</si>
  <si>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</si>
  <si>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</si>
  <si>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</si>
  <si>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</si>
  <si>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</si>
  <si>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</si>
  <si>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</si>
  <si>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</si>
  <si>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</si>
  <si>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</si>
  <si>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</si>
  <si>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</si>
  <si>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</si>
  <si>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</si>
  <si>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</si>
  <si>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</si>
  <si>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</si>
  <si>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</si>
  <si>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</si>
  <si>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</si>
  <si>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</si>
  <si>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</si>
  <si>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</si>
  <si>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</si>
  <si>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</si>
  <si>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</si>
  <si>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</si>
  <si>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</si>
  <si>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</si>
  <si>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</si>
  <si>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</si>
  <si>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</si>
  <si>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</si>
  <si>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</si>
  <si>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</si>
  <si>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</si>
  <si>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</si>
  <si>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</si>
  <si>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</si>
  <si>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</si>
  <si>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</si>
  <si>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</si>
  <si>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</si>
  <si>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</si>
  <si>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</si>
  <si>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</si>
  <si>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</si>
  <si>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</si>
  <si>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</si>
  <si>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</si>
  <si>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</si>
  <si>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</si>
  <si>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</si>
  <si>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</si>
  <si>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</si>
  <si>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</si>
  <si>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</si>
  <si>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</si>
  <si>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</si>
  <si>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</si>
  <si>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</si>
  <si>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</si>
  <si>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</si>
  <si>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</si>
  <si>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</si>
  <si>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</si>
  <si>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</si>
  <si>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</si>
  <si>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</si>
  <si>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</si>
  <si>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</si>
  <si>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</si>
  <si>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</si>
  <si>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</si>
  <si>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</si>
  <si>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</si>
  <si>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</si>
  <si>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</si>
  <si>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</si>
  <si>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</si>
  <si>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</si>
  <si>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</si>
  <si>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</si>
  <si>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</si>
  <si>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</si>
  <si>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</si>
  <si>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</si>
  <si>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徳島県　海陽町</t>
  </si>
  <si>
    <t>法非適用</t>
  </si>
  <si>
    <t>下水道事業</t>
  </si>
  <si>
    <t>漁業集落排水</t>
  </si>
  <si>
    <t>H3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</si>
  <si>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</si>
  <si>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</si>
  <si>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</si>
  <si>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</si>
  <si>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</si>
  <si>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</si>
  <si>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</si>
  <si>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　平成１４年から供用を開始している。処理区は１処理区である。経営については、一般会計からの繰入金に依存している状況である。工事は完了しており、今後加入者の増加が見込まれないため、経費の節減に努めていく。</t>
    <rPh sb="1" eb="3">
      <t>ヘイセイ</t>
    </rPh>
    <rPh sb="5" eb="6">
      <t>ネン</t>
    </rPh>
    <rPh sb="8" eb="10">
      <t>キョウヨウ</t>
    </rPh>
    <rPh sb="11" eb="13">
      <t>カイシ</t>
    </rPh>
    <rPh sb="18" eb="20">
      <t>ショリ</t>
    </rPh>
    <rPh sb="20" eb="21">
      <t>ク</t>
    </rPh>
    <rPh sb="23" eb="25">
      <t>ショリ</t>
    </rPh>
    <rPh sb="25" eb="26">
      <t>ク</t>
    </rPh>
    <rPh sb="30" eb="32">
      <t>ケイエイ</t>
    </rPh>
    <rPh sb="38" eb="40">
      <t>イッパン</t>
    </rPh>
    <rPh sb="40" eb="42">
      <t>カイケイ</t>
    </rPh>
    <rPh sb="45" eb="48">
      <t>クリイレキン</t>
    </rPh>
    <rPh sb="49" eb="51">
      <t>イゾン</t>
    </rPh>
    <rPh sb="55" eb="57">
      <t>ジョウキョウ</t>
    </rPh>
    <rPh sb="61" eb="63">
      <t>コウジ</t>
    </rPh>
    <rPh sb="64" eb="66">
      <t>カンリョウ</t>
    </rPh>
    <rPh sb="71" eb="73">
      <t>コンゴ</t>
    </rPh>
    <rPh sb="73" eb="76">
      <t>カニュウシャ</t>
    </rPh>
    <rPh sb="77" eb="79">
      <t>ゾウカ</t>
    </rPh>
    <rPh sb="80" eb="82">
      <t>ミコ</t>
    </rPh>
    <rPh sb="89" eb="91">
      <t>ケイヒ</t>
    </rPh>
    <rPh sb="92" eb="94">
      <t>セツゲン</t>
    </rPh>
    <rPh sb="95" eb="96">
      <t>ツト</t>
    </rPh>
    <phoneticPr fontId="4"/>
  </si>
  <si>
    <t>　下水道管の更新には至っていないが、施設の老朽化による修繕が発生し、随時対応している。長寿命化対策など、中長期的な修繕計画の策定が必要である。</t>
    <rPh sb="1" eb="4">
      <t>ゲスイドウ</t>
    </rPh>
    <rPh sb="4" eb="5">
      <t>カン</t>
    </rPh>
    <rPh sb="6" eb="8">
      <t>コウシン</t>
    </rPh>
    <rPh sb="10" eb="11">
      <t>イタ</t>
    </rPh>
    <rPh sb="18" eb="20">
      <t>シセツ</t>
    </rPh>
    <rPh sb="21" eb="24">
      <t>ロウキュウカ</t>
    </rPh>
    <rPh sb="27" eb="29">
      <t>シュウゼン</t>
    </rPh>
    <rPh sb="30" eb="32">
      <t>ハッセイ</t>
    </rPh>
    <rPh sb="34" eb="36">
      <t>ズイジ</t>
    </rPh>
    <rPh sb="36" eb="38">
      <t>タイオウ</t>
    </rPh>
    <rPh sb="43" eb="47">
      <t>チョウジュミョウカ</t>
    </rPh>
    <rPh sb="47" eb="49">
      <t>タイサク</t>
    </rPh>
    <rPh sb="52" eb="56">
      <t>チュウチョウキテキ</t>
    </rPh>
    <rPh sb="57" eb="59">
      <t>シュウゼン</t>
    </rPh>
    <rPh sb="59" eb="61">
      <t>ケイカク</t>
    </rPh>
    <rPh sb="62" eb="64">
      <t>サクテイ</t>
    </rPh>
    <rPh sb="65" eb="67">
      <t>ヒツヨウ</t>
    </rPh>
    <phoneticPr fontId="4"/>
  </si>
  <si>
    <t>　修繕計画を策定することにより、費用の平均化を図るなど、計画的な経営に努める。</t>
    <rPh sb="1" eb="3">
      <t>シュウゼン</t>
    </rPh>
    <rPh sb="3" eb="5">
      <t>ケイカク</t>
    </rPh>
    <rPh sb="6" eb="8">
      <t>サクテイ</t>
    </rPh>
    <rPh sb="16" eb="18">
      <t>ヒヨウ</t>
    </rPh>
    <rPh sb="19" eb="21">
      <t>ヘイキン</t>
    </rPh>
    <rPh sb="21" eb="22">
      <t>カ</t>
    </rPh>
    <rPh sb="23" eb="24">
      <t>ハカ</t>
    </rPh>
    <rPh sb="28" eb="31">
      <t>ケイカクテキ</t>
    </rPh>
    <rPh sb="32" eb="34">
      <t>ケイエイ</t>
    </rPh>
    <rPh sb="35" eb="36">
      <t>ツト</t>
    </rPh>
    <phoneticPr fontId="4"/>
  </si>
  <si>
    <t>非設置</t>
    <rPh sb="0" eb="1">
      <t>ヒ</t>
    </rPh>
    <rPh sb="1" eb="3">
      <t>セッチ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</si>
</sst>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26623456"/>
        <c:axId val="-726622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0.36</c:v>
                </c:pt>
                <c:pt idx="1">
                  <c:v>0.25</c:v>
                </c:pt>
                <c:pt idx="2">
                  <c:v>0.31</c:v>
                </c:pt>
                <c:pt idx="3">
                  <c:v>0.1</c:v>
                </c:pt>
                <c:pt idx="4" formatCode="#,##0.00;&quot;△&quot;#,##0.0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26623456"/>
        <c:axId val="-726622912"/>
      </c:lineChart>
      <c:dateAx>
        <c:axId val="-726623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726622912"/>
        <c:crosses val="autoZero"/>
        <c:auto val="1"/>
        <c:lblOffset val="100"/>
        <c:baseTimeUnit val="years"/>
      </c:dateAx>
      <c:valAx>
        <c:axId val="-726622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72662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101.22</c:v>
                </c:pt>
                <c:pt idx="1">
                  <c:v>103.3</c:v>
                </c:pt>
                <c:pt idx="2">
                  <c:v>104.62</c:v>
                </c:pt>
                <c:pt idx="3">
                  <c:v>101.86</c:v>
                </c:pt>
                <c:pt idx="4">
                  <c:v>93.13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27153968"/>
        <c:axId val="-727157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27153968"/>
        <c:axId val="-727157776"/>
      </c:lineChart>
      <c:dateAx>
        <c:axId val="-727153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727157776"/>
        <c:crosses val="autoZero"/>
        <c:auto val="1"/>
        <c:lblOffset val="100"/>
        <c:baseTimeUnit val="years"/>
      </c:dateAx>
      <c:valAx>
        <c:axId val="-727157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727153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89415600"/>
        <c:axId val="-589418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9415600"/>
        <c:axId val="-589418864"/>
      </c:lineChart>
      <c:dateAx>
        <c:axId val="-589415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589418864"/>
        <c:crosses val="autoZero"/>
        <c:auto val="1"/>
        <c:lblOffset val="100"/>
        <c:baseTimeUnit val="years"/>
      </c:dateAx>
      <c:valAx>
        <c:axId val="-589418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589415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89410704"/>
        <c:axId val="-589421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9410704"/>
        <c:axId val="-589421040"/>
      </c:lineChart>
      <c:dateAx>
        <c:axId val="-589410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589421040"/>
        <c:crosses val="autoZero"/>
        <c:auto val="1"/>
        <c:lblOffset val="100"/>
        <c:baseTimeUnit val="years"/>
      </c:dateAx>
      <c:valAx>
        <c:axId val="-589421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589410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89410160"/>
        <c:axId val="-589419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9410160"/>
        <c:axId val="-589419952"/>
      </c:lineChart>
      <c:dateAx>
        <c:axId val="-589410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589419952"/>
        <c:crosses val="autoZero"/>
        <c:auto val="1"/>
        <c:lblOffset val="100"/>
        <c:baseTimeUnit val="years"/>
      </c:dateAx>
      <c:valAx>
        <c:axId val="-589419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589410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89412336"/>
        <c:axId val="-58942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9412336"/>
        <c:axId val="-589424304"/>
      </c:lineChart>
      <c:dateAx>
        <c:axId val="-589412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589424304"/>
        <c:crosses val="autoZero"/>
        <c:auto val="1"/>
        <c:lblOffset val="100"/>
        <c:baseTimeUnit val="years"/>
      </c:dateAx>
      <c:valAx>
        <c:axId val="-58942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589412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89423760"/>
        <c:axId val="-589422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1665.33</c:v>
                </c:pt>
                <c:pt idx="1">
                  <c:v>1716.47</c:v>
                </c:pt>
                <c:pt idx="2">
                  <c:v>1741.94</c:v>
                </c:pt>
                <c:pt idx="3">
                  <c:v>1451.54</c:v>
                </c:pt>
                <c:pt idx="4">
                  <c:v>1700.42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9423760"/>
        <c:axId val="-589422672"/>
      </c:lineChart>
      <c:dateAx>
        <c:axId val="-589423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589422672"/>
        <c:crosses val="autoZero"/>
        <c:auto val="1"/>
        <c:lblOffset val="100"/>
        <c:baseTimeUnit val="years"/>
      </c:dateAx>
      <c:valAx>
        <c:axId val="-589422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589423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31.21</c:v>
                </c:pt>
                <c:pt idx="1">
                  <c:v>43</c:v>
                </c:pt>
                <c:pt idx="2">
                  <c:v>37.68</c:v>
                </c:pt>
                <c:pt idx="3">
                  <c:v>30.91</c:v>
                </c:pt>
                <c:pt idx="4">
                  <c:v>34.96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89419408"/>
        <c:axId val="-589416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37.92</c:v>
                </c:pt>
                <c:pt idx="1">
                  <c:v>35.049999999999997</c:v>
                </c:pt>
                <c:pt idx="2">
                  <c:v>33.86</c:v>
                </c:pt>
                <c:pt idx="3">
                  <c:v>33.58</c:v>
                </c:pt>
                <c:pt idx="4">
                  <c:v>34.51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9419408"/>
        <c:axId val="-589416144"/>
      </c:lineChart>
      <c:dateAx>
        <c:axId val="-589419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589416144"/>
        <c:crosses val="autoZero"/>
        <c:auto val="1"/>
        <c:lblOffset val="100"/>
        <c:baseTimeUnit val="years"/>
      </c:dateAx>
      <c:valAx>
        <c:axId val="-589416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589419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305.19</c:v>
                </c:pt>
                <c:pt idx="1">
                  <c:v>259.04000000000002</c:v>
                </c:pt>
                <c:pt idx="2">
                  <c:v>283.63</c:v>
                </c:pt>
                <c:pt idx="3">
                  <c:v>340.02</c:v>
                </c:pt>
                <c:pt idx="4">
                  <c:v>305.39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88893424"/>
        <c:axId val="-588892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438.71</c:v>
                </c:pt>
                <c:pt idx="1">
                  <c:v>463.38</c:v>
                </c:pt>
                <c:pt idx="2">
                  <c:v>510.15</c:v>
                </c:pt>
                <c:pt idx="3">
                  <c:v>514.39</c:v>
                </c:pt>
                <c:pt idx="4">
                  <c:v>476.11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8893424"/>
        <c:axId val="-588892880"/>
      </c:lineChart>
      <c:dateAx>
        <c:axId val="-588893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588892880"/>
        <c:crosses val="autoZero"/>
        <c:auto val="1"/>
        <c:lblOffset val="100"/>
        <c:baseTimeUnit val="years"/>
      </c:dateAx>
      <c:valAx>
        <c:axId val="-588892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588893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50.52</c:v>
                </c:pt>
                <c:pt idx="1">
                  <c:v>45.36</c:v>
                </c:pt>
                <c:pt idx="2">
                  <c:v>44.33</c:v>
                </c:pt>
                <c:pt idx="3">
                  <c:v>44.33</c:v>
                </c:pt>
                <c:pt idx="4">
                  <c:v>44.33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88885808"/>
        <c:axId val="-588888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33.81</c:v>
                </c:pt>
                <c:pt idx="1">
                  <c:v>31.37</c:v>
                </c:pt>
                <c:pt idx="2">
                  <c:v>29.86</c:v>
                </c:pt>
                <c:pt idx="3">
                  <c:v>29.28</c:v>
                </c:pt>
                <c:pt idx="4">
                  <c:v>29.4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8885808"/>
        <c:axId val="-588888528"/>
      </c:lineChart>
      <c:dateAx>
        <c:axId val="-588885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588888528"/>
        <c:crosses val="autoZero"/>
        <c:auto val="1"/>
        <c:lblOffset val="100"/>
        <c:baseTimeUnit val="years"/>
      </c:dateAx>
      <c:valAx>
        <c:axId val="-588888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588885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99.39</c:v>
                </c:pt>
                <c:pt idx="1">
                  <c:v>99.38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88887984"/>
        <c:axId val="-588885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68.7</c:v>
                </c:pt>
                <c:pt idx="1">
                  <c:v>67.38</c:v>
                </c:pt>
                <c:pt idx="2">
                  <c:v>65.95</c:v>
                </c:pt>
                <c:pt idx="3">
                  <c:v>66.819999999999993</c:v>
                </c:pt>
                <c:pt idx="4">
                  <c:v>63.77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8887984"/>
        <c:axId val="-588885264"/>
      </c:lineChart>
      <c:dateAx>
        <c:axId val="-588887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588885264"/>
        <c:crosses val="autoZero"/>
        <c:auto val="1"/>
        <c:lblOffset val="100"/>
        <c:baseTimeUnit val="years"/>
      </c:dateAx>
      <c:valAx>
        <c:axId val="-588885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588887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【985.48】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【34.15】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【377.04】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V1" zoomScaleNormal="100" workbookViewId="0">
      <selection activeCell="AD9" sqref="AD9:AJ9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43" t="str">
        <f>データ!H6</f>
        <v>徳島県　海陽町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4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漁業集落排水</v>
      </c>
      <c r="Q8" s="48"/>
      <c r="R8" s="48"/>
      <c r="S8" s="48"/>
      <c r="T8" s="48"/>
      <c r="U8" s="48"/>
      <c r="V8" s="48"/>
      <c r="W8" s="48" t="str">
        <f>データ!L6</f>
        <v>H3</v>
      </c>
      <c r="X8" s="48"/>
      <c r="Y8" s="48"/>
      <c r="Z8" s="48"/>
      <c r="AA8" s="48"/>
      <c r="AB8" s="48"/>
      <c r="AC8" s="48"/>
      <c r="AD8" s="49" t="s">
        <v>124</v>
      </c>
      <c r="AE8" s="49"/>
      <c r="AF8" s="49"/>
      <c r="AG8" s="49"/>
      <c r="AH8" s="49"/>
      <c r="AI8" s="49"/>
      <c r="AJ8" s="49"/>
      <c r="AK8" s="4"/>
      <c r="AL8" s="50">
        <f>データ!S6</f>
        <v>9851</v>
      </c>
      <c r="AM8" s="50"/>
      <c r="AN8" s="50"/>
      <c r="AO8" s="50"/>
      <c r="AP8" s="50"/>
      <c r="AQ8" s="50"/>
      <c r="AR8" s="50"/>
      <c r="AS8" s="50"/>
      <c r="AT8" s="45">
        <f>データ!T6</f>
        <v>327.64999999999998</v>
      </c>
      <c r="AU8" s="45"/>
      <c r="AV8" s="45"/>
      <c r="AW8" s="45"/>
      <c r="AX8" s="45"/>
      <c r="AY8" s="45"/>
      <c r="AZ8" s="45"/>
      <c r="BA8" s="45"/>
      <c r="BB8" s="45">
        <f>データ!U6</f>
        <v>30.07</v>
      </c>
      <c r="BC8" s="45"/>
      <c r="BD8" s="45"/>
      <c r="BE8" s="45"/>
      <c r="BF8" s="45"/>
      <c r="BG8" s="45"/>
      <c r="BH8" s="45"/>
      <c r="BI8" s="45"/>
      <c r="BJ8" s="4"/>
      <c r="BK8" s="4"/>
      <c r="BL8" s="46" t="s">
        <v>10</v>
      </c>
      <c r="BM8" s="47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4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4"/>
      <c r="BK9" s="4"/>
      <c r="BL9" s="51" t="s">
        <v>20</v>
      </c>
      <c r="BM9" s="52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1.51</v>
      </c>
      <c r="Q10" s="45"/>
      <c r="R10" s="45"/>
      <c r="S10" s="45"/>
      <c r="T10" s="45"/>
      <c r="U10" s="45"/>
      <c r="V10" s="45"/>
      <c r="W10" s="45">
        <f>データ!Q6</f>
        <v>100</v>
      </c>
      <c r="X10" s="45"/>
      <c r="Y10" s="45"/>
      <c r="Z10" s="45"/>
      <c r="AA10" s="45"/>
      <c r="AB10" s="45"/>
      <c r="AC10" s="45"/>
      <c r="AD10" s="50">
        <f>データ!R6</f>
        <v>1990</v>
      </c>
      <c r="AE10" s="50"/>
      <c r="AF10" s="50"/>
      <c r="AG10" s="50"/>
      <c r="AH10" s="50"/>
      <c r="AI10" s="50"/>
      <c r="AJ10" s="50"/>
      <c r="AK10" s="2"/>
      <c r="AL10" s="50">
        <f>データ!V6</f>
        <v>148</v>
      </c>
      <c r="AM10" s="50"/>
      <c r="AN10" s="50"/>
      <c r="AO10" s="50"/>
      <c r="AP10" s="50"/>
      <c r="AQ10" s="50"/>
      <c r="AR10" s="50"/>
      <c r="AS10" s="50"/>
      <c r="AT10" s="45">
        <f>データ!W6</f>
        <v>7.0000000000000007E-2</v>
      </c>
      <c r="AU10" s="45"/>
      <c r="AV10" s="45"/>
      <c r="AW10" s="45"/>
      <c r="AX10" s="45"/>
      <c r="AY10" s="45"/>
      <c r="AZ10" s="45"/>
      <c r="BA10" s="45"/>
      <c r="BB10" s="45">
        <f>データ!X6</f>
        <v>2114.29</v>
      </c>
      <c r="BC10" s="45"/>
      <c r="BD10" s="45"/>
      <c r="BE10" s="45"/>
      <c r="BF10" s="45"/>
      <c r="BG10" s="45"/>
      <c r="BH10" s="45"/>
      <c r="BI10" s="45"/>
      <c r="BJ10" s="2"/>
      <c r="BK10" s="2"/>
      <c r="BL10" s="53" t="s">
        <v>22</v>
      </c>
      <c r="BM10" s="54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69" t="s">
        <v>121</v>
      </c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1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69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1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69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1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69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1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69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1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69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1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69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1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69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1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69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1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69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1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69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1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69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1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69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1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69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1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69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1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69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1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69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1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69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1"/>
    </row>
    <row r="34" spans="1:78" ht="13.5" customHeight="1">
      <c r="A34" s="2"/>
      <c r="B34" s="17"/>
      <c r="C34" s="75" t="s">
        <v>27</v>
      </c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20"/>
      <c r="R34" s="75" t="s">
        <v>28</v>
      </c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20"/>
      <c r="AG34" s="75" t="s">
        <v>29</v>
      </c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20"/>
      <c r="AV34" s="75" t="s">
        <v>30</v>
      </c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19"/>
      <c r="BK34" s="2"/>
      <c r="BL34" s="69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1"/>
    </row>
    <row r="35" spans="1:78" ht="13.5" customHeight="1">
      <c r="A35" s="2"/>
      <c r="B35" s="17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20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20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20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19"/>
      <c r="BK35" s="2"/>
      <c r="BL35" s="69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1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69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1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69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1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69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1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69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1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69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1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69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1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69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1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69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1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3" t="s">
        <v>31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69" t="s">
        <v>122</v>
      </c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1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69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1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69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1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69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1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69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1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69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1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69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1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69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1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69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1"/>
    </row>
    <row r="56" spans="1:78" ht="13.5" customHeight="1">
      <c r="A56" s="2"/>
      <c r="B56" s="17"/>
      <c r="C56" s="75" t="s">
        <v>32</v>
      </c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20"/>
      <c r="R56" s="75" t="s">
        <v>33</v>
      </c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20"/>
      <c r="AG56" s="75" t="s">
        <v>34</v>
      </c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20"/>
      <c r="AV56" s="75" t="s">
        <v>35</v>
      </c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19"/>
      <c r="BK56" s="2"/>
      <c r="BL56" s="69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1"/>
    </row>
    <row r="57" spans="1:78" ht="13.5" customHeight="1">
      <c r="A57" s="2"/>
      <c r="B57" s="17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20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20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20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19"/>
      <c r="BK57" s="2"/>
      <c r="BL57" s="69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1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69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1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69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1"/>
    </row>
    <row r="60" spans="1:78" ht="13.5" customHeight="1">
      <c r="A60" s="2"/>
      <c r="B60" s="60" t="s">
        <v>36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69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1"/>
    </row>
    <row r="61" spans="1:78" ht="13.5" customHeight="1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69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1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69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1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72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4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3" t="s">
        <v>37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69" t="s">
        <v>123</v>
      </c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1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69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1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69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1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69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1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69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1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69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1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69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1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69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1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69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1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69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1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69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1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69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1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69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1"/>
    </row>
    <row r="79" spans="1:78" ht="13.5" customHeight="1">
      <c r="A79" s="2"/>
      <c r="B79" s="17"/>
      <c r="C79" s="75" t="s">
        <v>38</v>
      </c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20"/>
      <c r="V79" s="20"/>
      <c r="W79" s="75" t="s">
        <v>39</v>
      </c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20"/>
      <c r="AP79" s="20"/>
      <c r="AQ79" s="75" t="s">
        <v>40</v>
      </c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18"/>
      <c r="BJ79" s="19"/>
      <c r="BK79" s="2"/>
      <c r="BL79" s="69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1"/>
    </row>
    <row r="80" spans="1:78" ht="13.5" customHeight="1">
      <c r="A80" s="2"/>
      <c r="B80" s="17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20"/>
      <c r="V80" s="20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20"/>
      <c r="AP80" s="20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18"/>
      <c r="BJ80" s="19"/>
      <c r="BK80" s="2"/>
      <c r="BL80" s="69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1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69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1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2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4"/>
    </row>
    <row r="83" spans="1:78">
      <c r="C83" s="2" t="s">
        <v>41</v>
      </c>
    </row>
    <row r="84" spans="1:78">
      <c r="C84" s="2" t="s">
        <v>42</v>
      </c>
    </row>
    <row r="85" spans="1:78" hidden="1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【985.48】</v>
      </c>
      <c r="I86" s="26" t="str">
        <f>データ!CA6</f>
        <v>【45.38】</v>
      </c>
      <c r="J86" s="26" t="str">
        <f>データ!CL6</f>
        <v>【377.04】</v>
      </c>
      <c r="K86" s="26" t="str">
        <f>データ!CW6</f>
        <v>【34.15】</v>
      </c>
      <c r="L86" s="26" t="str">
        <f>データ!DH6</f>
        <v>【78.22】</v>
      </c>
      <c r="M86" s="26" t="s">
        <v>55</v>
      </c>
      <c r="N86" s="26" t="s">
        <v>55</v>
      </c>
      <c r="O86" s="26" t="str">
        <f>データ!EO6</f>
        <v>【0.01】</v>
      </c>
    </row>
  </sheetData>
  <sheetProtection password="B319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5">
      <c r="A1" s="3" t="s">
        <v>56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>
      <c r="A2" s="28" t="s">
        <v>57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>
      <c r="A3" s="28" t="s">
        <v>58</v>
      </c>
      <c r="B3" s="29" t="s">
        <v>59</v>
      </c>
      <c r="C3" s="29" t="s">
        <v>60</v>
      </c>
      <c r="D3" s="29" t="s">
        <v>61</v>
      </c>
      <c r="E3" s="29" t="s">
        <v>62</v>
      </c>
      <c r="F3" s="29" t="s">
        <v>63</v>
      </c>
      <c r="G3" s="29" t="s">
        <v>64</v>
      </c>
      <c r="H3" s="77" t="s">
        <v>65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66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67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>
      <c r="A4" s="28" t="s">
        <v>68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69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70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71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72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73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74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75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76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77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78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79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>
      <c r="A5" s="28" t="s">
        <v>80</v>
      </c>
      <c r="B5" s="31"/>
      <c r="C5" s="31"/>
      <c r="D5" s="31"/>
      <c r="E5" s="31"/>
      <c r="F5" s="31"/>
      <c r="G5" s="31"/>
      <c r="H5" s="32" t="s">
        <v>81</v>
      </c>
      <c r="I5" s="32" t="s">
        <v>82</v>
      </c>
      <c r="J5" s="32" t="s">
        <v>83</v>
      </c>
      <c r="K5" s="32" t="s">
        <v>84</v>
      </c>
      <c r="L5" s="32" t="s">
        <v>85</v>
      </c>
      <c r="M5" s="32" t="s">
        <v>5</v>
      </c>
      <c r="N5" s="32" t="s">
        <v>86</v>
      </c>
      <c r="O5" s="32" t="s">
        <v>87</v>
      </c>
      <c r="P5" s="32" t="s">
        <v>88</v>
      </c>
      <c r="Q5" s="32" t="s">
        <v>89</v>
      </c>
      <c r="R5" s="32" t="s">
        <v>90</v>
      </c>
      <c r="S5" s="32" t="s">
        <v>91</v>
      </c>
      <c r="T5" s="32" t="s">
        <v>92</v>
      </c>
      <c r="U5" s="32" t="s">
        <v>93</v>
      </c>
      <c r="V5" s="32" t="s">
        <v>94</v>
      </c>
      <c r="W5" s="32" t="s">
        <v>95</v>
      </c>
      <c r="X5" s="32" t="s">
        <v>96</v>
      </c>
      <c r="Y5" s="32" t="s">
        <v>97</v>
      </c>
      <c r="Z5" s="32" t="s">
        <v>98</v>
      </c>
      <c r="AA5" s="32" t="s">
        <v>99</v>
      </c>
      <c r="AB5" s="32" t="s">
        <v>100</v>
      </c>
      <c r="AC5" s="32" t="s">
        <v>101</v>
      </c>
      <c r="AD5" s="32" t="s">
        <v>102</v>
      </c>
      <c r="AE5" s="32" t="s">
        <v>103</v>
      </c>
      <c r="AF5" s="32" t="s">
        <v>104</v>
      </c>
      <c r="AG5" s="32" t="s">
        <v>105</v>
      </c>
      <c r="AH5" s="32" t="s">
        <v>106</v>
      </c>
      <c r="AI5" s="32" t="s">
        <v>43</v>
      </c>
      <c r="AJ5" s="32" t="s">
        <v>97</v>
      </c>
      <c r="AK5" s="32" t="s">
        <v>98</v>
      </c>
      <c r="AL5" s="32" t="s">
        <v>99</v>
      </c>
      <c r="AM5" s="32" t="s">
        <v>100</v>
      </c>
      <c r="AN5" s="32" t="s">
        <v>101</v>
      </c>
      <c r="AO5" s="32" t="s">
        <v>102</v>
      </c>
      <c r="AP5" s="32" t="s">
        <v>103</v>
      </c>
      <c r="AQ5" s="32" t="s">
        <v>104</v>
      </c>
      <c r="AR5" s="32" t="s">
        <v>105</v>
      </c>
      <c r="AS5" s="32" t="s">
        <v>106</v>
      </c>
      <c r="AT5" s="32" t="s">
        <v>107</v>
      </c>
      <c r="AU5" s="32" t="s">
        <v>97</v>
      </c>
      <c r="AV5" s="32" t="s">
        <v>98</v>
      </c>
      <c r="AW5" s="32" t="s">
        <v>99</v>
      </c>
      <c r="AX5" s="32" t="s">
        <v>100</v>
      </c>
      <c r="AY5" s="32" t="s">
        <v>101</v>
      </c>
      <c r="AZ5" s="32" t="s">
        <v>102</v>
      </c>
      <c r="BA5" s="32" t="s">
        <v>103</v>
      </c>
      <c r="BB5" s="32" t="s">
        <v>104</v>
      </c>
      <c r="BC5" s="32" t="s">
        <v>105</v>
      </c>
      <c r="BD5" s="32" t="s">
        <v>106</v>
      </c>
      <c r="BE5" s="32" t="s">
        <v>107</v>
      </c>
      <c r="BF5" s="32" t="s">
        <v>97</v>
      </c>
      <c r="BG5" s="32" t="s">
        <v>98</v>
      </c>
      <c r="BH5" s="32" t="s">
        <v>99</v>
      </c>
      <c r="BI5" s="32" t="s">
        <v>100</v>
      </c>
      <c r="BJ5" s="32" t="s">
        <v>101</v>
      </c>
      <c r="BK5" s="32" t="s">
        <v>102</v>
      </c>
      <c r="BL5" s="32" t="s">
        <v>103</v>
      </c>
      <c r="BM5" s="32" t="s">
        <v>104</v>
      </c>
      <c r="BN5" s="32" t="s">
        <v>105</v>
      </c>
      <c r="BO5" s="32" t="s">
        <v>106</v>
      </c>
      <c r="BP5" s="32" t="s">
        <v>107</v>
      </c>
      <c r="BQ5" s="32" t="s">
        <v>97</v>
      </c>
      <c r="BR5" s="32" t="s">
        <v>98</v>
      </c>
      <c r="BS5" s="32" t="s">
        <v>99</v>
      </c>
      <c r="BT5" s="32" t="s">
        <v>100</v>
      </c>
      <c r="BU5" s="32" t="s">
        <v>101</v>
      </c>
      <c r="BV5" s="32" t="s">
        <v>102</v>
      </c>
      <c r="BW5" s="32" t="s">
        <v>103</v>
      </c>
      <c r="BX5" s="32" t="s">
        <v>104</v>
      </c>
      <c r="BY5" s="32" t="s">
        <v>105</v>
      </c>
      <c r="BZ5" s="32" t="s">
        <v>106</v>
      </c>
      <c r="CA5" s="32" t="s">
        <v>107</v>
      </c>
      <c r="CB5" s="32" t="s">
        <v>97</v>
      </c>
      <c r="CC5" s="32" t="s">
        <v>98</v>
      </c>
      <c r="CD5" s="32" t="s">
        <v>99</v>
      </c>
      <c r="CE5" s="32" t="s">
        <v>100</v>
      </c>
      <c r="CF5" s="32" t="s">
        <v>101</v>
      </c>
      <c r="CG5" s="32" t="s">
        <v>102</v>
      </c>
      <c r="CH5" s="32" t="s">
        <v>103</v>
      </c>
      <c r="CI5" s="32" t="s">
        <v>104</v>
      </c>
      <c r="CJ5" s="32" t="s">
        <v>105</v>
      </c>
      <c r="CK5" s="32" t="s">
        <v>106</v>
      </c>
      <c r="CL5" s="32" t="s">
        <v>107</v>
      </c>
      <c r="CM5" s="32" t="s">
        <v>97</v>
      </c>
      <c r="CN5" s="32" t="s">
        <v>98</v>
      </c>
      <c r="CO5" s="32" t="s">
        <v>99</v>
      </c>
      <c r="CP5" s="32" t="s">
        <v>100</v>
      </c>
      <c r="CQ5" s="32" t="s">
        <v>101</v>
      </c>
      <c r="CR5" s="32" t="s">
        <v>102</v>
      </c>
      <c r="CS5" s="32" t="s">
        <v>103</v>
      </c>
      <c r="CT5" s="32" t="s">
        <v>104</v>
      </c>
      <c r="CU5" s="32" t="s">
        <v>105</v>
      </c>
      <c r="CV5" s="32" t="s">
        <v>106</v>
      </c>
      <c r="CW5" s="32" t="s">
        <v>107</v>
      </c>
      <c r="CX5" s="32" t="s">
        <v>97</v>
      </c>
      <c r="CY5" s="32" t="s">
        <v>98</v>
      </c>
      <c r="CZ5" s="32" t="s">
        <v>99</v>
      </c>
      <c r="DA5" s="32" t="s">
        <v>100</v>
      </c>
      <c r="DB5" s="32" t="s">
        <v>101</v>
      </c>
      <c r="DC5" s="32" t="s">
        <v>102</v>
      </c>
      <c r="DD5" s="32" t="s">
        <v>103</v>
      </c>
      <c r="DE5" s="32" t="s">
        <v>104</v>
      </c>
      <c r="DF5" s="32" t="s">
        <v>105</v>
      </c>
      <c r="DG5" s="32" t="s">
        <v>106</v>
      </c>
      <c r="DH5" s="32" t="s">
        <v>107</v>
      </c>
      <c r="DI5" s="32" t="s">
        <v>97</v>
      </c>
      <c r="DJ5" s="32" t="s">
        <v>98</v>
      </c>
      <c r="DK5" s="32" t="s">
        <v>99</v>
      </c>
      <c r="DL5" s="32" t="s">
        <v>100</v>
      </c>
      <c r="DM5" s="32" t="s">
        <v>101</v>
      </c>
      <c r="DN5" s="32" t="s">
        <v>102</v>
      </c>
      <c r="DO5" s="32" t="s">
        <v>103</v>
      </c>
      <c r="DP5" s="32" t="s">
        <v>104</v>
      </c>
      <c r="DQ5" s="32" t="s">
        <v>105</v>
      </c>
      <c r="DR5" s="32" t="s">
        <v>106</v>
      </c>
      <c r="DS5" s="32" t="s">
        <v>107</v>
      </c>
      <c r="DT5" s="32" t="s">
        <v>97</v>
      </c>
      <c r="DU5" s="32" t="s">
        <v>98</v>
      </c>
      <c r="DV5" s="32" t="s">
        <v>99</v>
      </c>
      <c r="DW5" s="32" t="s">
        <v>100</v>
      </c>
      <c r="DX5" s="32" t="s">
        <v>101</v>
      </c>
      <c r="DY5" s="32" t="s">
        <v>102</v>
      </c>
      <c r="DZ5" s="32" t="s">
        <v>103</v>
      </c>
      <c r="EA5" s="32" t="s">
        <v>104</v>
      </c>
      <c r="EB5" s="32" t="s">
        <v>105</v>
      </c>
      <c r="EC5" s="32" t="s">
        <v>106</v>
      </c>
      <c r="ED5" s="32" t="s">
        <v>107</v>
      </c>
      <c r="EE5" s="32" t="s">
        <v>97</v>
      </c>
      <c r="EF5" s="32" t="s">
        <v>98</v>
      </c>
      <c r="EG5" s="32" t="s">
        <v>99</v>
      </c>
      <c r="EH5" s="32" t="s">
        <v>100</v>
      </c>
      <c r="EI5" s="32" t="s">
        <v>101</v>
      </c>
      <c r="EJ5" s="32" t="s">
        <v>102</v>
      </c>
      <c r="EK5" s="32" t="s">
        <v>103</v>
      </c>
      <c r="EL5" s="32" t="s">
        <v>104</v>
      </c>
      <c r="EM5" s="32" t="s">
        <v>105</v>
      </c>
      <c r="EN5" s="32" t="s">
        <v>106</v>
      </c>
      <c r="EO5" s="32" t="s">
        <v>107</v>
      </c>
    </row>
    <row r="6" spans="1:145" s="36" customFormat="1">
      <c r="A6" s="28" t="s">
        <v>108</v>
      </c>
      <c r="B6" s="33">
        <f>B7</f>
        <v>2016</v>
      </c>
      <c r="C6" s="33">
        <f t="shared" ref="C6:X6" si="3">C7</f>
        <v>363880</v>
      </c>
      <c r="D6" s="33">
        <f t="shared" si="3"/>
        <v>47</v>
      </c>
      <c r="E6" s="33">
        <f t="shared" si="3"/>
        <v>17</v>
      </c>
      <c r="F6" s="33">
        <f t="shared" si="3"/>
        <v>6</v>
      </c>
      <c r="G6" s="33">
        <f t="shared" si="3"/>
        <v>0</v>
      </c>
      <c r="H6" s="33" t="str">
        <f t="shared" si="3"/>
        <v>徳島県　海陽町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漁業集落排水</v>
      </c>
      <c r="L6" s="33" t="str">
        <f t="shared" si="3"/>
        <v>H3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1.51</v>
      </c>
      <c r="Q6" s="34">
        <f t="shared" si="3"/>
        <v>100</v>
      </c>
      <c r="R6" s="34">
        <f t="shared" si="3"/>
        <v>1990</v>
      </c>
      <c r="S6" s="34">
        <f t="shared" si="3"/>
        <v>9851</v>
      </c>
      <c r="T6" s="34">
        <f t="shared" si="3"/>
        <v>327.64999999999998</v>
      </c>
      <c r="U6" s="34">
        <f t="shared" si="3"/>
        <v>30.07</v>
      </c>
      <c r="V6" s="34">
        <f t="shared" si="3"/>
        <v>148</v>
      </c>
      <c r="W6" s="34">
        <f t="shared" si="3"/>
        <v>7.0000000000000007E-2</v>
      </c>
      <c r="X6" s="34">
        <f t="shared" si="3"/>
        <v>2114.29</v>
      </c>
      <c r="Y6" s="35">
        <f>IF(Y7="",NA(),Y7)</f>
        <v>101.22</v>
      </c>
      <c r="Z6" s="35">
        <f t="shared" ref="Z6:AH6" si="4">IF(Z7="",NA(),Z7)</f>
        <v>103.3</v>
      </c>
      <c r="AA6" s="35">
        <f t="shared" si="4"/>
        <v>104.62</v>
      </c>
      <c r="AB6" s="35">
        <f t="shared" si="4"/>
        <v>101.86</v>
      </c>
      <c r="AC6" s="35">
        <f t="shared" si="4"/>
        <v>93.13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1665.33</v>
      </c>
      <c r="BL6" s="35">
        <f t="shared" si="7"/>
        <v>1716.47</v>
      </c>
      <c r="BM6" s="35">
        <f t="shared" si="7"/>
        <v>1741.94</v>
      </c>
      <c r="BN6" s="35">
        <f t="shared" si="7"/>
        <v>1451.54</v>
      </c>
      <c r="BO6" s="35">
        <f t="shared" si="7"/>
        <v>1700.42</v>
      </c>
      <c r="BP6" s="34" t="str">
        <f>IF(BP7="","",IF(BP7="-","【-】","【"&amp;SUBSTITUTE(TEXT(BP7,"#,##0.00"),"-","△")&amp;"】"))</f>
        <v>【985.48】</v>
      </c>
      <c r="BQ6" s="35">
        <f>IF(BQ7="",NA(),BQ7)</f>
        <v>31.21</v>
      </c>
      <c r="BR6" s="35">
        <f t="shared" ref="BR6:BZ6" si="8">IF(BR7="",NA(),BR7)</f>
        <v>43</v>
      </c>
      <c r="BS6" s="35">
        <f t="shared" si="8"/>
        <v>37.68</v>
      </c>
      <c r="BT6" s="35">
        <f t="shared" si="8"/>
        <v>30.91</v>
      </c>
      <c r="BU6" s="35">
        <f t="shared" si="8"/>
        <v>34.96</v>
      </c>
      <c r="BV6" s="35">
        <f t="shared" si="8"/>
        <v>37.92</v>
      </c>
      <c r="BW6" s="35">
        <f t="shared" si="8"/>
        <v>35.049999999999997</v>
      </c>
      <c r="BX6" s="35">
        <f t="shared" si="8"/>
        <v>33.86</v>
      </c>
      <c r="BY6" s="35">
        <f t="shared" si="8"/>
        <v>33.58</v>
      </c>
      <c r="BZ6" s="35">
        <f t="shared" si="8"/>
        <v>34.51</v>
      </c>
      <c r="CA6" s="34" t="str">
        <f>IF(CA7="","",IF(CA7="-","【-】","【"&amp;SUBSTITUTE(TEXT(CA7,"#,##0.00"),"-","△")&amp;"】"))</f>
        <v>【45.38】</v>
      </c>
      <c r="CB6" s="35">
        <f>IF(CB7="",NA(),CB7)</f>
        <v>305.19</v>
      </c>
      <c r="CC6" s="35">
        <f t="shared" ref="CC6:CK6" si="9">IF(CC7="",NA(),CC7)</f>
        <v>259.04000000000002</v>
      </c>
      <c r="CD6" s="35">
        <f t="shared" si="9"/>
        <v>283.63</v>
      </c>
      <c r="CE6" s="35">
        <f t="shared" si="9"/>
        <v>340.02</v>
      </c>
      <c r="CF6" s="35">
        <f t="shared" si="9"/>
        <v>305.39</v>
      </c>
      <c r="CG6" s="35">
        <f t="shared" si="9"/>
        <v>438.71</v>
      </c>
      <c r="CH6" s="35">
        <f t="shared" si="9"/>
        <v>463.38</v>
      </c>
      <c r="CI6" s="35">
        <f t="shared" si="9"/>
        <v>510.15</v>
      </c>
      <c r="CJ6" s="35">
        <f t="shared" si="9"/>
        <v>514.39</v>
      </c>
      <c r="CK6" s="35">
        <f t="shared" si="9"/>
        <v>476.11</v>
      </c>
      <c r="CL6" s="34" t="str">
        <f>IF(CL7="","",IF(CL7="-","【-】","【"&amp;SUBSTITUTE(TEXT(CL7,"#,##0.00"),"-","△")&amp;"】"))</f>
        <v>【377.04】</v>
      </c>
      <c r="CM6" s="35">
        <f>IF(CM7="",NA(),CM7)</f>
        <v>50.52</v>
      </c>
      <c r="CN6" s="35">
        <f t="shared" ref="CN6:CV6" si="10">IF(CN7="",NA(),CN7)</f>
        <v>45.36</v>
      </c>
      <c r="CO6" s="35">
        <f t="shared" si="10"/>
        <v>44.33</v>
      </c>
      <c r="CP6" s="35">
        <f t="shared" si="10"/>
        <v>44.33</v>
      </c>
      <c r="CQ6" s="35">
        <f t="shared" si="10"/>
        <v>44.33</v>
      </c>
      <c r="CR6" s="35">
        <f t="shared" si="10"/>
        <v>33.81</v>
      </c>
      <c r="CS6" s="35">
        <f t="shared" si="10"/>
        <v>31.37</v>
      </c>
      <c r="CT6" s="35">
        <f t="shared" si="10"/>
        <v>29.86</v>
      </c>
      <c r="CU6" s="35">
        <f t="shared" si="10"/>
        <v>29.28</v>
      </c>
      <c r="CV6" s="35">
        <f t="shared" si="10"/>
        <v>29.4</v>
      </c>
      <c r="CW6" s="34" t="str">
        <f>IF(CW7="","",IF(CW7="-","【-】","【"&amp;SUBSTITUTE(TEXT(CW7,"#,##0.00"),"-","△")&amp;"】"))</f>
        <v>【34.15】</v>
      </c>
      <c r="CX6" s="35">
        <f>IF(CX7="",NA(),CX7)</f>
        <v>99.39</v>
      </c>
      <c r="CY6" s="35">
        <f t="shared" ref="CY6:DG6" si="11">IF(CY7="",NA(),CY7)</f>
        <v>99.38</v>
      </c>
      <c r="CZ6" s="35">
        <f t="shared" si="11"/>
        <v>100</v>
      </c>
      <c r="DA6" s="35">
        <f t="shared" si="11"/>
        <v>100</v>
      </c>
      <c r="DB6" s="35">
        <f t="shared" si="11"/>
        <v>100</v>
      </c>
      <c r="DC6" s="35">
        <f t="shared" si="11"/>
        <v>68.7</v>
      </c>
      <c r="DD6" s="35">
        <f t="shared" si="11"/>
        <v>67.38</v>
      </c>
      <c r="DE6" s="35">
        <f t="shared" si="11"/>
        <v>65.95</v>
      </c>
      <c r="DF6" s="35">
        <f t="shared" si="11"/>
        <v>66.819999999999993</v>
      </c>
      <c r="DG6" s="35">
        <f t="shared" si="11"/>
        <v>63.77</v>
      </c>
      <c r="DH6" s="34" t="str">
        <f>IF(DH7="","",IF(DH7="-","【-】","【"&amp;SUBSTITUTE(TEXT(DH7,"#,##0.00"),"-","△")&amp;"】"))</f>
        <v>【78.22】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0.36</v>
      </c>
      <c r="EK6" s="35">
        <f t="shared" si="14"/>
        <v>0.25</v>
      </c>
      <c r="EL6" s="35">
        <f t="shared" si="14"/>
        <v>0.31</v>
      </c>
      <c r="EM6" s="35">
        <f t="shared" si="14"/>
        <v>0.1</v>
      </c>
      <c r="EN6" s="34">
        <f t="shared" si="14"/>
        <v>0</v>
      </c>
      <c r="EO6" s="34" t="str">
        <f>IF(EO7="","",IF(EO7="-","【-】","【"&amp;SUBSTITUTE(TEXT(EO7,"#,##0.00"),"-","△")&amp;"】"))</f>
        <v>【0.01】</v>
      </c>
    </row>
    <row r="7" spans="1:145" s="36" customFormat="1">
      <c r="A7" s="28"/>
      <c r="B7" s="37">
        <v>2016</v>
      </c>
      <c r="C7" s="37">
        <v>363880</v>
      </c>
      <c r="D7" s="37">
        <v>47</v>
      </c>
      <c r="E7" s="37">
        <v>17</v>
      </c>
      <c r="F7" s="37">
        <v>6</v>
      </c>
      <c r="G7" s="37">
        <v>0</v>
      </c>
      <c r="H7" s="37" t="s">
        <v>109</v>
      </c>
      <c r="I7" s="37" t="s">
        <v>110</v>
      </c>
      <c r="J7" s="37" t="s">
        <v>111</v>
      </c>
      <c r="K7" s="37" t="s">
        <v>112</v>
      </c>
      <c r="L7" s="37" t="s">
        <v>113</v>
      </c>
      <c r="M7" s="37"/>
      <c r="N7" s="38" t="s">
        <v>114</v>
      </c>
      <c r="O7" s="38" t="s">
        <v>115</v>
      </c>
      <c r="P7" s="38">
        <v>1.51</v>
      </c>
      <c r="Q7" s="38">
        <v>100</v>
      </c>
      <c r="R7" s="38">
        <v>1990</v>
      </c>
      <c r="S7" s="38">
        <v>9851</v>
      </c>
      <c r="T7" s="38">
        <v>327.64999999999998</v>
      </c>
      <c r="U7" s="38">
        <v>30.07</v>
      </c>
      <c r="V7" s="38">
        <v>148</v>
      </c>
      <c r="W7" s="38">
        <v>7.0000000000000007E-2</v>
      </c>
      <c r="X7" s="38">
        <v>2114.29</v>
      </c>
      <c r="Y7" s="38">
        <v>101.22</v>
      </c>
      <c r="Z7" s="38">
        <v>103.3</v>
      </c>
      <c r="AA7" s="38">
        <v>104.62</v>
      </c>
      <c r="AB7" s="38">
        <v>101.86</v>
      </c>
      <c r="AC7" s="38">
        <v>93.13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1665.33</v>
      </c>
      <c r="BL7" s="38">
        <v>1716.47</v>
      </c>
      <c r="BM7" s="38">
        <v>1741.94</v>
      </c>
      <c r="BN7" s="38">
        <v>1451.54</v>
      </c>
      <c r="BO7" s="38">
        <v>1700.42</v>
      </c>
      <c r="BP7" s="38">
        <v>985.48</v>
      </c>
      <c r="BQ7" s="38">
        <v>31.21</v>
      </c>
      <c r="BR7" s="38">
        <v>43</v>
      </c>
      <c r="BS7" s="38">
        <v>37.68</v>
      </c>
      <c r="BT7" s="38">
        <v>30.91</v>
      </c>
      <c r="BU7" s="38">
        <v>34.96</v>
      </c>
      <c r="BV7" s="38">
        <v>37.92</v>
      </c>
      <c r="BW7" s="38">
        <v>35.049999999999997</v>
      </c>
      <c r="BX7" s="38">
        <v>33.86</v>
      </c>
      <c r="BY7" s="38">
        <v>33.58</v>
      </c>
      <c r="BZ7" s="38">
        <v>34.51</v>
      </c>
      <c r="CA7" s="38">
        <v>45.38</v>
      </c>
      <c r="CB7" s="38">
        <v>305.19</v>
      </c>
      <c r="CC7" s="38">
        <v>259.04000000000002</v>
      </c>
      <c r="CD7" s="38">
        <v>283.63</v>
      </c>
      <c r="CE7" s="38">
        <v>340.02</v>
      </c>
      <c r="CF7" s="38">
        <v>305.39</v>
      </c>
      <c r="CG7" s="38">
        <v>438.71</v>
      </c>
      <c r="CH7" s="38">
        <v>463.38</v>
      </c>
      <c r="CI7" s="38">
        <v>510.15</v>
      </c>
      <c r="CJ7" s="38">
        <v>514.39</v>
      </c>
      <c r="CK7" s="38">
        <v>476.11</v>
      </c>
      <c r="CL7" s="38">
        <v>377.04</v>
      </c>
      <c r="CM7" s="38">
        <v>50.52</v>
      </c>
      <c r="CN7" s="38">
        <v>45.36</v>
      </c>
      <c r="CO7" s="38">
        <v>44.33</v>
      </c>
      <c r="CP7" s="38">
        <v>44.33</v>
      </c>
      <c r="CQ7" s="38">
        <v>44.33</v>
      </c>
      <c r="CR7" s="38">
        <v>33.81</v>
      </c>
      <c r="CS7" s="38">
        <v>31.37</v>
      </c>
      <c r="CT7" s="38">
        <v>29.86</v>
      </c>
      <c r="CU7" s="38">
        <v>29.28</v>
      </c>
      <c r="CV7" s="38">
        <v>29.4</v>
      </c>
      <c r="CW7" s="38">
        <v>34.15</v>
      </c>
      <c r="CX7" s="38">
        <v>99.39</v>
      </c>
      <c r="CY7" s="38">
        <v>99.38</v>
      </c>
      <c r="CZ7" s="38">
        <v>100</v>
      </c>
      <c r="DA7" s="38">
        <v>100</v>
      </c>
      <c r="DB7" s="38">
        <v>100</v>
      </c>
      <c r="DC7" s="38">
        <v>68.7</v>
      </c>
      <c r="DD7" s="38">
        <v>67.38</v>
      </c>
      <c r="DE7" s="38">
        <v>65.95</v>
      </c>
      <c r="DF7" s="38">
        <v>66.819999999999993</v>
      </c>
      <c r="DG7" s="38">
        <v>63.77</v>
      </c>
      <c r="DH7" s="38">
        <v>78.22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0.36</v>
      </c>
      <c r="EK7" s="38">
        <v>0.25</v>
      </c>
      <c r="EL7" s="38">
        <v>0.31</v>
      </c>
      <c r="EM7" s="38">
        <v>0.1</v>
      </c>
      <c r="EN7" s="38">
        <v>0</v>
      </c>
      <c r="EO7" s="38">
        <v>0.01</v>
      </c>
    </row>
    <row r="8" spans="1:14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>
      <c r="A9" s="40"/>
      <c r="B9" s="40" t="s">
        <v>116</v>
      </c>
      <c r="C9" s="40" t="s">
        <v>117</v>
      </c>
      <c r="D9" s="40" t="s">
        <v>118</v>
      </c>
      <c r="E9" s="40" t="s">
        <v>119</v>
      </c>
      <c r="F9" s="40" t="s">
        <v>120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>
      <c r="A10" s="40" t="s">
        <v>59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Windows ユーザー</cp:lastModifiedBy>
  <dcterms:created xsi:type="dcterms:W3CDTF">2017-12-25T02:36:20Z</dcterms:created>
  <dcterms:modified xsi:type="dcterms:W3CDTF">2018-02-09T02:32:40Z</dcterms:modified>
  <cp:category/>
</cp:coreProperties>
</file>