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fs.pref.tokushima.jp\KenFileServer\105\004000\2017(H29)\Ｉ_地方債\04 平成29年度地方債担当（研修生下席）\②平成29年度後期（宮本）\01_地方公営企業\15 平成28年度決算「経営比較分析表」の分析等\04 市町村→県\05法非適下水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D10" i="4"/>
  <c r="I10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<sst xmlns="http://schemas.openxmlformats.org/spreadsheetml/2006/main" count="240" uniqueCount="126">
  <si>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</si>
  <si>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</si>
  <si>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</si>
  <si>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</si>
  <si>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</si>
  <si>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</si>
  <si>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</si>
  <si>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</si>
  <si>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</si>
  <si>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</si>
  <si>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</si>
  <si>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</si>
  <si>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</si>
  <si>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</si>
  <si>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</si>
  <si>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</si>
  <si>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</si>
  <si>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</si>
  <si>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</si>
  <si>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</si>
  <si>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</si>
  <si>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</si>
  <si>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</si>
  <si>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</si>
  <si>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</si>
  <si>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</si>
  <si>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</si>
  <si>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</si>
  <si>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</si>
  <si>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</si>
  <si>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</si>
  <si>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</si>
  <si>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</si>
  <si>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</si>
  <si>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</si>
  <si>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</si>
  <si>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</si>
  <si>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</si>
  <si>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</si>
  <si>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</si>
  <si>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</si>
  <si>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</si>
  <si>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</si>
  <si>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</si>
  <si>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</si>
  <si>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</si>
  <si>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</si>
  <si>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</si>
  <si>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</si>
  <si>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</si>
  <si>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</si>
  <si>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</si>
  <si>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</si>
  <si>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</si>
  <si>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</si>
  <si>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</si>
  <si>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</si>
  <si>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</si>
  <si>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</si>
  <si>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</si>
  <si>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</si>
  <si>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</si>
  <si>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</si>
  <si>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</si>
  <si>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</si>
  <si>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</si>
  <si>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</si>
  <si>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</si>
  <si>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</si>
  <si>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</si>
  <si>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</si>
  <si>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</si>
  <si>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</si>
  <si>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</si>
  <si>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</si>
  <si>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</si>
  <si>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</si>
  <si>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</si>
  <si>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</si>
  <si>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</si>
  <si>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</si>
  <si>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</si>
  <si>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</si>
  <si>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</si>
  <si>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</si>
  <si>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</si>
  <si>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</si>
  <si>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</si>
  <si>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</si>
  <si>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</si>
  <si>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</si>
  <si>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</si>
  <si>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</si>
  <si>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</si>
  <si>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</si>
  <si>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</si>
  <si>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</si>
  <si>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</si>
  <si>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</si>
  <si>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</si>
  <si>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</si>
  <si>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</si>
  <si>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</si>
  <si>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</si>
  <si>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</si>
  <si>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</si>
  <si>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</si>
  <si>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</si>
  <si>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</si>
  <si>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</si>
  <si>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美波町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</si>
  <si>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</si>
  <si>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</si>
  <si>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</si>
  <si>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</si>
  <si>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</si>
  <si>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</si>
  <si>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</si>
  <si>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</si>
  <si>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</si>
  <si>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</si>
  <si>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</si>
  <si>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おおむね健全であると認められる。しかし、一般会計からの繰入金に依存しているため、効率的な経営に努める必要がある。</t>
    <rPh sb="5" eb="7">
      <t>ケンゼン</t>
    </rPh>
    <rPh sb="11" eb="12">
      <t>ミト</t>
    </rPh>
    <rPh sb="21" eb="23">
      <t>イッパン</t>
    </rPh>
    <rPh sb="23" eb="25">
      <t>カイケイ</t>
    </rPh>
    <rPh sb="28" eb="30">
      <t>クリイレ</t>
    </rPh>
    <rPh sb="30" eb="31">
      <t>キン</t>
    </rPh>
    <rPh sb="32" eb="34">
      <t>イゾン</t>
    </rPh>
    <rPh sb="41" eb="44">
      <t>コウリツテキ</t>
    </rPh>
    <rPh sb="45" eb="47">
      <t>ケイエイ</t>
    </rPh>
    <rPh sb="48" eb="49">
      <t>ツト</t>
    </rPh>
    <rPh sb="51" eb="53">
      <t>ヒツヨウ</t>
    </rPh>
    <phoneticPr fontId="7"/>
  </si>
  <si>
    <t>　供用開始が平成13年度及び22年度であり、管渠の更新、老朽化対策は今のところ検討していない。</t>
    <rPh sb="1" eb="3">
      <t>キョウヨウ</t>
    </rPh>
    <rPh sb="3" eb="5">
      <t>カイシ</t>
    </rPh>
    <rPh sb="6" eb="8">
      <t>ヘイセイ</t>
    </rPh>
    <rPh sb="10" eb="12">
      <t>ネンド</t>
    </rPh>
    <rPh sb="12" eb="13">
      <t>オヨ</t>
    </rPh>
    <rPh sb="16" eb="18">
      <t>ネンド</t>
    </rPh>
    <rPh sb="22" eb="24">
      <t>カンキョ</t>
    </rPh>
    <rPh sb="25" eb="27">
      <t>コウシン</t>
    </rPh>
    <rPh sb="28" eb="31">
      <t>ロウキュウカ</t>
    </rPh>
    <rPh sb="31" eb="33">
      <t>タイサク</t>
    </rPh>
    <rPh sb="34" eb="35">
      <t>イマ</t>
    </rPh>
    <rPh sb="39" eb="41">
      <t>ケントウ</t>
    </rPh>
    <phoneticPr fontId="7"/>
  </si>
  <si>
    <t>非設置</t>
    <rPh sb="0" eb="1">
      <t>ヒ</t>
    </rPh>
    <rPh sb="1" eb="3">
      <t>セッチ</t>
    </rPh>
    <phoneticPr fontId="4"/>
  </si>
  <si>
    <t>　経常収支比率が100%未満の年度については前年度繰越金により費用を補っており、ほぼ100%以上であることから、健全である。
　しかし、使用料以外の収入である一般会計からの繰入金に依存している。
　経費回収率については、H23年度から志和岐地区漁業集落排水の供用を開始し、加入を促進するため、受益者加入金と同額の加入補助金を支出している。このことにより、H23年度単年度では、経費回収率が低下しているが、実質的には各年度平均値並みである。
　汚水処理原価についてはH23年度の加入補助金の影響を除き、類似団体と比較しても低い。
　施設利用率及び水洗化率についてはH22年度末2箇所目の供用を開始したため、接続までの間低下しているが、供用開始2年目以降は比較的高い値となっている。</t>
    <rPh sb="1" eb="3">
      <t>ケイジョウ</t>
    </rPh>
    <rPh sb="3" eb="5">
      <t>シュウシ</t>
    </rPh>
    <rPh sb="5" eb="7">
      <t>ヒリツ</t>
    </rPh>
    <rPh sb="12" eb="14">
      <t>ミマン</t>
    </rPh>
    <rPh sb="15" eb="17">
      <t>ネンド</t>
    </rPh>
    <rPh sb="22" eb="25">
      <t>ゼンネンド</t>
    </rPh>
    <rPh sb="25" eb="27">
      <t>クリコシ</t>
    </rPh>
    <rPh sb="27" eb="28">
      <t>キン</t>
    </rPh>
    <rPh sb="31" eb="33">
      <t>ヒヨウ</t>
    </rPh>
    <rPh sb="34" eb="35">
      <t>オギナ</t>
    </rPh>
    <rPh sb="46" eb="48">
      <t>イジョウ</t>
    </rPh>
    <rPh sb="56" eb="58">
      <t>ケンゼン</t>
    </rPh>
    <rPh sb="68" eb="70">
      <t>シヨウ</t>
    </rPh>
    <rPh sb="70" eb="71">
      <t>リョウ</t>
    </rPh>
    <rPh sb="71" eb="73">
      <t>イガイ</t>
    </rPh>
    <rPh sb="74" eb="76">
      <t>シュウニュウ</t>
    </rPh>
    <rPh sb="79" eb="81">
      <t>イッパン</t>
    </rPh>
    <rPh sb="81" eb="83">
      <t>カイケイ</t>
    </rPh>
    <rPh sb="86" eb="88">
      <t>クリイレ</t>
    </rPh>
    <rPh sb="88" eb="89">
      <t>キン</t>
    </rPh>
    <rPh sb="90" eb="92">
      <t>イゾン</t>
    </rPh>
    <rPh sb="99" eb="101">
      <t>ケイヒ</t>
    </rPh>
    <rPh sb="101" eb="103">
      <t>カイシュウ</t>
    </rPh>
    <rPh sb="103" eb="104">
      <t>リツ</t>
    </rPh>
    <rPh sb="113" eb="115">
      <t>ネンド</t>
    </rPh>
    <rPh sb="117" eb="120">
      <t>シワギ</t>
    </rPh>
    <rPh sb="120" eb="122">
      <t>チク</t>
    </rPh>
    <rPh sb="122" eb="124">
      <t>ギョギョウ</t>
    </rPh>
    <rPh sb="124" eb="126">
      <t>シュウラク</t>
    </rPh>
    <rPh sb="126" eb="128">
      <t>ハイスイ</t>
    </rPh>
    <rPh sb="129" eb="131">
      <t>キョウヨウ</t>
    </rPh>
    <rPh sb="132" eb="134">
      <t>カイシ</t>
    </rPh>
    <rPh sb="136" eb="138">
      <t>カニュウ</t>
    </rPh>
    <rPh sb="139" eb="141">
      <t>ソクシン</t>
    </rPh>
    <rPh sb="146" eb="149">
      <t>ジュエキシャ</t>
    </rPh>
    <rPh sb="149" eb="151">
      <t>カニュウ</t>
    </rPh>
    <rPh sb="153" eb="155">
      <t>ドウガク</t>
    </rPh>
    <rPh sb="156" eb="158">
      <t>カニュウ</t>
    </rPh>
    <rPh sb="158" eb="161">
      <t>ホジョキン</t>
    </rPh>
    <rPh sb="162" eb="164">
      <t>シシュツ</t>
    </rPh>
    <rPh sb="180" eb="182">
      <t>ネンド</t>
    </rPh>
    <rPh sb="182" eb="185">
      <t>タンネンド</t>
    </rPh>
    <rPh sb="188" eb="190">
      <t>ケイヒ</t>
    </rPh>
    <rPh sb="190" eb="192">
      <t>カイシュウ</t>
    </rPh>
    <rPh sb="192" eb="193">
      <t>リツ</t>
    </rPh>
    <rPh sb="194" eb="196">
      <t>テイカ</t>
    </rPh>
    <rPh sb="202" eb="205">
      <t>ジッシツテキ</t>
    </rPh>
    <rPh sb="207" eb="210">
      <t>カクネンド</t>
    </rPh>
    <rPh sb="210" eb="213">
      <t>ヘイキンチ</t>
    </rPh>
    <rPh sb="213" eb="214">
      <t>ナ</t>
    </rPh>
    <rPh sb="221" eb="223">
      <t>オスイ</t>
    </rPh>
    <rPh sb="223" eb="225">
      <t>ショリ</t>
    </rPh>
    <rPh sb="225" eb="227">
      <t>ゲンカ</t>
    </rPh>
    <rPh sb="235" eb="237">
      <t>ネンド</t>
    </rPh>
    <rPh sb="238" eb="240">
      <t>カニュウ</t>
    </rPh>
    <rPh sb="240" eb="243">
      <t>ホジョキン</t>
    </rPh>
    <rPh sb="244" eb="246">
      <t>エイキョウ</t>
    </rPh>
    <rPh sb="247" eb="248">
      <t>ノゾ</t>
    </rPh>
    <rPh sb="250" eb="252">
      <t>ルイジ</t>
    </rPh>
    <rPh sb="252" eb="254">
      <t>ダンタイ</t>
    </rPh>
    <rPh sb="255" eb="257">
      <t>ヒカク</t>
    </rPh>
    <rPh sb="260" eb="261">
      <t>ヒク</t>
    </rPh>
    <rPh sb="265" eb="267">
      <t>シセツ</t>
    </rPh>
    <rPh sb="267" eb="270">
      <t>リヨウリツ</t>
    </rPh>
    <rPh sb="270" eb="271">
      <t>オヨ</t>
    </rPh>
    <rPh sb="272" eb="275">
      <t>スイセンカ</t>
    </rPh>
    <rPh sb="275" eb="276">
      <t>リツ</t>
    </rPh>
    <rPh sb="284" eb="286">
      <t>ネンド</t>
    </rPh>
    <rPh sb="286" eb="287">
      <t>マツ</t>
    </rPh>
    <rPh sb="288" eb="290">
      <t>カショ</t>
    </rPh>
    <rPh sb="290" eb="291">
      <t>メ</t>
    </rPh>
    <rPh sb="292" eb="294">
      <t>キョウヨウ</t>
    </rPh>
    <rPh sb="295" eb="297">
      <t>カイシ</t>
    </rPh>
    <rPh sb="302" eb="304">
      <t>セツゾク</t>
    </rPh>
    <rPh sb="307" eb="308">
      <t>カン</t>
    </rPh>
    <rPh sb="308" eb="310">
      <t>テイカ</t>
    </rPh>
    <rPh sb="316" eb="318">
      <t>キョウヨウ</t>
    </rPh>
    <rPh sb="318" eb="320">
      <t>カイシ</t>
    </rPh>
    <rPh sb="321" eb="323">
      <t>ネンメ</t>
    </rPh>
    <rPh sb="323" eb="325">
      <t>イコウ</t>
    </rPh>
    <rPh sb="326" eb="329">
      <t>ヒカクテキ</t>
    </rPh>
    <rPh sb="329" eb="330">
      <t>タカ</t>
    </rPh>
    <rPh sb="331" eb="332">
      <t>アタイ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</si>
</sst>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558406464"/>
        <c:axId val="-55840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8406464"/>
        <c:axId val="-558408096"/>
      </c:lineChart>
      <c:dateAx>
        <c:axId val="-55840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558408096"/>
        <c:crosses val="autoZero"/>
        <c:auto val="1"/>
        <c:lblOffset val="100"/>
        <c:baseTimeUnit val="years"/>
      </c:dateAx>
      <c:valAx>
        <c:axId val="-55840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55840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39.33</c:v>
                </c:pt>
                <c:pt idx="1">
                  <c:v>40</c:v>
                </c:pt>
                <c:pt idx="2">
                  <c:v>40</c:v>
                </c:pt>
                <c:pt idx="3">
                  <c:v>42.67</c:v>
                </c:pt>
                <c:pt idx="4">
                  <c:v>37.33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8901120"/>
        <c:axId val="-41890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33.729999999999997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8901120"/>
        <c:axId val="-418903840"/>
      </c:lineChart>
      <c:dateAx>
        <c:axId val="-41890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8903840"/>
        <c:crosses val="autoZero"/>
        <c:auto val="1"/>
        <c:lblOffset val="100"/>
        <c:baseTimeUnit val="years"/>
      </c:dateAx>
      <c:valAx>
        <c:axId val="-41890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890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84.42</c:v>
                </c:pt>
                <c:pt idx="1">
                  <c:v>86.29</c:v>
                </c:pt>
                <c:pt idx="2">
                  <c:v>87</c:v>
                </c:pt>
                <c:pt idx="3">
                  <c:v>88.58</c:v>
                </c:pt>
                <c:pt idx="4">
                  <c:v>87.87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8893504"/>
        <c:axId val="-41889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79.989999999999995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8893504"/>
        <c:axId val="-418892416"/>
      </c:lineChart>
      <c:dateAx>
        <c:axId val="-41889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8892416"/>
        <c:crosses val="autoZero"/>
        <c:auto val="1"/>
        <c:lblOffset val="100"/>
        <c:baseTimeUnit val="years"/>
      </c:dateAx>
      <c:valAx>
        <c:axId val="-41889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889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97.12</c:v>
                </c:pt>
                <c:pt idx="1">
                  <c:v>100.12</c:v>
                </c:pt>
                <c:pt idx="2">
                  <c:v>98.78</c:v>
                </c:pt>
                <c:pt idx="3">
                  <c:v>99.75</c:v>
                </c:pt>
                <c:pt idx="4">
                  <c:v>99.98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23823472"/>
        <c:axId val="-62382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23823472"/>
        <c:axId val="-623821296"/>
      </c:lineChart>
      <c:dateAx>
        <c:axId val="-62382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623821296"/>
        <c:crosses val="autoZero"/>
        <c:auto val="1"/>
        <c:lblOffset val="100"/>
        <c:baseTimeUnit val="years"/>
      </c:dateAx>
      <c:valAx>
        <c:axId val="-62382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62382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31248"/>
        <c:axId val="-41952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31248"/>
        <c:axId val="-419523632"/>
      </c:lineChart>
      <c:dateAx>
        <c:axId val="-41953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9523632"/>
        <c:crosses val="autoZero"/>
        <c:auto val="1"/>
        <c:lblOffset val="100"/>
        <c:baseTimeUnit val="years"/>
      </c:dateAx>
      <c:valAx>
        <c:axId val="-41952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3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36688"/>
        <c:axId val="-41953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36688"/>
        <c:axId val="-419530160"/>
      </c:lineChart>
      <c:dateAx>
        <c:axId val="-41953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9530160"/>
        <c:crosses val="autoZero"/>
        <c:auto val="1"/>
        <c:lblOffset val="100"/>
        <c:baseTimeUnit val="years"/>
      </c:dateAx>
      <c:valAx>
        <c:axId val="-41953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3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35600"/>
        <c:axId val="-419525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35600"/>
        <c:axId val="-419525808"/>
      </c:lineChart>
      <c:dateAx>
        <c:axId val="-41953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9525808"/>
        <c:crosses val="autoZero"/>
        <c:auto val="1"/>
        <c:lblOffset val="100"/>
        <c:baseTimeUnit val="years"/>
      </c:dateAx>
      <c:valAx>
        <c:axId val="-419525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3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33968"/>
        <c:axId val="-41952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33968"/>
        <c:axId val="-419527984"/>
      </c:lineChart>
      <c:dateAx>
        <c:axId val="-41953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9527984"/>
        <c:crosses val="autoZero"/>
        <c:auto val="1"/>
        <c:lblOffset val="100"/>
        <c:baseTimeUnit val="years"/>
      </c:dateAx>
      <c:valAx>
        <c:axId val="-41952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33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33424"/>
        <c:axId val="-41952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1063.93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33424"/>
        <c:axId val="-419526896"/>
      </c:lineChart>
      <c:dateAx>
        <c:axId val="-41953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9526896"/>
        <c:crosses val="autoZero"/>
        <c:auto val="1"/>
        <c:lblOffset val="100"/>
        <c:baseTimeUnit val="years"/>
      </c:dateAx>
      <c:valAx>
        <c:axId val="-41952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3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33.229999999999997</c:v>
                </c:pt>
                <c:pt idx="1">
                  <c:v>32.880000000000003</c:v>
                </c:pt>
                <c:pt idx="2">
                  <c:v>32.15</c:v>
                </c:pt>
                <c:pt idx="3">
                  <c:v>32.89</c:v>
                </c:pt>
                <c:pt idx="4">
                  <c:v>31.59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9524720"/>
        <c:axId val="-41889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46.26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9524720"/>
        <c:axId val="-418891872"/>
      </c:lineChart>
      <c:dateAx>
        <c:axId val="-41952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8891872"/>
        <c:crosses val="autoZero"/>
        <c:auto val="1"/>
        <c:lblOffset val="100"/>
        <c:baseTimeUnit val="years"/>
      </c:dateAx>
      <c:valAx>
        <c:axId val="-41889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952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327.14</c:v>
                </c:pt>
                <c:pt idx="1">
                  <c:v>326.16000000000003</c:v>
                </c:pt>
                <c:pt idx="2">
                  <c:v>349</c:v>
                </c:pt>
                <c:pt idx="3">
                  <c:v>341.42</c:v>
                </c:pt>
                <c:pt idx="4">
                  <c:v>356.15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18898944"/>
        <c:axId val="-4188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376.4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18898944"/>
        <c:axId val="-418897856"/>
      </c:lineChart>
      <c:dateAx>
        <c:axId val="-41889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-418897856"/>
        <c:crosses val="autoZero"/>
        <c:auto val="1"/>
        <c:lblOffset val="100"/>
        <c:baseTimeUnit val="years"/>
      </c:dateAx>
      <c:valAx>
        <c:axId val="-4188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41889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1" t="str">
        <f>データ!H6</f>
        <v>徳島県　美波町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69" t="s">
        <v>5</v>
      </c>
      <c r="AE7" s="69"/>
      <c r="AF7" s="69"/>
      <c r="AG7" s="69"/>
      <c r="AH7" s="69"/>
      <c r="AI7" s="69"/>
      <c r="AJ7" s="69"/>
      <c r="AK7" s="4"/>
      <c r="AL7" s="69" t="s">
        <v>6</v>
      </c>
      <c r="AM7" s="69"/>
      <c r="AN7" s="69"/>
      <c r="AO7" s="69"/>
      <c r="AP7" s="69"/>
      <c r="AQ7" s="69"/>
      <c r="AR7" s="69"/>
      <c r="AS7" s="69"/>
      <c r="AT7" s="69" t="s">
        <v>7</v>
      </c>
      <c r="AU7" s="69"/>
      <c r="AV7" s="69"/>
      <c r="AW7" s="69"/>
      <c r="AX7" s="69"/>
      <c r="AY7" s="69"/>
      <c r="AZ7" s="69"/>
      <c r="BA7" s="69"/>
      <c r="BB7" s="69" t="s">
        <v>8</v>
      </c>
      <c r="BC7" s="69"/>
      <c r="BD7" s="69"/>
      <c r="BE7" s="69"/>
      <c r="BF7" s="69"/>
      <c r="BG7" s="69"/>
      <c r="BH7" s="69"/>
      <c r="BI7" s="69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漁業集落排水</v>
      </c>
      <c r="Q8" s="78"/>
      <c r="R8" s="78"/>
      <c r="S8" s="78"/>
      <c r="T8" s="78"/>
      <c r="U8" s="78"/>
      <c r="V8" s="78"/>
      <c r="W8" s="78" t="str">
        <f>データ!L6</f>
        <v>H2</v>
      </c>
      <c r="X8" s="78"/>
      <c r="Y8" s="78"/>
      <c r="Z8" s="78"/>
      <c r="AA8" s="78"/>
      <c r="AB8" s="78"/>
      <c r="AC8" s="78"/>
      <c r="AD8" s="79" t="s">
        <v>124</v>
      </c>
      <c r="AE8" s="79"/>
      <c r="AF8" s="79"/>
      <c r="AG8" s="79"/>
      <c r="AH8" s="79"/>
      <c r="AI8" s="79"/>
      <c r="AJ8" s="79"/>
      <c r="AK8" s="4"/>
      <c r="AL8" s="73">
        <f>データ!S6</f>
        <v>7114</v>
      </c>
      <c r="AM8" s="73"/>
      <c r="AN8" s="73"/>
      <c r="AO8" s="73"/>
      <c r="AP8" s="73"/>
      <c r="AQ8" s="73"/>
      <c r="AR8" s="73"/>
      <c r="AS8" s="73"/>
      <c r="AT8" s="72">
        <f>データ!T6</f>
        <v>140.80000000000001</v>
      </c>
      <c r="AU8" s="72"/>
      <c r="AV8" s="72"/>
      <c r="AW8" s="72"/>
      <c r="AX8" s="72"/>
      <c r="AY8" s="72"/>
      <c r="AZ8" s="72"/>
      <c r="BA8" s="72"/>
      <c r="BB8" s="72">
        <f>データ!U6</f>
        <v>50.53</v>
      </c>
      <c r="BC8" s="72"/>
      <c r="BD8" s="72"/>
      <c r="BE8" s="72"/>
      <c r="BF8" s="72"/>
      <c r="BG8" s="72"/>
      <c r="BH8" s="72"/>
      <c r="BI8" s="72"/>
      <c r="BJ8" s="4"/>
      <c r="BK8" s="4"/>
      <c r="BL8" s="76" t="s">
        <v>10</v>
      </c>
      <c r="BM8" s="7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9" t="s">
        <v>12</v>
      </c>
      <c r="C9" s="69"/>
      <c r="D9" s="69"/>
      <c r="E9" s="69"/>
      <c r="F9" s="69"/>
      <c r="G9" s="69"/>
      <c r="H9" s="69"/>
      <c r="I9" s="69" t="s">
        <v>13</v>
      </c>
      <c r="J9" s="69"/>
      <c r="K9" s="69"/>
      <c r="L9" s="69"/>
      <c r="M9" s="69"/>
      <c r="N9" s="69"/>
      <c r="O9" s="69"/>
      <c r="P9" s="69" t="s">
        <v>14</v>
      </c>
      <c r="Q9" s="69"/>
      <c r="R9" s="69"/>
      <c r="S9" s="69"/>
      <c r="T9" s="69"/>
      <c r="U9" s="69"/>
      <c r="V9" s="69"/>
      <c r="W9" s="69" t="s">
        <v>15</v>
      </c>
      <c r="X9" s="69"/>
      <c r="Y9" s="69"/>
      <c r="Z9" s="69"/>
      <c r="AA9" s="69"/>
      <c r="AB9" s="69"/>
      <c r="AC9" s="69"/>
      <c r="AD9" s="69" t="s">
        <v>16</v>
      </c>
      <c r="AE9" s="69"/>
      <c r="AF9" s="69"/>
      <c r="AG9" s="69"/>
      <c r="AH9" s="69"/>
      <c r="AI9" s="69"/>
      <c r="AJ9" s="69"/>
      <c r="AK9" s="4"/>
      <c r="AL9" s="69" t="s">
        <v>17</v>
      </c>
      <c r="AM9" s="69"/>
      <c r="AN9" s="69"/>
      <c r="AO9" s="69"/>
      <c r="AP9" s="69"/>
      <c r="AQ9" s="69"/>
      <c r="AR9" s="69"/>
      <c r="AS9" s="69"/>
      <c r="AT9" s="69" t="s">
        <v>18</v>
      </c>
      <c r="AU9" s="69"/>
      <c r="AV9" s="69"/>
      <c r="AW9" s="69"/>
      <c r="AX9" s="69"/>
      <c r="AY9" s="69"/>
      <c r="AZ9" s="69"/>
      <c r="BA9" s="69"/>
      <c r="BB9" s="69" t="s">
        <v>19</v>
      </c>
      <c r="BC9" s="69"/>
      <c r="BD9" s="69"/>
      <c r="BE9" s="69"/>
      <c r="BF9" s="69"/>
      <c r="BG9" s="69"/>
      <c r="BH9" s="69"/>
      <c r="BI9" s="69"/>
      <c r="BJ9" s="4"/>
      <c r="BK9" s="4"/>
      <c r="BL9" s="70" t="s">
        <v>20</v>
      </c>
      <c r="BM9" s="7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72" t="str">
        <f>データ!N6</f>
        <v>-</v>
      </c>
      <c r="C10" s="72"/>
      <c r="D10" s="72"/>
      <c r="E10" s="72"/>
      <c r="F10" s="72"/>
      <c r="G10" s="72"/>
      <c r="H10" s="72"/>
      <c r="I10" s="72" t="str">
        <f>データ!O6</f>
        <v>該当数値なし</v>
      </c>
      <c r="J10" s="72"/>
      <c r="K10" s="72"/>
      <c r="L10" s="72"/>
      <c r="M10" s="72"/>
      <c r="N10" s="72"/>
      <c r="O10" s="72"/>
      <c r="P10" s="72">
        <f>データ!P6</f>
        <v>3.84</v>
      </c>
      <c r="Q10" s="72"/>
      <c r="R10" s="72"/>
      <c r="S10" s="72"/>
      <c r="T10" s="72"/>
      <c r="U10" s="72"/>
      <c r="V10" s="72"/>
      <c r="W10" s="72">
        <f>データ!Q6</f>
        <v>108.58</v>
      </c>
      <c r="X10" s="72"/>
      <c r="Y10" s="72"/>
      <c r="Z10" s="72"/>
      <c r="AA10" s="72"/>
      <c r="AB10" s="72"/>
      <c r="AC10" s="72"/>
      <c r="AD10" s="73">
        <f>データ!R6</f>
        <v>2050</v>
      </c>
      <c r="AE10" s="73"/>
      <c r="AF10" s="73"/>
      <c r="AG10" s="73"/>
      <c r="AH10" s="73"/>
      <c r="AI10" s="73"/>
      <c r="AJ10" s="73"/>
      <c r="AK10" s="2"/>
      <c r="AL10" s="73">
        <f>データ!V6</f>
        <v>272</v>
      </c>
      <c r="AM10" s="73"/>
      <c r="AN10" s="73"/>
      <c r="AO10" s="73"/>
      <c r="AP10" s="73"/>
      <c r="AQ10" s="73"/>
      <c r="AR10" s="73"/>
      <c r="AS10" s="73"/>
      <c r="AT10" s="72">
        <f>データ!W6</f>
        <v>0.08</v>
      </c>
      <c r="AU10" s="72"/>
      <c r="AV10" s="72"/>
      <c r="AW10" s="72"/>
      <c r="AX10" s="72"/>
      <c r="AY10" s="72"/>
      <c r="AZ10" s="72"/>
      <c r="BA10" s="72"/>
      <c r="BB10" s="72">
        <f>データ!X6</f>
        <v>3400</v>
      </c>
      <c r="BC10" s="72"/>
      <c r="BD10" s="72"/>
      <c r="BE10" s="72"/>
      <c r="BF10" s="72"/>
      <c r="BG10" s="72"/>
      <c r="BH10" s="72"/>
      <c r="BI10" s="72"/>
      <c r="BJ10" s="2"/>
      <c r="BK10" s="2"/>
      <c r="BL10" s="74" t="s">
        <v>22</v>
      </c>
      <c r="BM10" s="7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3" t="s">
        <v>125</v>
      </c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5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5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3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5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3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5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3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5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3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5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3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5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5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3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5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3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5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5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3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5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3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5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3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5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3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5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3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5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3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5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3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5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3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5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3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5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3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5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3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5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3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5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3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5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3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5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3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5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3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5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3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5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6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8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56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363871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徳島県　美波町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3.84</v>
      </c>
      <c r="Q6" s="34">
        <f t="shared" si="3"/>
        <v>108.58</v>
      </c>
      <c r="R6" s="34">
        <f t="shared" si="3"/>
        <v>2050</v>
      </c>
      <c r="S6" s="34">
        <f t="shared" si="3"/>
        <v>7114</v>
      </c>
      <c r="T6" s="34">
        <f t="shared" si="3"/>
        <v>140.80000000000001</v>
      </c>
      <c r="U6" s="34">
        <f t="shared" si="3"/>
        <v>50.53</v>
      </c>
      <c r="V6" s="34">
        <f t="shared" si="3"/>
        <v>272</v>
      </c>
      <c r="W6" s="34">
        <f t="shared" si="3"/>
        <v>0.08</v>
      </c>
      <c r="X6" s="34">
        <f t="shared" si="3"/>
        <v>3400</v>
      </c>
      <c r="Y6" s="35">
        <f>IF(Y7="",NA(),Y7)</f>
        <v>97.12</v>
      </c>
      <c r="Z6" s="35">
        <f t="shared" ref="Z6:AH6" si="4">IF(Z7="",NA(),Z7)</f>
        <v>100.12</v>
      </c>
      <c r="AA6" s="35">
        <f t="shared" si="4"/>
        <v>98.78</v>
      </c>
      <c r="AB6" s="35">
        <f t="shared" si="4"/>
        <v>99.75</v>
      </c>
      <c r="AC6" s="35">
        <f t="shared" si="4"/>
        <v>99.98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1063.93</v>
      </c>
      <c r="BP6" s="34" t="str">
        <f>IF(BP7="","",IF(BP7="-","【-】","【"&amp;SUBSTITUTE(TEXT(BP7,"#,##0.00"),"-","△")&amp;"】"))</f>
        <v>【985.48】</v>
      </c>
      <c r="BQ6" s="35">
        <f>IF(BQ7="",NA(),BQ7)</f>
        <v>33.229999999999997</v>
      </c>
      <c r="BR6" s="35">
        <f t="shared" ref="BR6:BZ6" si="8">IF(BR7="",NA(),BR7)</f>
        <v>32.880000000000003</v>
      </c>
      <c r="BS6" s="35">
        <f t="shared" si="8"/>
        <v>32.15</v>
      </c>
      <c r="BT6" s="35">
        <f t="shared" si="8"/>
        <v>32.89</v>
      </c>
      <c r="BU6" s="35">
        <f t="shared" si="8"/>
        <v>31.59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46.26</v>
      </c>
      <c r="CA6" s="34" t="str">
        <f>IF(CA7="","",IF(CA7="-","【-】","【"&amp;SUBSTITUTE(TEXT(CA7,"#,##0.00"),"-","△")&amp;"】"))</f>
        <v>【45.38】</v>
      </c>
      <c r="CB6" s="35">
        <f>IF(CB7="",NA(),CB7)</f>
        <v>327.14</v>
      </c>
      <c r="CC6" s="35">
        <f t="shared" ref="CC6:CK6" si="9">IF(CC7="",NA(),CC7)</f>
        <v>326.16000000000003</v>
      </c>
      <c r="CD6" s="35">
        <f t="shared" si="9"/>
        <v>349</v>
      </c>
      <c r="CE6" s="35">
        <f t="shared" si="9"/>
        <v>341.42</v>
      </c>
      <c r="CF6" s="35">
        <f t="shared" si="9"/>
        <v>356.15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376.4</v>
      </c>
      <c r="CL6" s="34" t="str">
        <f>IF(CL7="","",IF(CL7="-","【-】","【"&amp;SUBSTITUTE(TEXT(CL7,"#,##0.00"),"-","△")&amp;"】"))</f>
        <v>【377.04】</v>
      </c>
      <c r="CM6" s="35">
        <f>IF(CM7="",NA(),CM7)</f>
        <v>39.33</v>
      </c>
      <c r="CN6" s="35">
        <f t="shared" ref="CN6:CV6" si="10">IF(CN7="",NA(),CN7)</f>
        <v>40</v>
      </c>
      <c r="CO6" s="35">
        <f t="shared" si="10"/>
        <v>40</v>
      </c>
      <c r="CP6" s="35">
        <f t="shared" si="10"/>
        <v>42.67</v>
      </c>
      <c r="CQ6" s="35">
        <f t="shared" si="10"/>
        <v>37.33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33.729999999999997</v>
      </c>
      <c r="CW6" s="34" t="str">
        <f>IF(CW7="","",IF(CW7="-","【-】","【"&amp;SUBSTITUTE(TEXT(CW7,"#,##0.00"),"-","△")&amp;"】"))</f>
        <v>【34.15】</v>
      </c>
      <c r="CX6" s="35">
        <f>IF(CX7="",NA(),CX7)</f>
        <v>84.42</v>
      </c>
      <c r="CY6" s="35">
        <f t="shared" ref="CY6:DG6" si="11">IF(CY7="",NA(),CY7)</f>
        <v>86.29</v>
      </c>
      <c r="CZ6" s="35">
        <f t="shared" si="11"/>
        <v>87</v>
      </c>
      <c r="DA6" s="35">
        <f t="shared" si="11"/>
        <v>88.58</v>
      </c>
      <c r="DB6" s="35">
        <f t="shared" si="11"/>
        <v>87.87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79.989999999999995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363871</v>
      </c>
      <c r="D7" s="37">
        <v>47</v>
      </c>
      <c r="E7" s="37">
        <v>17</v>
      </c>
      <c r="F7" s="37">
        <v>6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3.84</v>
      </c>
      <c r="Q7" s="38">
        <v>108.58</v>
      </c>
      <c r="R7" s="38">
        <v>2050</v>
      </c>
      <c r="S7" s="38">
        <v>7114</v>
      </c>
      <c r="T7" s="38">
        <v>140.80000000000001</v>
      </c>
      <c r="U7" s="38">
        <v>50.53</v>
      </c>
      <c r="V7" s="38">
        <v>272</v>
      </c>
      <c r="W7" s="38">
        <v>0.08</v>
      </c>
      <c r="X7" s="38">
        <v>3400</v>
      </c>
      <c r="Y7" s="38">
        <v>97.12</v>
      </c>
      <c r="Z7" s="38">
        <v>100.12</v>
      </c>
      <c r="AA7" s="38">
        <v>98.78</v>
      </c>
      <c r="AB7" s="38">
        <v>99.75</v>
      </c>
      <c r="AC7" s="38">
        <v>99.98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1063.93</v>
      </c>
      <c r="BP7" s="38">
        <v>985.48</v>
      </c>
      <c r="BQ7" s="38">
        <v>33.229999999999997</v>
      </c>
      <c r="BR7" s="38">
        <v>32.880000000000003</v>
      </c>
      <c r="BS7" s="38">
        <v>32.15</v>
      </c>
      <c r="BT7" s="38">
        <v>32.89</v>
      </c>
      <c r="BU7" s="38">
        <v>31.59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46.26</v>
      </c>
      <c r="CA7" s="38">
        <v>45.38</v>
      </c>
      <c r="CB7" s="38">
        <v>327.14</v>
      </c>
      <c r="CC7" s="38">
        <v>326.16000000000003</v>
      </c>
      <c r="CD7" s="38">
        <v>349</v>
      </c>
      <c r="CE7" s="38">
        <v>341.42</v>
      </c>
      <c r="CF7" s="38">
        <v>356.15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376.4</v>
      </c>
      <c r="CL7" s="38">
        <v>377.04</v>
      </c>
      <c r="CM7" s="38">
        <v>39.33</v>
      </c>
      <c r="CN7" s="38">
        <v>40</v>
      </c>
      <c r="CO7" s="38">
        <v>40</v>
      </c>
      <c r="CP7" s="38">
        <v>42.67</v>
      </c>
      <c r="CQ7" s="38">
        <v>37.33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33.729999999999997</v>
      </c>
      <c r="CW7" s="38">
        <v>34.15</v>
      </c>
      <c r="CX7" s="38">
        <v>84.42</v>
      </c>
      <c r="CY7" s="38">
        <v>86.29</v>
      </c>
      <c r="CZ7" s="38">
        <v>87</v>
      </c>
      <c r="DA7" s="38">
        <v>88.58</v>
      </c>
      <c r="DB7" s="38">
        <v>87.87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79.989999999999995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2018-02-22T00:42:49Z</cp:lastPrinted>
  <dcterms:created xsi:type="dcterms:W3CDTF">2017-12-25T02:36:19Z</dcterms:created>
  <dcterms:modified xsi:type="dcterms:W3CDTF">2018-02-22T00:42:55Z</dcterms:modified>
  <cp:category/>
</cp:coreProperties>
</file>