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平成２５・２６・２７年度農業集落排水関係\調査物・県メール\平成２９年度分\経営比較分析表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P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<sst xmlns="http://schemas.openxmlformats.org/spreadsheetml/2006/main" count="240" uniqueCount="125">
  <si>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</si>
  <si>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</si>
  <si>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</si>
  <si>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</si>
  <si>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</si>
  <si>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</si>
  <si>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</si>
  <si>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</si>
  <si>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</si>
  <si>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</si>
  <si>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</si>
  <si>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</si>
  <si>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</si>
  <si>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</si>
  <si>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</si>
  <si>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</si>
  <si>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</si>
  <si>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</si>
  <si>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</si>
  <si>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</si>
  <si>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</si>
  <si>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</si>
  <si>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</si>
  <si>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</si>
  <si>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</si>
  <si>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</si>
  <si>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</si>
  <si>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</si>
  <si>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</si>
  <si>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</si>
  <si>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</si>
  <si>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</si>
  <si>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</si>
  <si>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</si>
  <si>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</si>
  <si>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</si>
  <si>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</si>
  <si>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</si>
  <si>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</si>
  <si>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</si>
  <si>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</si>
  <si>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</si>
  <si>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</si>
  <si>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</si>
  <si>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</si>
  <si>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</si>
  <si>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</si>
  <si>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</si>
  <si>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</si>
  <si>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</si>
  <si>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</si>
  <si>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</si>
  <si>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</si>
  <si>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</si>
  <si>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</si>
  <si>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</si>
  <si>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</si>
  <si>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</si>
  <si>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</si>
  <si>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</si>
  <si>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</si>
  <si>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</si>
  <si>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</si>
  <si>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</si>
  <si>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</si>
  <si>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</si>
  <si>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</si>
  <si>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</si>
  <si>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</si>
  <si>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</si>
  <si>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</si>
  <si>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</si>
  <si>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</si>
  <si>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</si>
  <si>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</si>
  <si>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</si>
  <si>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</si>
  <si>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</si>
  <si>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</si>
  <si>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</si>
  <si>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</si>
  <si>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</si>
  <si>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</si>
  <si>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</si>
  <si>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</si>
  <si>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</si>
  <si>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</si>
  <si>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</si>
  <si>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</si>
  <si>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</si>
  <si>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</si>
  <si>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</si>
  <si>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</si>
  <si>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</si>
  <si>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</si>
  <si>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</si>
  <si>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</si>
  <si>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</si>
  <si>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</si>
  <si>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</si>
  <si>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</si>
  <si>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</si>
  <si>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</si>
  <si>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</si>
  <si>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</si>
  <si>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</si>
  <si>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</si>
  <si>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</si>
  <si>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</si>
  <si>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つるぎ町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</si>
  <si>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</si>
  <si>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</si>
  <si>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</si>
  <si>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</si>
  <si>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</si>
  <si>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</si>
  <si>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</si>
  <si>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</si>
  <si>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</si>
  <si>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</si>
  <si>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</si>
  <si>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・供用開始後１０年以上となるが、管渠の老朽化は現時点では、ほぼ見られない。</t>
    <rPh sb="1" eb="3">
      <t>キョウヨウ</t>
    </rPh>
    <rPh sb="3" eb="6">
      <t>カイシゴ</t>
    </rPh>
    <rPh sb="8" eb="9">
      <t>ネン</t>
    </rPh>
    <rPh sb="9" eb="11">
      <t>イジョウ</t>
    </rPh>
    <rPh sb="16" eb="18">
      <t>カンキョ</t>
    </rPh>
    <rPh sb="19" eb="22">
      <t>ロウキュウカ</t>
    </rPh>
    <rPh sb="23" eb="26">
      <t>ゲンジテン</t>
    </rPh>
    <rPh sb="31" eb="32">
      <t>ミカニュウリツメザサラカニュウソクシンツト</t>
    </rPh>
    <phoneticPr fontId="7"/>
  </si>
  <si>
    <t>・経費回収率が平均より高いが、依然として、一般会計繰入金に依存している傾向にある。将来的に、施設の維持管理、施設修繕等の費用増になる恐れがある為、使用料金改定、料金滞納対策を熟慮する。</t>
    <rPh sb="1" eb="3">
      <t>ケイヒ</t>
    </rPh>
    <rPh sb="3" eb="6">
      <t>カイシュウリツ</t>
    </rPh>
    <rPh sb="7" eb="9">
      <t>ヘイキン</t>
    </rPh>
    <rPh sb="11" eb="12">
      <t>タカ</t>
    </rPh>
    <rPh sb="15" eb="17">
      <t>イゼン</t>
    </rPh>
    <rPh sb="21" eb="23">
      <t>イッパン</t>
    </rPh>
    <rPh sb="23" eb="25">
      <t>カイケイ</t>
    </rPh>
    <rPh sb="25" eb="28">
      <t>クリイレキン</t>
    </rPh>
    <rPh sb="29" eb="31">
      <t>イゾン</t>
    </rPh>
    <rPh sb="35" eb="37">
      <t>ケイコウ</t>
    </rPh>
    <rPh sb="41" eb="44">
      <t>ショウライテキ</t>
    </rPh>
    <rPh sb="46" eb="48">
      <t>シセツ</t>
    </rPh>
    <rPh sb="49" eb="51">
      <t>イジ</t>
    </rPh>
    <rPh sb="51" eb="53">
      <t>カンリ</t>
    </rPh>
    <rPh sb="54" eb="56">
      <t>シセツ</t>
    </rPh>
    <rPh sb="56" eb="58">
      <t>シュウゼン</t>
    </rPh>
    <rPh sb="58" eb="59">
      <t>トウ</t>
    </rPh>
    <rPh sb="60" eb="63">
      <t>ヒヨウゾウ</t>
    </rPh>
    <rPh sb="66" eb="67">
      <t>オソ</t>
    </rPh>
    <rPh sb="71" eb="72">
      <t>タメ</t>
    </rPh>
    <rPh sb="73" eb="76">
      <t>シヨウリョウ</t>
    </rPh>
    <rPh sb="76" eb="77">
      <t>キン</t>
    </rPh>
    <rPh sb="77" eb="79">
      <t>カイテイ</t>
    </rPh>
    <rPh sb="80" eb="82">
      <t>リョウキン</t>
    </rPh>
    <rPh sb="82" eb="84">
      <t>タイノウ</t>
    </rPh>
    <rPh sb="84" eb="86">
      <t>タイサク</t>
    </rPh>
    <rPh sb="87" eb="89">
      <t>ジュクリョ</t>
    </rPh>
    <phoneticPr fontId="7"/>
  </si>
  <si>
    <t>・収益的収支比率については、概ね１００％を維持している。経費回収率は全国平均より高いが、使用料で賄われていないため、一般会計繰入金に依存していると考える。　　　　　　　　　　　　　　　　・汚水処理原価については、平均値より下回っており、低コスト化出来ているが、更なる低コストを検討することに努める。　　　　　　　　　　　　　・施設利用率については、平均値を上回っており、当該施設は加入率も鑑み、遊休状態にないことを示していると考える。　　　　　　　　　　　　　　・水洗化率については、高水準を維持しているが、１００％の加入率を目指し、更なる加入促進に努める。</t>
    <rPh sb="1" eb="3">
      <t>シュウエキ</t>
    </rPh>
    <rPh sb="3" eb="4">
      <t>テキ</t>
    </rPh>
    <rPh sb="4" eb="6">
      <t>シュウシ</t>
    </rPh>
    <rPh sb="6" eb="8">
      <t>ヒリツ</t>
    </rPh>
    <rPh sb="14" eb="15">
      <t>オオム</t>
    </rPh>
    <rPh sb="21" eb="23">
      <t>イジ</t>
    </rPh>
    <rPh sb="28" eb="30">
      <t>ケイヒ</t>
    </rPh>
    <rPh sb="30" eb="33">
      <t>カイシュウリツ</t>
    </rPh>
    <rPh sb="34" eb="36">
      <t>ゼンコク</t>
    </rPh>
    <rPh sb="36" eb="38">
      <t>ヘイキン</t>
    </rPh>
    <rPh sb="40" eb="41">
      <t>タカ</t>
    </rPh>
    <rPh sb="44" eb="47">
      <t>シヨウリョウ</t>
    </rPh>
    <rPh sb="48" eb="49">
      <t>マカナ</t>
    </rPh>
    <rPh sb="58" eb="60">
      <t>イッパン</t>
    </rPh>
    <rPh sb="60" eb="62">
      <t>カイケイ</t>
    </rPh>
    <rPh sb="62" eb="65">
      <t>クリイレキン</t>
    </rPh>
    <rPh sb="66" eb="68">
      <t>イゾン</t>
    </rPh>
    <rPh sb="73" eb="74">
      <t>カンガ</t>
    </rPh>
    <rPh sb="94" eb="96">
      <t>オスイ</t>
    </rPh>
    <rPh sb="96" eb="98">
      <t>ショリ</t>
    </rPh>
    <rPh sb="98" eb="100">
      <t>ゲンカ</t>
    </rPh>
    <rPh sb="106" eb="109">
      <t>ヘイキンチ</t>
    </rPh>
    <rPh sb="111" eb="113">
      <t>シタマワ</t>
    </rPh>
    <rPh sb="118" eb="119">
      <t>テイ</t>
    </rPh>
    <rPh sb="122" eb="123">
      <t>カ</t>
    </rPh>
    <rPh sb="123" eb="125">
      <t>デキ</t>
    </rPh>
    <rPh sb="130" eb="131">
      <t>サラ</t>
    </rPh>
    <rPh sb="133" eb="134">
      <t>テイ</t>
    </rPh>
    <rPh sb="138" eb="140">
      <t>ケントウ</t>
    </rPh>
    <rPh sb="145" eb="146">
      <t>ツト</t>
    </rPh>
    <rPh sb="163" eb="165">
      <t>シセツ</t>
    </rPh>
    <rPh sb="165" eb="168">
      <t>リヨウリツ</t>
    </rPh>
    <rPh sb="174" eb="177">
      <t>ヘイキンチ</t>
    </rPh>
    <rPh sb="178" eb="180">
      <t>ウワマワ</t>
    </rPh>
    <rPh sb="185" eb="187">
      <t>トウガイ</t>
    </rPh>
    <rPh sb="187" eb="189">
      <t>シセツ</t>
    </rPh>
    <rPh sb="190" eb="193">
      <t>カニュウリツ</t>
    </rPh>
    <rPh sb="194" eb="195">
      <t>カンガ</t>
    </rPh>
    <rPh sb="197" eb="199">
      <t>ユウキュウ</t>
    </rPh>
    <rPh sb="199" eb="201">
      <t>ジョウタイ</t>
    </rPh>
    <rPh sb="207" eb="208">
      <t>シメ</t>
    </rPh>
    <rPh sb="213" eb="214">
      <t>カンガ</t>
    </rPh>
    <rPh sb="232" eb="235">
      <t>スイセンカ</t>
    </rPh>
    <rPh sb="235" eb="236">
      <t>リツ</t>
    </rPh>
    <rPh sb="242" eb="245">
      <t>コウスイジュン</t>
    </rPh>
    <rPh sb="246" eb="248">
      <t>イジ</t>
    </rPh>
    <rPh sb="259" eb="262">
      <t>カニュウリツ</t>
    </rPh>
    <rPh sb="263" eb="265">
      <t>メザ</t>
    </rPh>
    <rPh sb="267" eb="268">
      <t>サラ</t>
    </rPh>
    <rPh sb="270" eb="272">
      <t>カニュウ</t>
    </rPh>
    <rPh sb="272" eb="274">
      <t>ソクシン</t>
    </rPh>
    <rPh sb="275" eb="276">
      <t>ツト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</si>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</sst>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96128"/>
        <c:axId val="18279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96128"/>
        <c:axId val="182795736"/>
      </c:lineChart>
      <c:dateAx>
        <c:axId val="18279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795736"/>
        <c:crosses val="autoZero"/>
        <c:auto val="1"/>
        <c:lblOffset val="100"/>
        <c:baseTimeUnit val="years"/>
      </c:dateAx>
      <c:valAx>
        <c:axId val="18279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9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61.54</c:v>
                </c:pt>
                <c:pt idx="1">
                  <c:v>55.2</c:v>
                </c:pt>
                <c:pt idx="2">
                  <c:v>58.82</c:v>
                </c:pt>
                <c:pt idx="3">
                  <c:v>57.92</c:v>
                </c:pt>
                <c:pt idx="4">
                  <c:v>57.92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413384"/>
        <c:axId val="39041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42.84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13384"/>
        <c:axId val="390413776"/>
      </c:lineChart>
      <c:dateAx>
        <c:axId val="390413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413776"/>
        <c:crosses val="autoZero"/>
        <c:auto val="1"/>
        <c:lblOffset val="100"/>
        <c:baseTimeUnit val="years"/>
      </c:dateAx>
      <c:valAx>
        <c:axId val="39041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413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98.35</c:v>
                </c:pt>
                <c:pt idx="1">
                  <c:v>99.43</c:v>
                </c:pt>
                <c:pt idx="2">
                  <c:v>99.43</c:v>
                </c:pt>
                <c:pt idx="3">
                  <c:v>99.44</c:v>
                </c:pt>
                <c:pt idx="4">
                  <c:v>93.99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414952"/>
        <c:axId val="39041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14952"/>
        <c:axId val="390415344"/>
      </c:lineChart>
      <c:dateAx>
        <c:axId val="390414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415344"/>
        <c:crosses val="autoZero"/>
        <c:auto val="1"/>
        <c:lblOffset val="100"/>
        <c:baseTimeUnit val="years"/>
      </c:dateAx>
      <c:valAx>
        <c:axId val="39041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414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100.55</c:v>
                </c:pt>
                <c:pt idx="1">
                  <c:v>104.03</c:v>
                </c:pt>
                <c:pt idx="2">
                  <c:v>99.2</c:v>
                </c:pt>
                <c:pt idx="3">
                  <c:v>99.9</c:v>
                </c:pt>
                <c:pt idx="4">
                  <c:v>99.56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02008"/>
        <c:axId val="18280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02008"/>
        <c:axId val="182801616"/>
      </c:lineChart>
      <c:dateAx>
        <c:axId val="182802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01616"/>
        <c:crosses val="autoZero"/>
        <c:auto val="1"/>
        <c:lblOffset val="100"/>
        <c:baseTimeUnit val="years"/>
      </c:dateAx>
      <c:valAx>
        <c:axId val="18280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02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00440"/>
        <c:axId val="182798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00440"/>
        <c:axId val="182798088"/>
      </c:lineChart>
      <c:dateAx>
        <c:axId val="182800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798088"/>
        <c:crosses val="autoZero"/>
        <c:auto val="1"/>
        <c:lblOffset val="100"/>
        <c:baseTimeUnit val="years"/>
      </c:dateAx>
      <c:valAx>
        <c:axId val="182798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00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00832"/>
        <c:axId val="18280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00832"/>
        <c:axId val="182800048"/>
      </c:lineChart>
      <c:dateAx>
        <c:axId val="18280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00048"/>
        <c:crosses val="autoZero"/>
        <c:auto val="1"/>
        <c:lblOffset val="100"/>
        <c:baseTimeUnit val="years"/>
      </c:dateAx>
      <c:valAx>
        <c:axId val="18280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0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97696"/>
        <c:axId val="26736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97696"/>
        <c:axId val="267360296"/>
      </c:lineChart>
      <c:dateAx>
        <c:axId val="18279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7360296"/>
        <c:crosses val="autoZero"/>
        <c:auto val="1"/>
        <c:lblOffset val="100"/>
        <c:baseTimeUnit val="years"/>
      </c:dateAx>
      <c:valAx>
        <c:axId val="26736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9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363824"/>
        <c:axId val="26736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63824"/>
        <c:axId val="267363040"/>
      </c:lineChart>
      <c:dateAx>
        <c:axId val="26736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7363040"/>
        <c:crosses val="autoZero"/>
        <c:auto val="1"/>
        <c:lblOffset val="100"/>
        <c:baseTimeUnit val="years"/>
      </c:dateAx>
      <c:valAx>
        <c:axId val="26736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736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363432"/>
        <c:axId val="390408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1051.43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63432"/>
        <c:axId val="390408680"/>
      </c:lineChart>
      <c:dateAx>
        <c:axId val="26736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408680"/>
        <c:crosses val="autoZero"/>
        <c:auto val="1"/>
        <c:lblOffset val="100"/>
        <c:baseTimeUnit val="years"/>
      </c:dateAx>
      <c:valAx>
        <c:axId val="390408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7363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65.38</c:v>
                </c:pt>
                <c:pt idx="1">
                  <c:v>66.510000000000005</c:v>
                </c:pt>
                <c:pt idx="2">
                  <c:v>42.38</c:v>
                </c:pt>
                <c:pt idx="3">
                  <c:v>63.89</c:v>
                </c:pt>
                <c:pt idx="4">
                  <c:v>64.28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410248"/>
        <c:axId val="39041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10248"/>
        <c:axId val="390410640"/>
      </c:lineChart>
      <c:dateAx>
        <c:axId val="390410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410640"/>
        <c:crosses val="autoZero"/>
        <c:auto val="1"/>
        <c:lblOffset val="100"/>
        <c:baseTimeUnit val="years"/>
      </c:dateAx>
      <c:valAx>
        <c:axId val="39041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410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206.97</c:v>
                </c:pt>
                <c:pt idx="1">
                  <c:v>200.75</c:v>
                </c:pt>
                <c:pt idx="2">
                  <c:v>321.05</c:v>
                </c:pt>
                <c:pt idx="3">
                  <c:v>217.9</c:v>
                </c:pt>
                <c:pt idx="4">
                  <c:v>229.85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411816"/>
        <c:axId val="39041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355.22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11816"/>
        <c:axId val="390412208"/>
      </c:lineChart>
      <c:dateAx>
        <c:axId val="390411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412208"/>
        <c:crosses val="autoZero"/>
        <c:auto val="1"/>
        <c:lblOffset val="100"/>
        <c:baseTimeUnit val="years"/>
      </c:dateAx>
      <c:valAx>
        <c:axId val="39041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411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69" t="str">
        <f>データ!H6</f>
        <v>徳島県　つるぎ町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4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F3</v>
      </c>
      <c r="X8" s="66"/>
      <c r="Y8" s="66"/>
      <c r="Z8" s="66"/>
      <c r="AA8" s="66"/>
      <c r="AB8" s="66"/>
      <c r="AC8" s="66"/>
      <c r="AD8" s="67" t="s">
        <v>124</v>
      </c>
      <c r="AE8" s="67"/>
      <c r="AF8" s="67"/>
      <c r="AG8" s="67"/>
      <c r="AH8" s="67"/>
      <c r="AI8" s="67"/>
      <c r="AJ8" s="67"/>
      <c r="AK8" s="4"/>
      <c r="AL8" s="63">
        <f>データ!S6</f>
        <v>9580</v>
      </c>
      <c r="AM8" s="63"/>
      <c r="AN8" s="63"/>
      <c r="AO8" s="63"/>
      <c r="AP8" s="63"/>
      <c r="AQ8" s="63"/>
      <c r="AR8" s="63"/>
      <c r="AS8" s="63"/>
      <c r="AT8" s="62">
        <f>データ!T6</f>
        <v>194.84</v>
      </c>
      <c r="AU8" s="62"/>
      <c r="AV8" s="62"/>
      <c r="AW8" s="62"/>
      <c r="AX8" s="62"/>
      <c r="AY8" s="62"/>
      <c r="AZ8" s="62"/>
      <c r="BA8" s="62"/>
      <c r="BB8" s="62">
        <f>データ!U6</f>
        <v>49.17</v>
      </c>
      <c r="BC8" s="62"/>
      <c r="BD8" s="62"/>
      <c r="BE8" s="62"/>
      <c r="BF8" s="62"/>
      <c r="BG8" s="62"/>
      <c r="BH8" s="62"/>
      <c r="BI8" s="62"/>
      <c r="BJ8" s="4"/>
      <c r="BK8" s="4"/>
      <c r="BL8" s="64" t="s">
        <v>10</v>
      </c>
      <c r="BM8" s="6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4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4"/>
      <c r="BK9" s="4"/>
      <c r="BL9" s="60" t="s">
        <v>20</v>
      </c>
      <c r="BM9" s="6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2" t="str">
        <f>データ!N6</f>
        <v>-</v>
      </c>
      <c r="C10" s="62"/>
      <c r="D10" s="62"/>
      <c r="E10" s="62"/>
      <c r="F10" s="62"/>
      <c r="G10" s="62"/>
      <c r="H10" s="62"/>
      <c r="I10" s="62" t="str">
        <f>データ!O6</f>
        <v>該当数値なし</v>
      </c>
      <c r="J10" s="62"/>
      <c r="K10" s="62"/>
      <c r="L10" s="62"/>
      <c r="M10" s="62"/>
      <c r="N10" s="62"/>
      <c r="O10" s="62"/>
      <c r="P10" s="62">
        <f>データ!P6</f>
        <v>5.47</v>
      </c>
      <c r="Q10" s="62"/>
      <c r="R10" s="62"/>
      <c r="S10" s="62"/>
      <c r="T10" s="62"/>
      <c r="U10" s="62"/>
      <c r="V10" s="62"/>
      <c r="W10" s="62">
        <f>データ!Q6</f>
        <v>95.44</v>
      </c>
      <c r="X10" s="62"/>
      <c r="Y10" s="62"/>
      <c r="Z10" s="62"/>
      <c r="AA10" s="62"/>
      <c r="AB10" s="62"/>
      <c r="AC10" s="62"/>
      <c r="AD10" s="63">
        <f>データ!R6</f>
        <v>2800</v>
      </c>
      <c r="AE10" s="63"/>
      <c r="AF10" s="63"/>
      <c r="AG10" s="63"/>
      <c r="AH10" s="63"/>
      <c r="AI10" s="63"/>
      <c r="AJ10" s="63"/>
      <c r="AK10" s="2"/>
      <c r="AL10" s="63">
        <f>データ!V6</f>
        <v>516</v>
      </c>
      <c r="AM10" s="63"/>
      <c r="AN10" s="63"/>
      <c r="AO10" s="63"/>
      <c r="AP10" s="63"/>
      <c r="AQ10" s="63"/>
      <c r="AR10" s="63"/>
      <c r="AS10" s="63"/>
      <c r="AT10" s="62">
        <f>データ!W6</f>
        <v>0.48</v>
      </c>
      <c r="AU10" s="62"/>
      <c r="AV10" s="62"/>
      <c r="AW10" s="62"/>
      <c r="AX10" s="62"/>
      <c r="AY10" s="62"/>
      <c r="AZ10" s="62"/>
      <c r="BA10" s="62"/>
      <c r="BB10" s="62">
        <f>データ!X6</f>
        <v>1075</v>
      </c>
      <c r="BC10" s="62"/>
      <c r="BD10" s="62"/>
      <c r="BE10" s="62"/>
      <c r="BF10" s="62"/>
      <c r="BG10" s="62"/>
      <c r="BH10" s="62"/>
      <c r="BI10" s="62"/>
      <c r="BJ10" s="2"/>
      <c r="BK10" s="2"/>
      <c r="BL10" s="52" t="s">
        <v>22</v>
      </c>
      <c r="BM10" s="53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8" t="s">
        <v>123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8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8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8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8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8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8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8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80"/>
    </row>
    <row r="34" spans="1:78" ht="13.5" customHeight="1">
      <c r="A34" s="2"/>
      <c r="B34" s="17"/>
      <c r="C34" s="48" t="s">
        <v>27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20"/>
      <c r="R34" s="48" t="s">
        <v>28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20"/>
      <c r="AG34" s="48" t="s">
        <v>29</v>
      </c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20"/>
      <c r="AV34" s="48" t="s">
        <v>30</v>
      </c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19"/>
      <c r="BK34" s="2"/>
      <c r="BL34" s="7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80"/>
    </row>
    <row r="35" spans="1:78" ht="13.5" customHeight="1">
      <c r="A35" s="2"/>
      <c r="B35" s="1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20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20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20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19"/>
      <c r="BK35" s="2"/>
      <c r="BL35" s="7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8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8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8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8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8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8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8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8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8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8" t="s">
        <v>121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8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8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8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8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8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8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8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8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8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8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8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</row>
    <row r="56" spans="1:78" ht="13.5" customHeight="1">
      <c r="A56" s="2"/>
      <c r="B56" s="17"/>
      <c r="C56" s="48" t="s">
        <v>32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20"/>
      <c r="R56" s="48" t="s">
        <v>33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20"/>
      <c r="AG56" s="48" t="s">
        <v>34</v>
      </c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20"/>
      <c r="AV56" s="48" t="s">
        <v>35</v>
      </c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19"/>
      <c r="BK56" s="2"/>
      <c r="BL56" s="78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</row>
    <row r="57" spans="1:78" ht="13.5" customHeight="1">
      <c r="A57" s="2"/>
      <c r="B57" s="1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20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20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20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19"/>
      <c r="BK57" s="2"/>
      <c r="BL57" s="78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8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8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</row>
    <row r="60" spans="1:78" ht="13.5" customHeight="1">
      <c r="A60" s="2"/>
      <c r="B60" s="49" t="s">
        <v>36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78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8" ht="13.5" customHeight="1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78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8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8" t="s">
        <v>122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8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8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8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8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8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8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8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8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8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8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8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8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8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8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8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8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8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8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8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8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8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8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80"/>
    </row>
    <row r="79" spans="1:78" ht="13.5" customHeight="1">
      <c r="A79" s="2"/>
      <c r="B79" s="17"/>
      <c r="C79" s="48" t="s">
        <v>38</v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20"/>
      <c r="V79" s="20"/>
      <c r="W79" s="48" t="s">
        <v>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20"/>
      <c r="AP79" s="20"/>
      <c r="AQ79" s="48" t="s">
        <v>40</v>
      </c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18"/>
      <c r="BJ79" s="19"/>
      <c r="BK79" s="2"/>
      <c r="BL79" s="78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80"/>
    </row>
    <row r="80" spans="1:78" ht="13.5" customHeight="1">
      <c r="A80" s="2"/>
      <c r="B80" s="17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20"/>
      <c r="V80" s="20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20"/>
      <c r="AP80" s="20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18"/>
      <c r="BJ80" s="19"/>
      <c r="BK80" s="2"/>
      <c r="BL80" s="78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8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8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8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1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1" t="s">
        <v>65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66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67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5">
      <c r="A4" s="28" t="s">
        <v>68</v>
      </c>
      <c r="B4" s="30"/>
      <c r="C4" s="30"/>
      <c r="D4" s="30"/>
      <c r="E4" s="30"/>
      <c r="F4" s="30"/>
      <c r="G4" s="30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69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70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71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72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73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74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75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76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77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78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79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364681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つるぎ町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5.47</v>
      </c>
      <c r="Q6" s="34">
        <f t="shared" si="3"/>
        <v>95.44</v>
      </c>
      <c r="R6" s="34">
        <f t="shared" si="3"/>
        <v>2800</v>
      </c>
      <c r="S6" s="34">
        <f t="shared" si="3"/>
        <v>9580</v>
      </c>
      <c r="T6" s="34">
        <f t="shared" si="3"/>
        <v>194.84</v>
      </c>
      <c r="U6" s="34">
        <f t="shared" si="3"/>
        <v>49.17</v>
      </c>
      <c r="V6" s="34">
        <f t="shared" si="3"/>
        <v>516</v>
      </c>
      <c r="W6" s="34">
        <f t="shared" si="3"/>
        <v>0.48</v>
      </c>
      <c r="X6" s="34">
        <f t="shared" si="3"/>
        <v>1075</v>
      </c>
      <c r="Y6" s="35">
        <f>IF(Y7="",NA(),Y7)</f>
        <v>100.55</v>
      </c>
      <c r="Z6" s="35">
        <f t="shared" ref="Z6:AH6" si="4">IF(Z7="",NA(),Z7)</f>
        <v>104.03</v>
      </c>
      <c r="AA6" s="35">
        <f t="shared" si="4"/>
        <v>99.2</v>
      </c>
      <c r="AB6" s="35">
        <f t="shared" si="4"/>
        <v>99.9</v>
      </c>
      <c r="AC6" s="35">
        <f t="shared" si="4"/>
        <v>99.56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1051.43</v>
      </c>
      <c r="BP6" s="34" t="str">
        <f>IF(BP7="","",IF(BP7="-","【-】","【"&amp;SUBSTITUTE(TEXT(BP7,"#,##0.00"),"-","△")&amp;"】"))</f>
        <v>【914.53】</v>
      </c>
      <c r="BQ6" s="35">
        <f>IF(BQ7="",NA(),BQ7)</f>
        <v>65.38</v>
      </c>
      <c r="BR6" s="35">
        <f t="shared" ref="BR6:BZ6" si="8">IF(BR7="",NA(),BR7)</f>
        <v>66.510000000000005</v>
      </c>
      <c r="BS6" s="35">
        <f t="shared" si="8"/>
        <v>42.38</v>
      </c>
      <c r="BT6" s="35">
        <f t="shared" si="8"/>
        <v>63.89</v>
      </c>
      <c r="BU6" s="35">
        <f t="shared" si="8"/>
        <v>64.28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40.06</v>
      </c>
      <c r="CA6" s="34" t="str">
        <f>IF(CA7="","",IF(CA7="-","【-】","【"&amp;SUBSTITUTE(TEXT(CA7,"#,##0.00"),"-","△")&amp;"】"))</f>
        <v>【55.73】</v>
      </c>
      <c r="CB6" s="35">
        <f>IF(CB7="",NA(),CB7)</f>
        <v>206.97</v>
      </c>
      <c r="CC6" s="35">
        <f t="shared" ref="CC6:CK6" si="9">IF(CC7="",NA(),CC7)</f>
        <v>200.75</v>
      </c>
      <c r="CD6" s="35">
        <f t="shared" si="9"/>
        <v>321.05</v>
      </c>
      <c r="CE6" s="35">
        <f t="shared" si="9"/>
        <v>217.9</v>
      </c>
      <c r="CF6" s="35">
        <f t="shared" si="9"/>
        <v>229.85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355.22</v>
      </c>
      <c r="CL6" s="34" t="str">
        <f>IF(CL7="","",IF(CL7="-","【-】","【"&amp;SUBSTITUTE(TEXT(CL7,"#,##0.00"),"-","△")&amp;"】"))</f>
        <v>【276.78】</v>
      </c>
      <c r="CM6" s="35">
        <f>IF(CM7="",NA(),CM7)</f>
        <v>61.54</v>
      </c>
      <c r="CN6" s="35">
        <f t="shared" ref="CN6:CV6" si="10">IF(CN7="",NA(),CN7)</f>
        <v>55.2</v>
      </c>
      <c r="CO6" s="35">
        <f t="shared" si="10"/>
        <v>58.82</v>
      </c>
      <c r="CP6" s="35">
        <f t="shared" si="10"/>
        <v>57.92</v>
      </c>
      <c r="CQ6" s="35">
        <f t="shared" si="10"/>
        <v>57.92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42.84</v>
      </c>
      <c r="CW6" s="34" t="str">
        <f>IF(CW7="","",IF(CW7="-","【-】","【"&amp;SUBSTITUTE(TEXT(CW7,"#,##0.00"),"-","△")&amp;"】"))</f>
        <v>【59.15】</v>
      </c>
      <c r="CX6" s="35">
        <f>IF(CX7="",NA(),CX7)</f>
        <v>98.35</v>
      </c>
      <c r="CY6" s="35">
        <f t="shared" ref="CY6:DG6" si="11">IF(CY7="",NA(),CY7)</f>
        <v>99.43</v>
      </c>
      <c r="CZ6" s="35">
        <f t="shared" si="11"/>
        <v>99.43</v>
      </c>
      <c r="DA6" s="35">
        <f t="shared" si="11"/>
        <v>99.44</v>
      </c>
      <c r="DB6" s="35">
        <f t="shared" si="11"/>
        <v>93.99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66.3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0.03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364681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5.47</v>
      </c>
      <c r="Q7" s="38">
        <v>95.44</v>
      </c>
      <c r="R7" s="38">
        <v>2800</v>
      </c>
      <c r="S7" s="38">
        <v>9580</v>
      </c>
      <c r="T7" s="38">
        <v>194.84</v>
      </c>
      <c r="U7" s="38">
        <v>49.17</v>
      </c>
      <c r="V7" s="38">
        <v>516</v>
      </c>
      <c r="W7" s="38">
        <v>0.48</v>
      </c>
      <c r="X7" s="38">
        <v>1075</v>
      </c>
      <c r="Y7" s="38">
        <v>100.55</v>
      </c>
      <c r="Z7" s="38">
        <v>104.03</v>
      </c>
      <c r="AA7" s="38">
        <v>99.2</v>
      </c>
      <c r="AB7" s="38">
        <v>99.9</v>
      </c>
      <c r="AC7" s="38">
        <v>99.56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1051.43</v>
      </c>
      <c r="BP7" s="38">
        <v>914.53</v>
      </c>
      <c r="BQ7" s="38">
        <v>65.38</v>
      </c>
      <c r="BR7" s="38">
        <v>66.510000000000005</v>
      </c>
      <c r="BS7" s="38">
        <v>42.38</v>
      </c>
      <c r="BT7" s="38">
        <v>63.89</v>
      </c>
      <c r="BU7" s="38">
        <v>64.28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40.06</v>
      </c>
      <c r="CA7" s="38">
        <v>55.73</v>
      </c>
      <c r="CB7" s="38">
        <v>206.97</v>
      </c>
      <c r="CC7" s="38">
        <v>200.75</v>
      </c>
      <c r="CD7" s="38">
        <v>321.05</v>
      </c>
      <c r="CE7" s="38">
        <v>217.9</v>
      </c>
      <c r="CF7" s="38">
        <v>229.85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355.22</v>
      </c>
      <c r="CL7" s="38">
        <v>276.77999999999997</v>
      </c>
      <c r="CM7" s="38">
        <v>61.54</v>
      </c>
      <c r="CN7" s="38">
        <v>55.2</v>
      </c>
      <c r="CO7" s="38">
        <v>58.82</v>
      </c>
      <c r="CP7" s="38">
        <v>57.92</v>
      </c>
      <c r="CQ7" s="38">
        <v>57.92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42.84</v>
      </c>
      <c r="CW7" s="38">
        <v>59.15</v>
      </c>
      <c r="CX7" s="38">
        <v>98.35</v>
      </c>
      <c r="CY7" s="38">
        <v>99.43</v>
      </c>
      <c r="CZ7" s="38">
        <v>99.43</v>
      </c>
      <c r="DA7" s="38">
        <v>99.44</v>
      </c>
      <c r="DB7" s="38">
        <v>93.99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66.3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0.03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2018-01-31T01:38:31Z</cp:lastPrinted>
  <dcterms:created xsi:type="dcterms:W3CDTF">2017-12-25T02:32:30Z</dcterms:created>
  <dcterms:modified xsi:type="dcterms:W3CDTF">2018-01-31T01:39:17Z</dcterms:modified>
  <cp:category/>
</cp:coreProperties>
</file>