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andisk-31B092\zaisei\財政担当フォルダ（共有ＮＷ）\○財政課\公営企業関係調査・通知\29\◆経営比較分析表\300209〆_経営比較分析表の提出について\"/>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I10"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<sst xmlns="http://schemas.openxmlformats.org/spreadsheetml/2006/main" count="240" uniqueCount="125">
  <si>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</si>
  <si>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</si>
  <si>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</si>
  <si>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</si>
  <si>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</si>
  <si>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</si>
  <si>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</si>
  <si>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</si>
  <si>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</si>
  <si>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</si>
  <si>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</si>
  <si>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</si>
  <si>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</si>
  <si>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</si>
  <si>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</si>
  <si>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</si>
  <si>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</si>
  <si>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</si>
  <si>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</si>
  <si>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</si>
  <si>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</si>
  <si>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</si>
  <si>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</si>
  <si>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</si>
  <si>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</si>
  <si>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</si>
  <si>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</si>
  <si>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</si>
  <si>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</si>
  <si>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</si>
  <si>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</si>
  <si>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</si>
  <si>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</si>
  <si>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</si>
  <si>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</si>
  <si>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</si>
  <si>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</si>
  <si>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</si>
  <si>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</si>
  <si>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</si>
  <si>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</si>
  <si>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</si>
  <si>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</si>
  <si>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</si>
  <si>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</si>
  <si>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</si>
  <si>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</si>
  <si>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</si>
  <si>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</si>
  <si>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</si>
  <si>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</si>
  <si>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</si>
  <si>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</si>
  <si>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</si>
  <si>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</si>
  <si>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</si>
  <si>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</si>
  <si>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</si>
  <si>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</si>
  <si>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</si>
  <si>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</si>
  <si>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</si>
  <si>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</si>
  <si>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</si>
  <si>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</si>
  <si>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</si>
  <si>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</si>
  <si>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</si>
  <si>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</si>
  <si>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</si>
  <si>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</si>
  <si>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</si>
  <si>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</si>
  <si>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</si>
  <si>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</si>
  <si>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</si>
  <si>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</si>
  <si>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</si>
  <si>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</si>
  <si>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</si>
  <si>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</si>
  <si>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</si>
  <si>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</si>
  <si>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</si>
  <si>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</si>
  <si>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</si>
  <si>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</si>
  <si>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</si>
  <si>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</si>
  <si>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</si>
  <si>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</si>
  <si>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</si>
  <si>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</si>
  <si>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</si>
  <si>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</si>
  <si>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</si>
  <si>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</si>
  <si>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</si>
  <si>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</si>
  <si>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</si>
  <si>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</si>
  <si>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</si>
  <si>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</si>
  <si>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</si>
  <si>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</si>
  <si>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</si>
  <si>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</si>
  <si>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</si>
  <si>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</si>
  <si>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徳島県　美馬市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</si>
  <si>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</si>
  <si>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</si>
  <si>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</si>
  <si>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</si>
  <si>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</si>
  <si>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</si>
  <si>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</si>
  <si>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</si>
  <si>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</si>
  <si>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</si>
  <si>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</si>
  <si>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施設利用率・水洗化率の向上に向けて、近年加入促進対策を実施してきた。その結果、両率とも上昇傾向にあるが、類似団体、全国平均と比較すると低水準となっている。
　収益的収支比率、経費回収率ともに１００％を下回っていることから、費用を総収益でまかないきれておらず、赤字経営といえる。しかし、修繕費用の削減に伴い両率とも上昇傾向にある。収入については料金水準が低く、一般会計繰入金に依存している状況である。
　加入促進対策としての使用料減額措置や経費削減との効果により経費回収率は向上し、汚水処理原価は低下している。</t>
    <rPh sb="1" eb="3">
      <t>シセツ</t>
    </rPh>
    <rPh sb="3" eb="6">
      <t>リヨウリツ</t>
    </rPh>
    <rPh sb="7" eb="10">
      <t>スイセンカ</t>
    </rPh>
    <rPh sb="10" eb="11">
      <t>リツ</t>
    </rPh>
    <rPh sb="12" eb="14">
      <t>コウジョウ</t>
    </rPh>
    <rPh sb="15" eb="16">
      <t>ム</t>
    </rPh>
    <rPh sb="19" eb="21">
      <t>キンネン</t>
    </rPh>
    <rPh sb="21" eb="23">
      <t>カニュウ</t>
    </rPh>
    <rPh sb="23" eb="25">
      <t>ソクシン</t>
    </rPh>
    <rPh sb="25" eb="27">
      <t>タイサク</t>
    </rPh>
    <rPh sb="28" eb="30">
      <t>ジッシ</t>
    </rPh>
    <rPh sb="37" eb="39">
      <t>ケッカ</t>
    </rPh>
    <rPh sb="40" eb="41">
      <t>リョウ</t>
    </rPh>
    <rPh sb="41" eb="42">
      <t>リツ</t>
    </rPh>
    <rPh sb="44" eb="46">
      <t>ジョウショウ</t>
    </rPh>
    <rPh sb="46" eb="48">
      <t>ケイコウ</t>
    </rPh>
    <rPh sb="53" eb="55">
      <t>ルイジ</t>
    </rPh>
    <rPh sb="55" eb="57">
      <t>ダンタイ</t>
    </rPh>
    <rPh sb="58" eb="60">
      <t>ゼンコク</t>
    </rPh>
    <rPh sb="60" eb="62">
      <t>ヘイキン</t>
    </rPh>
    <rPh sb="63" eb="65">
      <t>ヒカク</t>
    </rPh>
    <rPh sb="68" eb="71">
      <t>テイスイジュン</t>
    </rPh>
    <rPh sb="80" eb="83">
      <t>シュウエキテキ</t>
    </rPh>
    <rPh sb="83" eb="85">
      <t>シュウシ</t>
    </rPh>
    <rPh sb="85" eb="87">
      <t>ヒリツ</t>
    </rPh>
    <rPh sb="88" eb="90">
      <t>ケイヒ</t>
    </rPh>
    <rPh sb="90" eb="92">
      <t>カイシュウ</t>
    </rPh>
    <rPh sb="92" eb="93">
      <t>リツ</t>
    </rPh>
    <rPh sb="101" eb="103">
      <t>シタマワ</t>
    </rPh>
    <rPh sb="112" eb="114">
      <t>ヒヨウ</t>
    </rPh>
    <rPh sb="115" eb="116">
      <t>ソウ</t>
    </rPh>
    <rPh sb="116" eb="118">
      <t>シュウエキ</t>
    </rPh>
    <rPh sb="130" eb="132">
      <t>アカジ</t>
    </rPh>
    <rPh sb="132" eb="134">
      <t>ケイエイ</t>
    </rPh>
    <rPh sb="143" eb="145">
      <t>シュウゼン</t>
    </rPh>
    <rPh sb="145" eb="147">
      <t>ヒヨウ</t>
    </rPh>
    <rPh sb="148" eb="150">
      <t>サクゲン</t>
    </rPh>
    <rPh sb="151" eb="152">
      <t>トモナ</t>
    </rPh>
    <rPh sb="153" eb="155">
      <t>リョウリツ</t>
    </rPh>
    <rPh sb="157" eb="159">
      <t>ジョウショウ</t>
    </rPh>
    <rPh sb="159" eb="161">
      <t>ケイコウ</t>
    </rPh>
    <rPh sb="165" eb="167">
      <t>シュウニュウ</t>
    </rPh>
    <rPh sb="172" eb="174">
      <t>リョウキン</t>
    </rPh>
    <rPh sb="174" eb="176">
      <t>スイジュン</t>
    </rPh>
    <rPh sb="177" eb="178">
      <t>ヒク</t>
    </rPh>
    <rPh sb="180" eb="182">
      <t>イッパン</t>
    </rPh>
    <rPh sb="182" eb="184">
      <t>カイケイ</t>
    </rPh>
    <rPh sb="184" eb="187">
      <t>クリイレキン</t>
    </rPh>
    <rPh sb="188" eb="190">
      <t>イゾン</t>
    </rPh>
    <rPh sb="194" eb="196">
      <t>ジョウキョウ</t>
    </rPh>
    <rPh sb="202" eb="204">
      <t>カニュウ</t>
    </rPh>
    <rPh sb="204" eb="206">
      <t>ソクシン</t>
    </rPh>
    <rPh sb="206" eb="208">
      <t>タイサク</t>
    </rPh>
    <rPh sb="212" eb="215">
      <t>シヨウリョウ</t>
    </rPh>
    <rPh sb="215" eb="217">
      <t>ゲンガク</t>
    </rPh>
    <rPh sb="217" eb="219">
      <t>ソチ</t>
    </rPh>
    <rPh sb="220" eb="222">
      <t>ケイヒ</t>
    </rPh>
    <rPh sb="222" eb="224">
      <t>サクゲン</t>
    </rPh>
    <rPh sb="226" eb="228">
      <t>コウカ</t>
    </rPh>
    <rPh sb="231" eb="233">
      <t>ケイヒ</t>
    </rPh>
    <rPh sb="233" eb="235">
      <t>カイシュウ</t>
    </rPh>
    <rPh sb="235" eb="236">
      <t>リツ</t>
    </rPh>
    <rPh sb="237" eb="239">
      <t>コウジョウ</t>
    </rPh>
    <rPh sb="241" eb="243">
      <t>オスイ</t>
    </rPh>
    <rPh sb="243" eb="245">
      <t>ショリ</t>
    </rPh>
    <rPh sb="245" eb="247">
      <t>ゲンカ</t>
    </rPh>
    <rPh sb="248" eb="250">
      <t>テイカ</t>
    </rPh>
    <phoneticPr fontId="4"/>
  </si>
  <si>
    <t>　５地区の内、４地区で供用開始後１０年以上が経過している。施設の各種機器類が耐用年数の経過により、更新時期を迎えつつある状況である。
　Ｈ２８年度は新規加入に伴う管渠埋設工事が重なったためであり、老朽化に伴う改良ではない。</t>
    <rPh sb="2" eb="4">
      <t>チク</t>
    </rPh>
    <rPh sb="5" eb="6">
      <t>ウチ</t>
    </rPh>
    <rPh sb="8" eb="10">
      <t>チク</t>
    </rPh>
    <rPh sb="11" eb="13">
      <t>キョウヨウ</t>
    </rPh>
    <rPh sb="13" eb="15">
      <t>カイシ</t>
    </rPh>
    <rPh sb="15" eb="16">
      <t>ゴ</t>
    </rPh>
    <rPh sb="18" eb="19">
      <t>ネン</t>
    </rPh>
    <rPh sb="19" eb="21">
      <t>イジョウ</t>
    </rPh>
    <rPh sb="22" eb="24">
      <t>ケイカ</t>
    </rPh>
    <rPh sb="29" eb="31">
      <t>シセツ</t>
    </rPh>
    <rPh sb="32" eb="34">
      <t>カクシュ</t>
    </rPh>
    <rPh sb="34" eb="36">
      <t>キキ</t>
    </rPh>
    <rPh sb="36" eb="37">
      <t>ルイ</t>
    </rPh>
    <rPh sb="38" eb="40">
      <t>タイヨウ</t>
    </rPh>
    <rPh sb="40" eb="42">
      <t>ネンスウ</t>
    </rPh>
    <rPh sb="43" eb="45">
      <t>ケイカ</t>
    </rPh>
    <rPh sb="49" eb="51">
      <t>コウシン</t>
    </rPh>
    <rPh sb="51" eb="53">
      <t>ジキ</t>
    </rPh>
    <rPh sb="54" eb="55">
      <t>ムカ</t>
    </rPh>
    <rPh sb="60" eb="62">
      <t>ジョウキョウ</t>
    </rPh>
    <rPh sb="71" eb="73">
      <t>ネンド</t>
    </rPh>
    <rPh sb="74" eb="76">
      <t>シンキ</t>
    </rPh>
    <rPh sb="76" eb="78">
      <t>カニュウ</t>
    </rPh>
    <rPh sb="79" eb="80">
      <t>トモナ</t>
    </rPh>
    <rPh sb="81" eb="83">
      <t>カンキョ</t>
    </rPh>
    <rPh sb="83" eb="85">
      <t>マイセツ</t>
    </rPh>
    <rPh sb="85" eb="87">
      <t>コウジ</t>
    </rPh>
    <rPh sb="88" eb="89">
      <t>カサ</t>
    </rPh>
    <phoneticPr fontId="4"/>
  </si>
  <si>
    <t>　施設利用率、水洗化率が低いため、適正な料金収入の水準に届いていない。経費回収率の向上を図るため、料金収入の確保に努める。
　施設利用率をさらに向上させるとともに、今後必要となる施設の更新に支障を来さないよう効率的な運転管理と機械設備の負担軽減に努め、長期的投資のあり方についても検討していく必要がある。</t>
    <rPh sb="1" eb="3">
      <t>シセツ</t>
    </rPh>
    <rPh sb="3" eb="6">
      <t>リヨウリツ</t>
    </rPh>
    <rPh sb="7" eb="10">
      <t>スイセンカ</t>
    </rPh>
    <rPh sb="10" eb="11">
      <t>リツ</t>
    </rPh>
    <rPh sb="12" eb="13">
      <t>テイ</t>
    </rPh>
    <rPh sb="17" eb="19">
      <t>テキセイ</t>
    </rPh>
    <rPh sb="20" eb="22">
      <t>リョウキン</t>
    </rPh>
    <rPh sb="22" eb="24">
      <t>シュウニュウ</t>
    </rPh>
    <rPh sb="25" eb="27">
      <t>スイジュン</t>
    </rPh>
    <rPh sb="28" eb="29">
      <t>トド</t>
    </rPh>
    <rPh sb="35" eb="37">
      <t>ケイヒ</t>
    </rPh>
    <rPh sb="37" eb="40">
      <t>カイシュウリツ</t>
    </rPh>
    <rPh sb="41" eb="43">
      <t>コウジョウ</t>
    </rPh>
    <rPh sb="44" eb="45">
      <t>ハカ</t>
    </rPh>
    <rPh sb="49" eb="51">
      <t>リョウキン</t>
    </rPh>
    <rPh sb="51" eb="53">
      <t>シュウニュウ</t>
    </rPh>
    <rPh sb="54" eb="56">
      <t>カクホ</t>
    </rPh>
    <rPh sb="57" eb="58">
      <t>ツト</t>
    </rPh>
    <rPh sb="63" eb="65">
      <t>シセツ</t>
    </rPh>
    <rPh sb="65" eb="68">
      <t>リヨウリツ</t>
    </rPh>
    <rPh sb="72" eb="74">
      <t>コウジョウ</t>
    </rPh>
    <rPh sb="82" eb="84">
      <t>コンゴ</t>
    </rPh>
    <rPh sb="84" eb="86">
      <t>ヒツヨウ</t>
    </rPh>
    <rPh sb="89" eb="91">
      <t>シセツ</t>
    </rPh>
    <rPh sb="92" eb="94">
      <t>コウシン</t>
    </rPh>
    <rPh sb="95" eb="97">
      <t>シショウ</t>
    </rPh>
    <rPh sb="98" eb="99">
      <t>キタ</t>
    </rPh>
    <rPh sb="104" eb="107">
      <t>コウリツテキ</t>
    </rPh>
    <rPh sb="108" eb="110">
      <t>ウンテン</t>
    </rPh>
    <rPh sb="110" eb="112">
      <t>カンリ</t>
    </rPh>
    <rPh sb="113" eb="115">
      <t>キカイ</t>
    </rPh>
    <rPh sb="115" eb="117">
      <t>セツビ</t>
    </rPh>
    <rPh sb="118" eb="120">
      <t>フタン</t>
    </rPh>
    <rPh sb="120" eb="122">
      <t>ケイゲン</t>
    </rPh>
    <rPh sb="123" eb="124">
      <t>ツト</t>
    </rPh>
    <rPh sb="126" eb="129">
      <t>チョウキテキ</t>
    </rPh>
    <rPh sb="129" eb="131">
      <t>トウシ</t>
    </rPh>
    <rPh sb="134" eb="135">
      <t>カタ</t>
    </rPh>
    <rPh sb="140" eb="142">
      <t>ケントウ</t>
    </rPh>
    <rPh sb="146" eb="148">
      <t>ヒツヨウ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</si>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</sst>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formatCode="#,##0.00;&quot;△&quot;#,##0.00;&quot;-&quot;">
                  <c:v>0.69</c:v>
                </c:pt>
                <c:pt idx="4" formatCode="#,##0.00;&quot;△&quot;#,##0.00;&quot;-&quot;">
                  <c:v>0.91</c:v>
                </c:pt>
              </c:numCache>
            </c:numRef>
          </c:val>
        </c:ser>
        <c:dLbls>
          <c:showLegendKey val="0"/>
          <c:showVal val="0"/>
          <c:showCatName val="0"/>
          <c:showSerName val="0"/>
          <c:showPercent val="0"/>
          <c:showBubbleSize val="0"/>
        </c:dLbls>
        <c:gapWidth val="150"/>
        <c:axId val="243201488"/>
        <c:axId val="24359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243201488"/>
        <c:axId val="243594592"/>
      </c:lineChart>
      <c:dateAx>
        <c:axId val="243201488"/>
        <c:scaling>
          <c:orientation val="minMax"/>
        </c:scaling>
        <c:delete val="1"/>
        <c:axPos val="b"/>
        <c:numFmt formatCode="ge" sourceLinked="1"/>
        <c:majorTickMark val="none"/>
        <c:minorTickMark val="none"/>
        <c:tickLblPos val="none"/>
        <c:crossAx val="243594592"/>
        <c:crosses val="autoZero"/>
        <c:auto val="1"/>
        <c:lblOffset val="100"/>
        <c:baseTimeUnit val="years"/>
      </c:dateAx>
      <c:valAx>
        <c:axId val="24359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20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29.91</c:v>
                </c:pt>
                <c:pt idx="1">
                  <c:v>31.14</c:v>
                </c:pt>
                <c:pt idx="2">
                  <c:v>32.700000000000003</c:v>
                </c:pt>
                <c:pt idx="3">
                  <c:v>34.020000000000003</c:v>
                </c:pt>
                <c:pt idx="4">
                  <c:v>33.94</c:v>
                </c:pt>
              </c:numCache>
            </c:numRef>
          </c:val>
        </c:ser>
        <c:dLbls>
          <c:showLegendKey val="0"/>
          <c:showVal val="0"/>
          <c:showCatName val="0"/>
          <c:showSerName val="0"/>
          <c:showPercent val="0"/>
          <c:showBubbleSize val="0"/>
        </c:dLbls>
        <c:gapWidth val="150"/>
        <c:axId val="244446224"/>
        <c:axId val="244446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244446224"/>
        <c:axId val="244446616"/>
      </c:lineChart>
      <c:dateAx>
        <c:axId val="244446224"/>
        <c:scaling>
          <c:orientation val="minMax"/>
        </c:scaling>
        <c:delete val="1"/>
        <c:axPos val="b"/>
        <c:numFmt formatCode="ge" sourceLinked="1"/>
        <c:majorTickMark val="none"/>
        <c:minorTickMark val="none"/>
        <c:tickLblPos val="none"/>
        <c:crossAx val="244446616"/>
        <c:crosses val="autoZero"/>
        <c:auto val="1"/>
        <c:lblOffset val="100"/>
        <c:baseTimeUnit val="years"/>
      </c:dateAx>
      <c:valAx>
        <c:axId val="244446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44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48.84</c:v>
                </c:pt>
                <c:pt idx="1">
                  <c:v>50.63</c:v>
                </c:pt>
                <c:pt idx="2">
                  <c:v>50.97</c:v>
                </c:pt>
                <c:pt idx="3">
                  <c:v>52.02</c:v>
                </c:pt>
                <c:pt idx="4">
                  <c:v>52.65</c:v>
                </c:pt>
              </c:numCache>
            </c:numRef>
          </c:val>
        </c:ser>
        <c:dLbls>
          <c:showLegendKey val="0"/>
          <c:showVal val="0"/>
          <c:showCatName val="0"/>
          <c:showSerName val="0"/>
          <c:showPercent val="0"/>
          <c:showBubbleSize val="0"/>
        </c:dLbls>
        <c:gapWidth val="150"/>
        <c:axId val="244447792"/>
        <c:axId val="244448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244447792"/>
        <c:axId val="244448184"/>
      </c:lineChart>
      <c:dateAx>
        <c:axId val="244447792"/>
        <c:scaling>
          <c:orientation val="minMax"/>
        </c:scaling>
        <c:delete val="1"/>
        <c:axPos val="b"/>
        <c:numFmt formatCode="ge" sourceLinked="1"/>
        <c:majorTickMark val="none"/>
        <c:minorTickMark val="none"/>
        <c:tickLblPos val="none"/>
        <c:crossAx val="244448184"/>
        <c:crosses val="autoZero"/>
        <c:auto val="1"/>
        <c:lblOffset val="100"/>
        <c:baseTimeUnit val="years"/>
      </c:dateAx>
      <c:valAx>
        <c:axId val="244448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44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97.16</c:v>
                </c:pt>
                <c:pt idx="1">
                  <c:v>97.05</c:v>
                </c:pt>
                <c:pt idx="2">
                  <c:v>96.33</c:v>
                </c:pt>
                <c:pt idx="3">
                  <c:v>94.6</c:v>
                </c:pt>
                <c:pt idx="4">
                  <c:v>95.85</c:v>
                </c:pt>
              </c:numCache>
            </c:numRef>
          </c:val>
        </c:ser>
        <c:dLbls>
          <c:showLegendKey val="0"/>
          <c:showVal val="0"/>
          <c:showCatName val="0"/>
          <c:showSerName val="0"/>
          <c:showPercent val="0"/>
          <c:showBubbleSize val="0"/>
        </c:dLbls>
        <c:gapWidth val="150"/>
        <c:axId val="243670136"/>
        <c:axId val="243676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3670136"/>
        <c:axId val="243676664"/>
      </c:lineChart>
      <c:dateAx>
        <c:axId val="243670136"/>
        <c:scaling>
          <c:orientation val="minMax"/>
        </c:scaling>
        <c:delete val="1"/>
        <c:axPos val="b"/>
        <c:numFmt formatCode="ge" sourceLinked="1"/>
        <c:majorTickMark val="none"/>
        <c:minorTickMark val="none"/>
        <c:tickLblPos val="none"/>
        <c:crossAx val="243676664"/>
        <c:crosses val="autoZero"/>
        <c:auto val="1"/>
        <c:lblOffset val="100"/>
        <c:baseTimeUnit val="years"/>
      </c:dateAx>
      <c:valAx>
        <c:axId val="243676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670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3728472"/>
        <c:axId val="243735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3728472"/>
        <c:axId val="243735000"/>
      </c:lineChart>
      <c:dateAx>
        <c:axId val="243728472"/>
        <c:scaling>
          <c:orientation val="minMax"/>
        </c:scaling>
        <c:delete val="1"/>
        <c:axPos val="b"/>
        <c:numFmt formatCode="ge" sourceLinked="1"/>
        <c:majorTickMark val="none"/>
        <c:minorTickMark val="none"/>
        <c:tickLblPos val="none"/>
        <c:crossAx val="243735000"/>
        <c:crosses val="autoZero"/>
        <c:auto val="1"/>
        <c:lblOffset val="100"/>
        <c:baseTimeUnit val="years"/>
      </c:dateAx>
      <c:valAx>
        <c:axId val="243735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728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4114512"/>
        <c:axId val="24380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4114512"/>
        <c:axId val="243803440"/>
      </c:lineChart>
      <c:dateAx>
        <c:axId val="244114512"/>
        <c:scaling>
          <c:orientation val="minMax"/>
        </c:scaling>
        <c:delete val="1"/>
        <c:axPos val="b"/>
        <c:numFmt formatCode="ge" sourceLinked="1"/>
        <c:majorTickMark val="none"/>
        <c:minorTickMark val="none"/>
        <c:tickLblPos val="none"/>
        <c:crossAx val="243803440"/>
        <c:crosses val="autoZero"/>
        <c:auto val="1"/>
        <c:lblOffset val="100"/>
        <c:baseTimeUnit val="years"/>
      </c:dateAx>
      <c:valAx>
        <c:axId val="24380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11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3805536"/>
        <c:axId val="243805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3805536"/>
        <c:axId val="243805928"/>
      </c:lineChart>
      <c:dateAx>
        <c:axId val="243805536"/>
        <c:scaling>
          <c:orientation val="minMax"/>
        </c:scaling>
        <c:delete val="1"/>
        <c:axPos val="b"/>
        <c:numFmt formatCode="ge" sourceLinked="1"/>
        <c:majorTickMark val="none"/>
        <c:minorTickMark val="none"/>
        <c:tickLblPos val="none"/>
        <c:crossAx val="243805928"/>
        <c:crosses val="autoZero"/>
        <c:auto val="1"/>
        <c:lblOffset val="100"/>
        <c:baseTimeUnit val="years"/>
      </c:dateAx>
      <c:valAx>
        <c:axId val="243805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80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3827184"/>
        <c:axId val="243827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3827184"/>
        <c:axId val="243827576"/>
      </c:lineChart>
      <c:dateAx>
        <c:axId val="243827184"/>
        <c:scaling>
          <c:orientation val="minMax"/>
        </c:scaling>
        <c:delete val="1"/>
        <c:axPos val="b"/>
        <c:numFmt formatCode="ge" sourceLinked="1"/>
        <c:majorTickMark val="none"/>
        <c:minorTickMark val="none"/>
        <c:tickLblPos val="none"/>
        <c:crossAx val="243827576"/>
        <c:crosses val="autoZero"/>
        <c:auto val="1"/>
        <c:lblOffset val="100"/>
        <c:baseTimeUnit val="years"/>
      </c:dateAx>
      <c:valAx>
        <c:axId val="243827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82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3805144"/>
        <c:axId val="24382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243805144"/>
        <c:axId val="243828752"/>
      </c:lineChart>
      <c:dateAx>
        <c:axId val="243805144"/>
        <c:scaling>
          <c:orientation val="minMax"/>
        </c:scaling>
        <c:delete val="1"/>
        <c:axPos val="b"/>
        <c:numFmt formatCode="ge" sourceLinked="1"/>
        <c:majorTickMark val="none"/>
        <c:minorTickMark val="none"/>
        <c:tickLblPos val="none"/>
        <c:crossAx val="243828752"/>
        <c:crosses val="autoZero"/>
        <c:auto val="1"/>
        <c:lblOffset val="100"/>
        <c:baseTimeUnit val="years"/>
      </c:dateAx>
      <c:valAx>
        <c:axId val="24382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805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51.96</c:v>
                </c:pt>
                <c:pt idx="1">
                  <c:v>38.14</c:v>
                </c:pt>
                <c:pt idx="2">
                  <c:v>31.76</c:v>
                </c:pt>
                <c:pt idx="3">
                  <c:v>28.89</c:v>
                </c:pt>
                <c:pt idx="4">
                  <c:v>38.18</c:v>
                </c:pt>
              </c:numCache>
            </c:numRef>
          </c:val>
        </c:ser>
        <c:dLbls>
          <c:showLegendKey val="0"/>
          <c:showVal val="0"/>
          <c:showCatName val="0"/>
          <c:showSerName val="0"/>
          <c:showPercent val="0"/>
          <c:showBubbleSize val="0"/>
        </c:dLbls>
        <c:gapWidth val="150"/>
        <c:axId val="243804752"/>
        <c:axId val="243804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243804752"/>
        <c:axId val="243804360"/>
      </c:lineChart>
      <c:dateAx>
        <c:axId val="243804752"/>
        <c:scaling>
          <c:orientation val="minMax"/>
        </c:scaling>
        <c:delete val="1"/>
        <c:axPos val="b"/>
        <c:numFmt formatCode="ge" sourceLinked="1"/>
        <c:majorTickMark val="none"/>
        <c:minorTickMark val="none"/>
        <c:tickLblPos val="none"/>
        <c:crossAx val="243804360"/>
        <c:crosses val="autoZero"/>
        <c:auto val="1"/>
        <c:lblOffset val="100"/>
        <c:baseTimeUnit val="years"/>
      </c:dateAx>
      <c:valAx>
        <c:axId val="243804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80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308.81</c:v>
                </c:pt>
                <c:pt idx="1">
                  <c:v>314.58999999999997</c:v>
                </c:pt>
                <c:pt idx="2">
                  <c:v>391.5</c:v>
                </c:pt>
                <c:pt idx="3">
                  <c:v>451.91</c:v>
                </c:pt>
                <c:pt idx="4">
                  <c:v>329.08</c:v>
                </c:pt>
              </c:numCache>
            </c:numRef>
          </c:val>
        </c:ser>
        <c:dLbls>
          <c:showLegendKey val="0"/>
          <c:showVal val="0"/>
          <c:showCatName val="0"/>
          <c:showSerName val="0"/>
          <c:showPercent val="0"/>
          <c:showBubbleSize val="0"/>
        </c:dLbls>
        <c:gapWidth val="150"/>
        <c:axId val="179047912"/>
        <c:axId val="244445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179047912"/>
        <c:axId val="244445048"/>
      </c:lineChart>
      <c:dateAx>
        <c:axId val="179047912"/>
        <c:scaling>
          <c:orientation val="minMax"/>
        </c:scaling>
        <c:delete val="1"/>
        <c:axPos val="b"/>
        <c:numFmt formatCode="ge" sourceLinked="1"/>
        <c:majorTickMark val="none"/>
        <c:minorTickMark val="none"/>
        <c:tickLblPos val="none"/>
        <c:crossAx val="244445048"/>
        <c:crosses val="autoZero"/>
        <c:auto val="1"/>
        <c:lblOffset val="100"/>
        <c:baseTimeUnit val="years"/>
      </c:dateAx>
      <c:valAx>
        <c:axId val="244445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047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O1" zoomScale="85" zoomScaleNormal="85" workbookViewId="0">
      <selection activeCell="B2" sqref="B2:BZ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徳島県　美馬市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124</v>
      </c>
      <c r="AE8" s="49"/>
      <c r="AF8" s="49"/>
      <c r="AG8" s="49"/>
      <c r="AH8" s="49"/>
      <c r="AI8" s="49"/>
      <c r="AJ8" s="49"/>
      <c r="AK8" s="4"/>
      <c r="AL8" s="50">
        <f>データ!S6</f>
        <v>30390</v>
      </c>
      <c r="AM8" s="50"/>
      <c r="AN8" s="50"/>
      <c r="AO8" s="50"/>
      <c r="AP8" s="50"/>
      <c r="AQ8" s="50"/>
      <c r="AR8" s="50"/>
      <c r="AS8" s="50"/>
      <c r="AT8" s="45">
        <f>データ!T6</f>
        <v>367.14</v>
      </c>
      <c r="AU8" s="45"/>
      <c r="AV8" s="45"/>
      <c r="AW8" s="45"/>
      <c r="AX8" s="45"/>
      <c r="AY8" s="45"/>
      <c r="AZ8" s="45"/>
      <c r="BA8" s="45"/>
      <c r="BB8" s="45">
        <f>データ!U6</f>
        <v>82.77</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8.68</v>
      </c>
      <c r="Q10" s="45"/>
      <c r="R10" s="45"/>
      <c r="S10" s="45"/>
      <c r="T10" s="45"/>
      <c r="U10" s="45"/>
      <c r="V10" s="45"/>
      <c r="W10" s="45">
        <f>データ!Q6</f>
        <v>98.02</v>
      </c>
      <c r="X10" s="45"/>
      <c r="Y10" s="45"/>
      <c r="Z10" s="45"/>
      <c r="AA10" s="45"/>
      <c r="AB10" s="45"/>
      <c r="AC10" s="45"/>
      <c r="AD10" s="50">
        <f>データ!R6</f>
        <v>3130</v>
      </c>
      <c r="AE10" s="50"/>
      <c r="AF10" s="50"/>
      <c r="AG10" s="50"/>
      <c r="AH10" s="50"/>
      <c r="AI10" s="50"/>
      <c r="AJ10" s="50"/>
      <c r="AK10" s="2"/>
      <c r="AL10" s="50">
        <f>データ!V6</f>
        <v>2619</v>
      </c>
      <c r="AM10" s="50"/>
      <c r="AN10" s="50"/>
      <c r="AO10" s="50"/>
      <c r="AP10" s="50"/>
      <c r="AQ10" s="50"/>
      <c r="AR10" s="50"/>
      <c r="AS10" s="50"/>
      <c r="AT10" s="45">
        <f>データ!W6</f>
        <v>2.59</v>
      </c>
      <c r="AU10" s="45"/>
      <c r="AV10" s="45"/>
      <c r="AW10" s="45"/>
      <c r="AX10" s="45"/>
      <c r="AY10" s="45"/>
      <c r="AZ10" s="45"/>
      <c r="BA10" s="45"/>
      <c r="BB10" s="45">
        <f>データ!X6</f>
        <v>1011.2</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121</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362077</v>
      </c>
      <c r="D6" s="33">
        <f t="shared" si="3"/>
        <v>47</v>
      </c>
      <c r="E6" s="33">
        <f t="shared" si="3"/>
        <v>17</v>
      </c>
      <c r="F6" s="33">
        <f t="shared" si="3"/>
        <v>5</v>
      </c>
      <c r="G6" s="33">
        <f t="shared" si="3"/>
        <v>0</v>
      </c>
      <c r="H6" s="33" t="str">
        <f t="shared" si="3"/>
        <v>徳島県　美馬市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8.68</v>
      </c>
      <c r="Q6" s="34">
        <f t="shared" si="3"/>
        <v>98.02</v>
      </c>
      <c r="R6" s="34">
        <f t="shared" si="3"/>
        <v>3130</v>
      </c>
      <c r="S6" s="34">
        <f t="shared" si="3"/>
        <v>30390</v>
      </c>
      <c r="T6" s="34">
        <f t="shared" si="3"/>
        <v>367.14</v>
      </c>
      <c r="U6" s="34">
        <f t="shared" si="3"/>
        <v>82.77</v>
      </c>
      <c r="V6" s="34">
        <f t="shared" si="3"/>
        <v>2619</v>
      </c>
      <c r="W6" s="34">
        <f t="shared" si="3"/>
        <v>2.59</v>
      </c>
      <c r="X6" s="34">
        <f t="shared" si="3"/>
        <v>1011.2</v>
      </c>
      <c r="Y6" s="35">
        <f>IF(Y7="",NA(),Y7)</f>
        <v>97.16</v>
      </c>
      <c r="Z6" s="35">
        <f t="shared" ref="Z6:AH6" si="4">IF(Z7="",NA(),Z7)</f>
        <v>97.05</v>
      </c>
      <c r="AA6" s="35">
        <f t="shared" si="4"/>
        <v>96.33</v>
      </c>
      <c r="AB6" s="35">
        <f t="shared" si="4"/>
        <v>94.6</v>
      </c>
      <c r="AC6" s="35">
        <f t="shared" si="4"/>
        <v>95.85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1144.05</v>
      </c>
      <c r="BL6" s="35">
        <f t="shared" si="7"/>
        <v>1126.77</v>
      </c>
      <c r="BM6" s="35">
        <f t="shared" si="7"/>
        <v>1044.8</v>
      </c>
      <c r="BN6" s="35">
        <f t="shared" si="7"/>
        <v>1081.8</v>
      </c>
      <c r="BO6" s="35">
        <f t="shared" si="7"/>
        <v>974.93</v>
      </c>
      <c r="BP6" s="34" t="str">
        <f>IF(BP7="","",IF(BP7="-","【-】","【"&amp;SUBSTITUTE(TEXT(BP7,"#,##0.00"),"-","△")&amp;"】"))</f>
        <v>【914.53】</v>
      </c>
      <c r="BQ6" s="35">
        <f>IF(BQ7="",NA(),BQ7)</f>
        <v>51.96</v>
      </c>
      <c r="BR6" s="35">
        <f t="shared" ref="BR6:BZ6" si="8">IF(BR7="",NA(),BR7)</f>
        <v>38.14</v>
      </c>
      <c r="BS6" s="35">
        <f t="shared" si="8"/>
        <v>31.76</v>
      </c>
      <c r="BT6" s="35">
        <f t="shared" si="8"/>
        <v>28.89</v>
      </c>
      <c r="BU6" s="35">
        <f t="shared" si="8"/>
        <v>38.18</v>
      </c>
      <c r="BV6" s="35">
        <f t="shared" si="8"/>
        <v>42.48</v>
      </c>
      <c r="BW6" s="35">
        <f t="shared" si="8"/>
        <v>50.9</v>
      </c>
      <c r="BX6" s="35">
        <f t="shared" si="8"/>
        <v>50.82</v>
      </c>
      <c r="BY6" s="35">
        <f t="shared" si="8"/>
        <v>52.19</v>
      </c>
      <c r="BZ6" s="35">
        <f t="shared" si="8"/>
        <v>55.32</v>
      </c>
      <c r="CA6" s="34" t="str">
        <f>IF(CA7="","",IF(CA7="-","【-】","【"&amp;SUBSTITUTE(TEXT(CA7,"#,##0.00"),"-","△")&amp;"】"))</f>
        <v>【55.73】</v>
      </c>
      <c r="CB6" s="35">
        <f>IF(CB7="",NA(),CB7)</f>
        <v>308.81</v>
      </c>
      <c r="CC6" s="35">
        <f t="shared" ref="CC6:CK6" si="9">IF(CC7="",NA(),CC7)</f>
        <v>314.58999999999997</v>
      </c>
      <c r="CD6" s="35">
        <f t="shared" si="9"/>
        <v>391.5</v>
      </c>
      <c r="CE6" s="35">
        <f t="shared" si="9"/>
        <v>451.91</v>
      </c>
      <c r="CF6" s="35">
        <f t="shared" si="9"/>
        <v>329.08</v>
      </c>
      <c r="CG6" s="35">
        <f t="shared" si="9"/>
        <v>343.8</v>
      </c>
      <c r="CH6" s="35">
        <f t="shared" si="9"/>
        <v>293.27</v>
      </c>
      <c r="CI6" s="35">
        <f t="shared" si="9"/>
        <v>300.52</v>
      </c>
      <c r="CJ6" s="35">
        <f t="shared" si="9"/>
        <v>296.14</v>
      </c>
      <c r="CK6" s="35">
        <f t="shared" si="9"/>
        <v>283.17</v>
      </c>
      <c r="CL6" s="34" t="str">
        <f>IF(CL7="","",IF(CL7="-","【-】","【"&amp;SUBSTITUTE(TEXT(CL7,"#,##0.00"),"-","△")&amp;"】"))</f>
        <v>【276.78】</v>
      </c>
      <c r="CM6" s="35">
        <f>IF(CM7="",NA(),CM7)</f>
        <v>29.91</v>
      </c>
      <c r="CN6" s="35">
        <f t="shared" ref="CN6:CV6" si="10">IF(CN7="",NA(),CN7)</f>
        <v>31.14</v>
      </c>
      <c r="CO6" s="35">
        <f t="shared" si="10"/>
        <v>32.700000000000003</v>
      </c>
      <c r="CP6" s="35">
        <f t="shared" si="10"/>
        <v>34.020000000000003</v>
      </c>
      <c r="CQ6" s="35">
        <f t="shared" si="10"/>
        <v>33.94</v>
      </c>
      <c r="CR6" s="35">
        <f t="shared" si="10"/>
        <v>46.06</v>
      </c>
      <c r="CS6" s="35">
        <f t="shared" si="10"/>
        <v>53.78</v>
      </c>
      <c r="CT6" s="35">
        <f t="shared" si="10"/>
        <v>53.24</v>
      </c>
      <c r="CU6" s="35">
        <f t="shared" si="10"/>
        <v>52.31</v>
      </c>
      <c r="CV6" s="35">
        <f t="shared" si="10"/>
        <v>60.65</v>
      </c>
      <c r="CW6" s="34" t="str">
        <f>IF(CW7="","",IF(CW7="-","【-】","【"&amp;SUBSTITUTE(TEXT(CW7,"#,##0.00"),"-","△")&amp;"】"))</f>
        <v>【59.15】</v>
      </c>
      <c r="CX6" s="35">
        <f>IF(CX7="",NA(),CX7)</f>
        <v>48.84</v>
      </c>
      <c r="CY6" s="35">
        <f t="shared" ref="CY6:DG6" si="11">IF(CY7="",NA(),CY7)</f>
        <v>50.63</v>
      </c>
      <c r="CZ6" s="35">
        <f t="shared" si="11"/>
        <v>50.97</v>
      </c>
      <c r="DA6" s="35">
        <f t="shared" si="11"/>
        <v>52.02</v>
      </c>
      <c r="DB6" s="35">
        <f t="shared" si="11"/>
        <v>52.65</v>
      </c>
      <c r="DC6" s="35">
        <f t="shared" si="11"/>
        <v>72.989999999999995</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0.69</v>
      </c>
      <c r="EI6" s="35">
        <f t="shared" si="14"/>
        <v>0.91</v>
      </c>
      <c r="EJ6" s="35">
        <f t="shared" si="14"/>
        <v>0.06</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362077</v>
      </c>
      <c r="D7" s="37">
        <v>47</v>
      </c>
      <c r="E7" s="37">
        <v>17</v>
      </c>
      <c r="F7" s="37">
        <v>5</v>
      </c>
      <c r="G7" s="37">
        <v>0</v>
      </c>
      <c r="H7" s="37" t="s">
        <v>109</v>
      </c>
      <c r="I7" s="37" t="s">
        <v>110</v>
      </c>
      <c r="J7" s="37" t="s">
        <v>111</v>
      </c>
      <c r="K7" s="37" t="s">
        <v>112</v>
      </c>
      <c r="L7" s="37" t="s">
        <v>113</v>
      </c>
      <c r="M7" s="37"/>
      <c r="N7" s="38" t="s">
        <v>114</v>
      </c>
      <c r="O7" s="38" t="s">
        <v>115</v>
      </c>
      <c r="P7" s="38">
        <v>8.68</v>
      </c>
      <c r="Q7" s="38">
        <v>98.02</v>
      </c>
      <c r="R7" s="38">
        <v>3130</v>
      </c>
      <c r="S7" s="38">
        <v>30390</v>
      </c>
      <c r="T7" s="38">
        <v>367.14</v>
      </c>
      <c r="U7" s="38">
        <v>82.77</v>
      </c>
      <c r="V7" s="38">
        <v>2619</v>
      </c>
      <c r="W7" s="38">
        <v>2.59</v>
      </c>
      <c r="X7" s="38">
        <v>1011.2</v>
      </c>
      <c r="Y7" s="38">
        <v>97.16</v>
      </c>
      <c r="Z7" s="38">
        <v>97.05</v>
      </c>
      <c r="AA7" s="38">
        <v>96.33</v>
      </c>
      <c r="AB7" s="38">
        <v>94.6</v>
      </c>
      <c r="AC7" s="38">
        <v>95.85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1144.05</v>
      </c>
      <c r="BL7" s="38">
        <v>1126.77</v>
      </c>
      <c r="BM7" s="38">
        <v>1044.8</v>
      </c>
      <c r="BN7" s="38">
        <v>1081.8</v>
      </c>
      <c r="BO7" s="38">
        <v>974.93</v>
      </c>
      <c r="BP7" s="38">
        <v>914.53</v>
      </c>
      <c r="BQ7" s="38">
        <v>51.96</v>
      </c>
      <c r="BR7" s="38">
        <v>38.14</v>
      </c>
      <c r="BS7" s="38">
        <v>31.76</v>
      </c>
      <c r="BT7" s="38">
        <v>28.89</v>
      </c>
      <c r="BU7" s="38">
        <v>38.18</v>
      </c>
      <c r="BV7" s="38">
        <v>42.48</v>
      </c>
      <c r="BW7" s="38">
        <v>50.9</v>
      </c>
      <c r="BX7" s="38">
        <v>50.82</v>
      </c>
      <c r="BY7" s="38">
        <v>52.19</v>
      </c>
      <c r="BZ7" s="38">
        <v>55.32</v>
      </c>
      <c r="CA7" s="38">
        <v>55.73</v>
      </c>
      <c r="CB7" s="38">
        <v>308.81</v>
      </c>
      <c r="CC7" s="38">
        <v>314.58999999999997</v>
      </c>
      <c r="CD7" s="38">
        <v>391.5</v>
      </c>
      <c r="CE7" s="38">
        <v>451.91</v>
      </c>
      <c r="CF7" s="38">
        <v>329.08</v>
      </c>
      <c r="CG7" s="38">
        <v>343.8</v>
      </c>
      <c r="CH7" s="38">
        <v>293.27</v>
      </c>
      <c r="CI7" s="38">
        <v>300.52</v>
      </c>
      <c r="CJ7" s="38">
        <v>296.14</v>
      </c>
      <c r="CK7" s="38">
        <v>283.17</v>
      </c>
      <c r="CL7" s="38">
        <v>276.77999999999997</v>
      </c>
      <c r="CM7" s="38">
        <v>29.91</v>
      </c>
      <c r="CN7" s="38">
        <v>31.14</v>
      </c>
      <c r="CO7" s="38">
        <v>32.700000000000003</v>
      </c>
      <c r="CP7" s="38">
        <v>34.020000000000003</v>
      </c>
      <c r="CQ7" s="38">
        <v>33.94</v>
      </c>
      <c r="CR7" s="38">
        <v>46.06</v>
      </c>
      <c r="CS7" s="38">
        <v>53.78</v>
      </c>
      <c r="CT7" s="38">
        <v>53.24</v>
      </c>
      <c r="CU7" s="38">
        <v>52.31</v>
      </c>
      <c r="CV7" s="38">
        <v>60.65</v>
      </c>
      <c r="CW7" s="38">
        <v>59.15</v>
      </c>
      <c r="CX7" s="38">
        <v>48.84</v>
      </c>
      <c r="CY7" s="38">
        <v>50.63</v>
      </c>
      <c r="CZ7" s="38">
        <v>50.97</v>
      </c>
      <c r="DA7" s="38">
        <v>52.02</v>
      </c>
      <c r="DB7" s="38">
        <v>52.65</v>
      </c>
      <c r="DC7" s="38">
        <v>72.989999999999995</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0.69</v>
      </c>
      <c r="EI7" s="38">
        <v>0.91</v>
      </c>
      <c r="EJ7" s="38">
        <v>0.06</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mima</cp:lastModifiedBy>
  <cp:lastPrinted>2018-02-09T00:29:29Z</cp:lastPrinted>
  <dcterms:created xsi:type="dcterms:W3CDTF">2017-12-25T02:32:23Z</dcterms:created>
  <dcterms:modified xsi:type="dcterms:W3CDTF">2018-02-09T00:31:48Z</dcterms:modified>
  <cp:category/>
</cp:coreProperties>
</file>