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pref.tokushima.jp\KenFileServer\105\004000\2017(H29)\Ｉ_地方債\04 平成29年度地方債担当（研修生下席）\②平成29年度後期（宮本）\01_地方公営企業\15 平成28年度決算「経営比較分析表」の分析等\04 市町村→県\05法非適下水\"/>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<sst xmlns="http://schemas.openxmlformats.org/spreadsheetml/2006/main" count="240" uniqueCount="125">
  <si>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</si>
  <si>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</si>
  <si>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</si>
  <si>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</si>
  <si>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</si>
  <si>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</si>
  <si>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</si>
  <si>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</si>
  <si>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</si>
  <si>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</si>
  <si>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</si>
  <si>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</si>
  <si>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</si>
  <si>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</si>
  <si>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</si>
  <si>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</si>
  <si>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</si>
  <si>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</si>
  <si>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</si>
  <si>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</si>
  <si>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</si>
  <si>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</si>
  <si>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</si>
  <si>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</si>
  <si>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</si>
  <si>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</si>
  <si>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</si>
  <si>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</si>
  <si>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</si>
  <si>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</si>
  <si>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</si>
  <si>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</si>
  <si>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</si>
  <si>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</si>
  <si>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</si>
  <si>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</si>
  <si>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</si>
  <si>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</si>
  <si>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</si>
  <si>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</si>
  <si>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</si>
  <si>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</si>
  <si>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</si>
  <si>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</si>
  <si>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</si>
  <si>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</si>
  <si>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</si>
  <si>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</si>
  <si>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</si>
  <si>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</si>
  <si>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</si>
  <si>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</si>
  <si>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</si>
  <si>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</si>
  <si>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</si>
  <si>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</si>
  <si>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</si>
  <si>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</si>
  <si>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</si>
  <si>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</si>
  <si>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</si>
  <si>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</si>
  <si>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</si>
  <si>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</si>
  <si>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</si>
  <si>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</si>
  <si>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</si>
  <si>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</si>
  <si>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</si>
  <si>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</si>
  <si>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</si>
  <si>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</si>
  <si>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</si>
  <si>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</si>
  <si>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</si>
  <si>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</si>
  <si>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</si>
  <si>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</si>
  <si>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</si>
  <si>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</si>
  <si>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</si>
  <si>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</si>
  <si>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</si>
  <si>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</si>
  <si>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</si>
  <si>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</si>
  <si>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</si>
  <si>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</si>
  <si>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</si>
  <si>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</si>
  <si>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</si>
  <si>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</si>
  <si>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</si>
  <si>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</si>
  <si>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</si>
  <si>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</si>
  <si>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</si>
  <si>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</si>
  <si>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</si>
  <si>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</si>
  <si>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</si>
  <si>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</si>
  <si>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</si>
  <si>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</si>
  <si>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</si>
  <si>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</si>
  <si>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</si>
  <si>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</si>
  <si>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</si>
  <si>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阿波市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</si>
  <si>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</si>
  <si>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</si>
  <si>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</si>
  <si>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</si>
  <si>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</si>
  <si>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</si>
  <si>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</si>
  <si>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</si>
  <si>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</si>
  <si>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</si>
  <si>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</si>
  <si>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施設の老朽化が進んでおり、更新など経営基盤の計画的な整備を行う基礎情報となる資産の現状の適正な把握、投資の徹底した効率化・合理化に取り組み、コスト縮減を図りながらバランスを考え段階的な使用料を引き上げ将来の事業継続に努めていきます。</t>
    <rPh sb="0" eb="2">
      <t>シセツ</t>
    </rPh>
    <rPh sb="3" eb="6">
      <t>ロウキュウカ</t>
    </rPh>
    <rPh sb="7" eb="8">
      <t>スス</t>
    </rPh>
    <rPh sb="13" eb="15">
      <t>コウシン</t>
    </rPh>
    <rPh sb="17" eb="19">
      <t>ケイエイ</t>
    </rPh>
    <rPh sb="19" eb="21">
      <t>キバン</t>
    </rPh>
    <rPh sb="22" eb="24">
      <t>ケイカク</t>
    </rPh>
    <rPh sb="24" eb="25">
      <t>テキ</t>
    </rPh>
    <rPh sb="26" eb="28">
      <t>セイビ</t>
    </rPh>
    <rPh sb="29" eb="30">
      <t>オコナ</t>
    </rPh>
    <rPh sb="31" eb="33">
      <t>キソ</t>
    </rPh>
    <rPh sb="33" eb="35">
      <t>ジョウホウ</t>
    </rPh>
    <rPh sb="38" eb="40">
      <t>シサン</t>
    </rPh>
    <rPh sb="41" eb="43">
      <t>ゲンジョウ</t>
    </rPh>
    <rPh sb="44" eb="46">
      <t>テキセイ</t>
    </rPh>
    <rPh sb="47" eb="49">
      <t>ハアク</t>
    </rPh>
    <rPh sb="50" eb="52">
      <t>トウシ</t>
    </rPh>
    <rPh sb="53" eb="55">
      <t>テッテイ</t>
    </rPh>
    <rPh sb="57" eb="60">
      <t>コウリツカ</t>
    </rPh>
    <rPh sb="61" eb="64">
      <t>ゴウリカ</t>
    </rPh>
    <rPh sb="65" eb="66">
      <t>ト</t>
    </rPh>
    <rPh sb="67" eb="68">
      <t>ク</t>
    </rPh>
    <rPh sb="73" eb="75">
      <t>シュクゲン</t>
    </rPh>
    <rPh sb="76" eb="77">
      <t>ハカ</t>
    </rPh>
    <rPh sb="86" eb="87">
      <t>カンガ</t>
    </rPh>
    <rPh sb="88" eb="90">
      <t>ダンカイ</t>
    </rPh>
    <rPh sb="90" eb="91">
      <t>テキ</t>
    </rPh>
    <rPh sb="92" eb="95">
      <t>シヨウリョウ</t>
    </rPh>
    <rPh sb="96" eb="97">
      <t>ヒ</t>
    </rPh>
    <rPh sb="98" eb="99">
      <t>ア</t>
    </rPh>
    <rPh sb="100" eb="102">
      <t>ショウライ</t>
    </rPh>
    <rPh sb="103" eb="105">
      <t>ジギョウ</t>
    </rPh>
    <rPh sb="105" eb="107">
      <t>ケイゾク</t>
    </rPh>
    <rPh sb="108" eb="109">
      <t>ツト</t>
    </rPh>
    <phoneticPr fontId="4"/>
  </si>
  <si>
    <t>非設置</t>
    <rPh sb="0" eb="1">
      <t>ヒ</t>
    </rPh>
    <rPh sb="1" eb="3">
      <t>セッチ</t>
    </rPh>
    <phoneticPr fontId="4"/>
  </si>
  <si>
    <t>本市の収益的収支比率は100％を下回っているものの、H27年度までは右肩上がりになっています。H28年度は少額ですが低くなっています。これらは、新規の工事負担金がありませんでしたが、補助金や企業債を活用したことが挙げられます。施設更新のためには、更に、適正な使用料収入が必要であり、財政投資するにも使用料収入の増加が見込めるような検討が必要です。維持管理の適正化に努め、今後は将来の負担の軽減に努めていきます。</t>
    <rPh sb="0" eb="2">
      <t>ホンシ</t>
    </rPh>
    <rPh sb="3" eb="5">
      <t>シュウエキ</t>
    </rPh>
    <rPh sb="5" eb="6">
      <t>テキ</t>
    </rPh>
    <rPh sb="6" eb="8">
      <t>シュウシ</t>
    </rPh>
    <rPh sb="8" eb="10">
      <t>ヒリツ</t>
    </rPh>
    <rPh sb="16" eb="17">
      <t>シタ</t>
    </rPh>
    <rPh sb="17" eb="18">
      <t>マワ</t>
    </rPh>
    <rPh sb="29" eb="31">
      <t>ネンド</t>
    </rPh>
    <rPh sb="34" eb="35">
      <t>ミギ</t>
    </rPh>
    <rPh sb="35" eb="36">
      <t>カタ</t>
    </rPh>
    <rPh sb="36" eb="37">
      <t>ア</t>
    </rPh>
    <rPh sb="50" eb="52">
      <t>ネンド</t>
    </rPh>
    <rPh sb="53" eb="55">
      <t>ショウガク</t>
    </rPh>
    <rPh sb="58" eb="59">
      <t>ヒク</t>
    </rPh>
    <rPh sb="72" eb="74">
      <t>シンキ</t>
    </rPh>
    <rPh sb="75" eb="77">
      <t>コウジ</t>
    </rPh>
    <rPh sb="77" eb="80">
      <t>フタンキン</t>
    </rPh>
    <rPh sb="91" eb="94">
      <t>ホジョキン</t>
    </rPh>
    <rPh sb="95" eb="98">
      <t>キギョウサイ</t>
    </rPh>
    <rPh sb="99" eb="101">
      <t>カツヨウ</t>
    </rPh>
    <rPh sb="106" eb="107">
      <t>ア</t>
    </rPh>
    <rPh sb="113" eb="115">
      <t>シセツ</t>
    </rPh>
    <rPh sb="115" eb="117">
      <t>コウシン</t>
    </rPh>
    <rPh sb="123" eb="124">
      <t>サラ</t>
    </rPh>
    <rPh sb="126" eb="128">
      <t>テキセイ</t>
    </rPh>
    <rPh sb="129" eb="132">
      <t>シヨウリョウ</t>
    </rPh>
    <rPh sb="132" eb="134">
      <t>シュウニュウ</t>
    </rPh>
    <rPh sb="135" eb="137">
      <t>ヒツヨウ</t>
    </rPh>
    <rPh sb="141" eb="143">
      <t>ザイセイ</t>
    </rPh>
    <rPh sb="143" eb="145">
      <t>トウシ</t>
    </rPh>
    <rPh sb="149" eb="152">
      <t>シヨウリョウ</t>
    </rPh>
    <rPh sb="152" eb="154">
      <t>シュウニュウ</t>
    </rPh>
    <rPh sb="155" eb="157">
      <t>ゾウカ</t>
    </rPh>
    <rPh sb="158" eb="160">
      <t>ミコ</t>
    </rPh>
    <rPh sb="165" eb="167">
      <t>ケントウ</t>
    </rPh>
    <rPh sb="168" eb="170">
      <t>ヒツヨウ</t>
    </rPh>
    <rPh sb="173" eb="175">
      <t>イジ</t>
    </rPh>
    <rPh sb="175" eb="177">
      <t>カンリ</t>
    </rPh>
    <rPh sb="178" eb="181">
      <t>テキセイカ</t>
    </rPh>
    <rPh sb="182" eb="183">
      <t>ツト</t>
    </rPh>
    <rPh sb="185" eb="187">
      <t>コンゴ</t>
    </rPh>
    <rPh sb="188" eb="190">
      <t>ショウライ</t>
    </rPh>
    <rPh sb="191" eb="193">
      <t>フタン</t>
    </rPh>
    <rPh sb="194" eb="196">
      <t>ケイゲン</t>
    </rPh>
    <rPh sb="197" eb="198">
      <t>ツト</t>
    </rPh>
    <phoneticPr fontId="4"/>
  </si>
  <si>
    <t>管渠の更新投資・老朽化対策の実施状況を踏まえると、財源の確保や更新等が必要です。H28年度は管渠等の調査を実施し、H29年度は固定資産台帳を整備しました。これを元に、中長期的な経営の基本計画を立て、財源資産が均衡するように調整します。投資以外の経費については、合理的な額を確保し、更なる効率化に取り組むよう努めていきます。</t>
    <rPh sb="0" eb="2">
      <t>カンキョ</t>
    </rPh>
    <rPh sb="3" eb="5">
      <t>コウシン</t>
    </rPh>
    <rPh sb="5" eb="7">
      <t>トウシ</t>
    </rPh>
    <rPh sb="8" eb="11">
      <t>ロウキュウカ</t>
    </rPh>
    <rPh sb="11" eb="13">
      <t>タイサク</t>
    </rPh>
    <rPh sb="14" eb="16">
      <t>ジッシ</t>
    </rPh>
    <rPh sb="16" eb="18">
      <t>ジョウキョウ</t>
    </rPh>
    <rPh sb="19" eb="20">
      <t>フ</t>
    </rPh>
    <rPh sb="25" eb="27">
      <t>ザイゲン</t>
    </rPh>
    <rPh sb="28" eb="30">
      <t>カクホ</t>
    </rPh>
    <rPh sb="31" eb="33">
      <t>コウシン</t>
    </rPh>
    <rPh sb="33" eb="34">
      <t>トウ</t>
    </rPh>
    <rPh sb="35" eb="37">
      <t>ヒツヨウ</t>
    </rPh>
    <rPh sb="43" eb="45">
      <t>ネンド</t>
    </rPh>
    <rPh sb="46" eb="48">
      <t>カンキョ</t>
    </rPh>
    <rPh sb="48" eb="49">
      <t>トウ</t>
    </rPh>
    <rPh sb="50" eb="52">
      <t>チョウサ</t>
    </rPh>
    <rPh sb="53" eb="55">
      <t>ジッシ</t>
    </rPh>
    <rPh sb="60" eb="62">
      <t>ネンド</t>
    </rPh>
    <rPh sb="63" eb="65">
      <t>コテイ</t>
    </rPh>
    <rPh sb="65" eb="67">
      <t>シサン</t>
    </rPh>
    <rPh sb="67" eb="69">
      <t>ダイチョウ</t>
    </rPh>
    <rPh sb="70" eb="72">
      <t>セイビ</t>
    </rPh>
    <rPh sb="80" eb="81">
      <t>モト</t>
    </rPh>
    <rPh sb="83" eb="86">
      <t>チュウチョウキ</t>
    </rPh>
    <rPh sb="86" eb="87">
      <t>テキ</t>
    </rPh>
    <rPh sb="88" eb="90">
      <t>ケイエイ</t>
    </rPh>
    <rPh sb="91" eb="93">
      <t>キホン</t>
    </rPh>
    <rPh sb="93" eb="95">
      <t>ケイカク</t>
    </rPh>
    <rPh sb="96" eb="97">
      <t>タ</t>
    </rPh>
    <rPh sb="99" eb="101">
      <t>ザイゲン</t>
    </rPh>
    <rPh sb="101" eb="103">
      <t>シサン</t>
    </rPh>
    <rPh sb="104" eb="106">
      <t>キンコウ</t>
    </rPh>
    <rPh sb="111" eb="113">
      <t>チョウセイ</t>
    </rPh>
    <rPh sb="117" eb="119">
      <t>トウシ</t>
    </rPh>
    <rPh sb="119" eb="121">
      <t>イガイ</t>
    </rPh>
    <rPh sb="122" eb="124">
      <t>ケイヒ</t>
    </rPh>
    <rPh sb="130" eb="133">
      <t>ゴウリテキ</t>
    </rPh>
    <rPh sb="134" eb="135">
      <t>ガク</t>
    </rPh>
    <rPh sb="136" eb="138">
      <t>カクホ</t>
    </rPh>
    <rPh sb="140" eb="141">
      <t>サラ</t>
    </rPh>
    <rPh sb="143" eb="145">
      <t>コウリツ</t>
    </rPh>
    <rPh sb="145" eb="146">
      <t>カ</t>
    </rPh>
    <rPh sb="147" eb="148">
      <t>ト</t>
    </rPh>
    <rPh sb="149" eb="150">
      <t>ク</t>
    </rPh>
    <rPh sb="153" eb="15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</si>
</sst>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620432"/>
        <c:axId val="10262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02620432"/>
        <c:axId val="102620976"/>
      </c:lineChart>
      <c:dateAx>
        <c:axId val="102620432"/>
        <c:scaling>
          <c:orientation val="minMax"/>
        </c:scaling>
        <c:delete val="1"/>
        <c:axPos val="b"/>
        <c:numFmt formatCode="ge" sourceLinked="1"/>
        <c:majorTickMark val="none"/>
        <c:minorTickMark val="none"/>
        <c:tickLblPos val="none"/>
        <c:crossAx val="102620976"/>
        <c:crosses val="autoZero"/>
        <c:auto val="1"/>
        <c:lblOffset val="100"/>
        <c:baseTimeUnit val="years"/>
      </c:dateAx>
      <c:valAx>
        <c:axId val="10262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2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73.400000000000006</c:v>
                </c:pt>
                <c:pt idx="1">
                  <c:v>80.260000000000005</c:v>
                </c:pt>
                <c:pt idx="2">
                  <c:v>75.77</c:v>
                </c:pt>
                <c:pt idx="3">
                  <c:v>75.06</c:v>
                </c:pt>
                <c:pt idx="4">
                  <c:v>73.290000000000006</c:v>
                </c:pt>
              </c:numCache>
            </c:numRef>
          </c:val>
        </c:ser>
        <c:dLbls>
          <c:showLegendKey val="0"/>
          <c:showVal val="0"/>
          <c:showCatName val="0"/>
          <c:showSerName val="0"/>
          <c:showPercent val="0"/>
          <c:showBubbleSize val="0"/>
        </c:dLbls>
        <c:gapWidth val="150"/>
        <c:axId val="240657760"/>
        <c:axId val="24064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40657760"/>
        <c:axId val="240646880"/>
      </c:lineChart>
      <c:dateAx>
        <c:axId val="240657760"/>
        <c:scaling>
          <c:orientation val="minMax"/>
        </c:scaling>
        <c:delete val="1"/>
        <c:axPos val="b"/>
        <c:numFmt formatCode="ge" sourceLinked="1"/>
        <c:majorTickMark val="none"/>
        <c:minorTickMark val="none"/>
        <c:tickLblPos val="none"/>
        <c:crossAx val="240646880"/>
        <c:crosses val="autoZero"/>
        <c:auto val="1"/>
        <c:lblOffset val="100"/>
        <c:baseTimeUnit val="years"/>
      </c:dateAx>
      <c:valAx>
        <c:axId val="24064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5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59.96</c:v>
                </c:pt>
                <c:pt idx="1">
                  <c:v>60.3</c:v>
                </c:pt>
                <c:pt idx="2">
                  <c:v>60.47</c:v>
                </c:pt>
                <c:pt idx="3">
                  <c:v>61.5</c:v>
                </c:pt>
                <c:pt idx="4">
                  <c:v>62.41</c:v>
                </c:pt>
              </c:numCache>
            </c:numRef>
          </c:val>
        </c:ser>
        <c:dLbls>
          <c:showLegendKey val="0"/>
          <c:showVal val="0"/>
          <c:showCatName val="0"/>
          <c:showSerName val="0"/>
          <c:showPercent val="0"/>
          <c:showBubbleSize val="0"/>
        </c:dLbls>
        <c:gapWidth val="150"/>
        <c:axId val="240658848"/>
        <c:axId val="24065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40658848"/>
        <c:axId val="240650144"/>
      </c:lineChart>
      <c:dateAx>
        <c:axId val="240658848"/>
        <c:scaling>
          <c:orientation val="minMax"/>
        </c:scaling>
        <c:delete val="1"/>
        <c:axPos val="b"/>
        <c:numFmt formatCode="ge" sourceLinked="1"/>
        <c:majorTickMark val="none"/>
        <c:minorTickMark val="none"/>
        <c:tickLblPos val="none"/>
        <c:crossAx val="240650144"/>
        <c:crosses val="autoZero"/>
        <c:auto val="1"/>
        <c:lblOffset val="100"/>
        <c:baseTimeUnit val="years"/>
      </c:dateAx>
      <c:valAx>
        <c:axId val="2406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5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82.02</c:v>
                </c:pt>
                <c:pt idx="1">
                  <c:v>82.6</c:v>
                </c:pt>
                <c:pt idx="2">
                  <c:v>84.82</c:v>
                </c:pt>
                <c:pt idx="3">
                  <c:v>85.78</c:v>
                </c:pt>
                <c:pt idx="4">
                  <c:v>83.2</c:v>
                </c:pt>
              </c:numCache>
            </c:numRef>
          </c:val>
        </c:ser>
        <c:dLbls>
          <c:showLegendKey val="0"/>
          <c:showVal val="0"/>
          <c:showCatName val="0"/>
          <c:showSerName val="0"/>
          <c:showPercent val="0"/>
          <c:showBubbleSize val="0"/>
        </c:dLbls>
        <c:gapWidth val="150"/>
        <c:axId val="36397120"/>
        <c:axId val="363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397120"/>
        <c:axId val="36397664"/>
      </c:lineChart>
      <c:dateAx>
        <c:axId val="36397120"/>
        <c:scaling>
          <c:orientation val="minMax"/>
        </c:scaling>
        <c:delete val="1"/>
        <c:axPos val="b"/>
        <c:numFmt formatCode="ge" sourceLinked="1"/>
        <c:majorTickMark val="none"/>
        <c:minorTickMark val="none"/>
        <c:tickLblPos val="none"/>
        <c:crossAx val="36397664"/>
        <c:crosses val="autoZero"/>
        <c:auto val="1"/>
        <c:lblOffset val="100"/>
        <c:baseTimeUnit val="years"/>
      </c:dateAx>
      <c:valAx>
        <c:axId val="363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691728"/>
        <c:axId val="23968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691728"/>
        <c:axId val="239687920"/>
      </c:lineChart>
      <c:dateAx>
        <c:axId val="239691728"/>
        <c:scaling>
          <c:orientation val="minMax"/>
        </c:scaling>
        <c:delete val="1"/>
        <c:axPos val="b"/>
        <c:numFmt formatCode="ge" sourceLinked="1"/>
        <c:majorTickMark val="none"/>
        <c:minorTickMark val="none"/>
        <c:tickLblPos val="none"/>
        <c:crossAx val="239687920"/>
        <c:crosses val="autoZero"/>
        <c:auto val="1"/>
        <c:lblOffset val="100"/>
        <c:baseTimeUnit val="years"/>
      </c:dateAx>
      <c:valAx>
        <c:axId val="23968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9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689008"/>
        <c:axId val="23968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689008"/>
        <c:axId val="239683568"/>
      </c:lineChart>
      <c:dateAx>
        <c:axId val="239689008"/>
        <c:scaling>
          <c:orientation val="minMax"/>
        </c:scaling>
        <c:delete val="1"/>
        <c:axPos val="b"/>
        <c:numFmt formatCode="ge" sourceLinked="1"/>
        <c:majorTickMark val="none"/>
        <c:minorTickMark val="none"/>
        <c:tickLblPos val="none"/>
        <c:crossAx val="239683568"/>
        <c:crosses val="autoZero"/>
        <c:auto val="1"/>
        <c:lblOffset val="100"/>
        <c:baseTimeUnit val="years"/>
      </c:dateAx>
      <c:valAx>
        <c:axId val="23968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8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687376"/>
        <c:axId val="23968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687376"/>
        <c:axId val="239686288"/>
      </c:lineChart>
      <c:dateAx>
        <c:axId val="239687376"/>
        <c:scaling>
          <c:orientation val="minMax"/>
        </c:scaling>
        <c:delete val="1"/>
        <c:axPos val="b"/>
        <c:numFmt formatCode="ge" sourceLinked="1"/>
        <c:majorTickMark val="none"/>
        <c:minorTickMark val="none"/>
        <c:tickLblPos val="none"/>
        <c:crossAx val="239686288"/>
        <c:crosses val="autoZero"/>
        <c:auto val="1"/>
        <c:lblOffset val="100"/>
        <c:baseTimeUnit val="years"/>
      </c:dateAx>
      <c:valAx>
        <c:axId val="23968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8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684112"/>
        <c:axId val="23967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684112"/>
        <c:axId val="239678128"/>
      </c:lineChart>
      <c:dateAx>
        <c:axId val="239684112"/>
        <c:scaling>
          <c:orientation val="minMax"/>
        </c:scaling>
        <c:delete val="1"/>
        <c:axPos val="b"/>
        <c:numFmt formatCode="ge" sourceLinked="1"/>
        <c:majorTickMark val="none"/>
        <c:minorTickMark val="none"/>
        <c:tickLblPos val="none"/>
        <c:crossAx val="239678128"/>
        <c:crosses val="autoZero"/>
        <c:auto val="1"/>
        <c:lblOffset val="100"/>
        <c:baseTimeUnit val="years"/>
      </c:dateAx>
      <c:valAx>
        <c:axId val="23967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8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9692816"/>
        <c:axId val="23967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39692816"/>
        <c:axId val="239678672"/>
      </c:lineChart>
      <c:dateAx>
        <c:axId val="239692816"/>
        <c:scaling>
          <c:orientation val="minMax"/>
        </c:scaling>
        <c:delete val="1"/>
        <c:axPos val="b"/>
        <c:numFmt formatCode="ge" sourceLinked="1"/>
        <c:majorTickMark val="none"/>
        <c:minorTickMark val="none"/>
        <c:tickLblPos val="none"/>
        <c:crossAx val="239678672"/>
        <c:crosses val="autoZero"/>
        <c:auto val="1"/>
        <c:lblOffset val="100"/>
        <c:baseTimeUnit val="years"/>
      </c:dateAx>
      <c:valAx>
        <c:axId val="23967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9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45.46</c:v>
                </c:pt>
                <c:pt idx="1">
                  <c:v>37.68</c:v>
                </c:pt>
                <c:pt idx="2">
                  <c:v>33.79</c:v>
                </c:pt>
                <c:pt idx="3">
                  <c:v>37.520000000000003</c:v>
                </c:pt>
                <c:pt idx="4">
                  <c:v>47.31</c:v>
                </c:pt>
              </c:numCache>
            </c:numRef>
          </c:val>
        </c:ser>
        <c:dLbls>
          <c:showLegendKey val="0"/>
          <c:showVal val="0"/>
          <c:showCatName val="0"/>
          <c:showSerName val="0"/>
          <c:showPercent val="0"/>
          <c:showBubbleSize val="0"/>
        </c:dLbls>
        <c:gapWidth val="150"/>
        <c:axId val="239680304"/>
        <c:axId val="24064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39680304"/>
        <c:axId val="240648512"/>
      </c:lineChart>
      <c:dateAx>
        <c:axId val="239680304"/>
        <c:scaling>
          <c:orientation val="minMax"/>
        </c:scaling>
        <c:delete val="1"/>
        <c:axPos val="b"/>
        <c:numFmt formatCode="ge" sourceLinked="1"/>
        <c:majorTickMark val="none"/>
        <c:minorTickMark val="none"/>
        <c:tickLblPos val="none"/>
        <c:crossAx val="240648512"/>
        <c:crosses val="autoZero"/>
        <c:auto val="1"/>
        <c:lblOffset val="100"/>
        <c:baseTimeUnit val="years"/>
      </c:dateAx>
      <c:valAx>
        <c:axId val="24064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8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132.63</c:v>
                </c:pt>
                <c:pt idx="1">
                  <c:v>148.09</c:v>
                </c:pt>
                <c:pt idx="2">
                  <c:v>178.94</c:v>
                </c:pt>
                <c:pt idx="3">
                  <c:v>165.28</c:v>
                </c:pt>
                <c:pt idx="4">
                  <c:v>135.53</c:v>
                </c:pt>
              </c:numCache>
            </c:numRef>
          </c:val>
        </c:ser>
        <c:dLbls>
          <c:showLegendKey val="0"/>
          <c:showVal val="0"/>
          <c:showCatName val="0"/>
          <c:showSerName val="0"/>
          <c:showPercent val="0"/>
          <c:showBubbleSize val="0"/>
        </c:dLbls>
        <c:gapWidth val="150"/>
        <c:axId val="240655584"/>
        <c:axId val="24064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40655584"/>
        <c:axId val="240644704"/>
      </c:lineChart>
      <c:dateAx>
        <c:axId val="240655584"/>
        <c:scaling>
          <c:orientation val="minMax"/>
        </c:scaling>
        <c:delete val="1"/>
        <c:axPos val="b"/>
        <c:numFmt formatCode="ge" sourceLinked="1"/>
        <c:majorTickMark val="none"/>
        <c:minorTickMark val="none"/>
        <c:tickLblPos val="none"/>
        <c:crossAx val="240644704"/>
        <c:crosses val="autoZero"/>
        <c:auto val="1"/>
        <c:lblOffset val="100"/>
        <c:baseTimeUnit val="years"/>
      </c:dateAx>
      <c:valAx>
        <c:axId val="24064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5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徳島県　阿波市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38692</v>
      </c>
      <c r="AM8" s="50"/>
      <c r="AN8" s="50"/>
      <c r="AO8" s="50"/>
      <c r="AP8" s="50"/>
      <c r="AQ8" s="50"/>
      <c r="AR8" s="50"/>
      <c r="AS8" s="50"/>
      <c r="AT8" s="45">
        <f>データ!T6</f>
        <v>191.11</v>
      </c>
      <c r="AU8" s="45"/>
      <c r="AV8" s="45"/>
      <c r="AW8" s="45"/>
      <c r="AX8" s="45"/>
      <c r="AY8" s="45"/>
      <c r="AZ8" s="45"/>
      <c r="BA8" s="45"/>
      <c r="BB8" s="45">
        <f>データ!U6</f>
        <v>202.46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6.05</v>
      </c>
      <c r="Q10" s="45"/>
      <c r="R10" s="45"/>
      <c r="S10" s="45"/>
      <c r="T10" s="45"/>
      <c r="U10" s="45"/>
      <c r="V10" s="45"/>
      <c r="W10" s="45">
        <f>データ!Q6</f>
        <v>100</v>
      </c>
      <c r="X10" s="45"/>
      <c r="Y10" s="45"/>
      <c r="Z10" s="45"/>
      <c r="AA10" s="45"/>
      <c r="AB10" s="45"/>
      <c r="AC10" s="45"/>
      <c r="AD10" s="50">
        <f>データ!R6</f>
        <v>2160</v>
      </c>
      <c r="AE10" s="50"/>
      <c r="AF10" s="50"/>
      <c r="AG10" s="50"/>
      <c r="AH10" s="50"/>
      <c r="AI10" s="50"/>
      <c r="AJ10" s="50"/>
      <c r="AK10" s="2"/>
      <c r="AL10" s="50">
        <f>データ!V6</f>
        <v>2333</v>
      </c>
      <c r="AM10" s="50"/>
      <c r="AN10" s="50"/>
      <c r="AO10" s="50"/>
      <c r="AP10" s="50"/>
      <c r="AQ10" s="50"/>
      <c r="AR10" s="50"/>
      <c r="AS10" s="50"/>
      <c r="AT10" s="45">
        <f>データ!W6</f>
        <v>1.35</v>
      </c>
      <c r="AU10" s="45"/>
      <c r="AV10" s="45"/>
      <c r="AW10" s="45"/>
      <c r="AX10" s="45"/>
      <c r="AY10" s="45"/>
      <c r="AZ10" s="45"/>
      <c r="BA10" s="45"/>
      <c r="BB10" s="45">
        <f>データ!X6</f>
        <v>1728.15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362069</v>
      </c>
      <c r="D6" s="33">
        <f t="shared" si="3"/>
        <v>47</v>
      </c>
      <c r="E6" s="33">
        <f t="shared" si="3"/>
        <v>17</v>
      </c>
      <c r="F6" s="33">
        <f t="shared" si="3"/>
        <v>5</v>
      </c>
      <c r="G6" s="33">
        <f t="shared" si="3"/>
        <v>0</v>
      </c>
      <c r="H6" s="33" t="str">
        <f t="shared" si="3"/>
        <v>徳島県　阿波市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6.05</v>
      </c>
      <c r="Q6" s="34">
        <f t="shared" si="3"/>
        <v>100</v>
      </c>
      <c r="R6" s="34">
        <f t="shared" si="3"/>
        <v>2160</v>
      </c>
      <c r="S6" s="34">
        <f t="shared" si="3"/>
        <v>38692</v>
      </c>
      <c r="T6" s="34">
        <f t="shared" si="3"/>
        <v>191.11</v>
      </c>
      <c r="U6" s="34">
        <f t="shared" si="3"/>
        <v>202.46</v>
      </c>
      <c r="V6" s="34">
        <f t="shared" si="3"/>
        <v>2333</v>
      </c>
      <c r="W6" s="34">
        <f t="shared" si="3"/>
        <v>1.35</v>
      </c>
      <c r="X6" s="34">
        <f t="shared" si="3"/>
        <v>1728.15</v>
      </c>
      <c r="Y6" s="35">
        <f>IF(Y7="",NA(),Y7)</f>
        <v>82.02</v>
      </c>
      <c r="Z6" s="35">
        <f t="shared" ref="Z6:AH6" si="4">IF(Z7="",NA(),Z7)</f>
        <v>82.6</v>
      </c>
      <c r="AA6" s="35">
        <f t="shared" si="4"/>
        <v>84.82</v>
      </c>
      <c r="AB6" s="35">
        <f t="shared" si="4"/>
        <v>85.78</v>
      </c>
      <c r="AC6" s="35">
        <f t="shared" si="4"/>
        <v>83.2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45.46</v>
      </c>
      <c r="BR6" s="35">
        <f t="shared" ref="BR6:BZ6" si="8">IF(BR7="",NA(),BR7)</f>
        <v>37.68</v>
      </c>
      <c r="BS6" s="35">
        <f t="shared" si="8"/>
        <v>33.79</v>
      </c>
      <c r="BT6" s="35">
        <f t="shared" si="8"/>
        <v>37.520000000000003</v>
      </c>
      <c r="BU6" s="35">
        <f t="shared" si="8"/>
        <v>47.31</v>
      </c>
      <c r="BV6" s="35">
        <f t="shared" si="8"/>
        <v>51.03</v>
      </c>
      <c r="BW6" s="35">
        <f t="shared" si="8"/>
        <v>50.9</v>
      </c>
      <c r="BX6" s="35">
        <f t="shared" si="8"/>
        <v>50.82</v>
      </c>
      <c r="BY6" s="35">
        <f t="shared" si="8"/>
        <v>52.19</v>
      </c>
      <c r="BZ6" s="35">
        <f t="shared" si="8"/>
        <v>55.32</v>
      </c>
      <c r="CA6" s="34" t="str">
        <f>IF(CA7="","",IF(CA7="-","【-】","【"&amp;SUBSTITUTE(TEXT(CA7,"#,##0.00"),"-","△")&amp;"】"))</f>
        <v>【55.73】</v>
      </c>
      <c r="CB6" s="35">
        <f>IF(CB7="",NA(),CB7)</f>
        <v>132.63</v>
      </c>
      <c r="CC6" s="35">
        <f t="shared" ref="CC6:CK6" si="9">IF(CC7="",NA(),CC7)</f>
        <v>148.09</v>
      </c>
      <c r="CD6" s="35">
        <f t="shared" si="9"/>
        <v>178.94</v>
      </c>
      <c r="CE6" s="35">
        <f t="shared" si="9"/>
        <v>165.28</v>
      </c>
      <c r="CF6" s="35">
        <f t="shared" si="9"/>
        <v>135.53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73.400000000000006</v>
      </c>
      <c r="CN6" s="35">
        <f t="shared" ref="CN6:CV6" si="10">IF(CN7="",NA(),CN7)</f>
        <v>80.260000000000005</v>
      </c>
      <c r="CO6" s="35">
        <f t="shared" si="10"/>
        <v>75.77</v>
      </c>
      <c r="CP6" s="35">
        <f t="shared" si="10"/>
        <v>75.06</v>
      </c>
      <c r="CQ6" s="35">
        <f t="shared" si="10"/>
        <v>73.290000000000006</v>
      </c>
      <c r="CR6" s="35">
        <f t="shared" si="10"/>
        <v>54.74</v>
      </c>
      <c r="CS6" s="35">
        <f t="shared" si="10"/>
        <v>53.78</v>
      </c>
      <c r="CT6" s="35">
        <f t="shared" si="10"/>
        <v>53.24</v>
      </c>
      <c r="CU6" s="35">
        <f t="shared" si="10"/>
        <v>52.31</v>
      </c>
      <c r="CV6" s="35">
        <f t="shared" si="10"/>
        <v>60.65</v>
      </c>
      <c r="CW6" s="34" t="str">
        <f>IF(CW7="","",IF(CW7="-","【-】","【"&amp;SUBSTITUTE(TEXT(CW7,"#,##0.00"),"-","△")&amp;"】"))</f>
        <v>【59.15】</v>
      </c>
      <c r="CX6" s="35">
        <f>IF(CX7="",NA(),CX7)</f>
        <v>59.96</v>
      </c>
      <c r="CY6" s="35">
        <f t="shared" ref="CY6:DG6" si="11">IF(CY7="",NA(),CY7)</f>
        <v>60.3</v>
      </c>
      <c r="CZ6" s="35">
        <f t="shared" si="11"/>
        <v>60.47</v>
      </c>
      <c r="DA6" s="35">
        <f t="shared" si="11"/>
        <v>61.5</v>
      </c>
      <c r="DB6" s="35">
        <f t="shared" si="11"/>
        <v>62.41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362069</v>
      </c>
      <c r="D7" s="37">
        <v>47</v>
      </c>
      <c r="E7" s="37">
        <v>17</v>
      </c>
      <c r="F7" s="37">
        <v>5</v>
      </c>
      <c r="G7" s="37">
        <v>0</v>
      </c>
      <c r="H7" s="37" t="s">
        <v>109</v>
      </c>
      <c r="I7" s="37" t="s">
        <v>110</v>
      </c>
      <c r="J7" s="37" t="s">
        <v>111</v>
      </c>
      <c r="K7" s="37" t="s">
        <v>112</v>
      </c>
      <c r="L7" s="37" t="s">
        <v>113</v>
      </c>
      <c r="M7" s="37"/>
      <c r="N7" s="38" t="s">
        <v>114</v>
      </c>
      <c r="O7" s="38" t="s">
        <v>115</v>
      </c>
      <c r="P7" s="38">
        <v>6.05</v>
      </c>
      <c r="Q7" s="38">
        <v>100</v>
      </c>
      <c r="R7" s="38">
        <v>2160</v>
      </c>
      <c r="S7" s="38">
        <v>38692</v>
      </c>
      <c r="T7" s="38">
        <v>191.11</v>
      </c>
      <c r="U7" s="38">
        <v>202.46</v>
      </c>
      <c r="V7" s="38">
        <v>2333</v>
      </c>
      <c r="W7" s="38">
        <v>1.35</v>
      </c>
      <c r="X7" s="38">
        <v>1728.15</v>
      </c>
      <c r="Y7" s="38">
        <v>82.02</v>
      </c>
      <c r="Z7" s="38">
        <v>82.6</v>
      </c>
      <c r="AA7" s="38">
        <v>84.82</v>
      </c>
      <c r="AB7" s="38">
        <v>85.78</v>
      </c>
      <c r="AC7" s="38">
        <v>83.2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45.46</v>
      </c>
      <c r="BR7" s="38">
        <v>37.68</v>
      </c>
      <c r="BS7" s="38">
        <v>33.79</v>
      </c>
      <c r="BT7" s="38">
        <v>37.520000000000003</v>
      </c>
      <c r="BU7" s="38">
        <v>47.31</v>
      </c>
      <c r="BV7" s="38">
        <v>51.03</v>
      </c>
      <c r="BW7" s="38">
        <v>50.9</v>
      </c>
      <c r="BX7" s="38">
        <v>50.82</v>
      </c>
      <c r="BY7" s="38">
        <v>52.19</v>
      </c>
      <c r="BZ7" s="38">
        <v>55.32</v>
      </c>
      <c r="CA7" s="38">
        <v>55.73</v>
      </c>
      <c r="CB7" s="38">
        <v>132.63</v>
      </c>
      <c r="CC7" s="38">
        <v>148.09</v>
      </c>
      <c r="CD7" s="38">
        <v>178.94</v>
      </c>
      <c r="CE7" s="38">
        <v>165.28</v>
      </c>
      <c r="CF7" s="38">
        <v>135.53</v>
      </c>
      <c r="CG7" s="38">
        <v>289.60000000000002</v>
      </c>
      <c r="CH7" s="38">
        <v>293.27</v>
      </c>
      <c r="CI7" s="38">
        <v>300.52</v>
      </c>
      <c r="CJ7" s="38">
        <v>296.14</v>
      </c>
      <c r="CK7" s="38">
        <v>283.17</v>
      </c>
      <c r="CL7" s="38">
        <v>276.77999999999997</v>
      </c>
      <c r="CM7" s="38">
        <v>73.400000000000006</v>
      </c>
      <c r="CN7" s="38">
        <v>80.260000000000005</v>
      </c>
      <c r="CO7" s="38">
        <v>75.77</v>
      </c>
      <c r="CP7" s="38">
        <v>75.06</v>
      </c>
      <c r="CQ7" s="38">
        <v>73.290000000000006</v>
      </c>
      <c r="CR7" s="38">
        <v>54.74</v>
      </c>
      <c r="CS7" s="38">
        <v>53.78</v>
      </c>
      <c r="CT7" s="38">
        <v>53.24</v>
      </c>
      <c r="CU7" s="38">
        <v>52.31</v>
      </c>
      <c r="CV7" s="38">
        <v>60.65</v>
      </c>
      <c r="CW7" s="38">
        <v>59.15</v>
      </c>
      <c r="CX7" s="38">
        <v>59.96</v>
      </c>
      <c r="CY7" s="38">
        <v>60.3</v>
      </c>
      <c r="CZ7" s="38">
        <v>60.47</v>
      </c>
      <c r="DA7" s="38">
        <v>61.5</v>
      </c>
      <c r="DB7" s="38">
        <v>62.41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2018-02-22T00:05:46Z</cp:lastPrinted>
  <dcterms:created xsi:type="dcterms:W3CDTF">2017-12-25T02:32:22Z</dcterms:created>
  <dcterms:modified xsi:type="dcterms:W3CDTF">2018-02-22T00:05:57Z</dcterms:modified>
  <cp:category/>
</cp:coreProperties>
</file>