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<sst xmlns:r="http://schemas.openxmlformats.org/officeDocument/2006/relationships" xmlns="http://schemas.openxmlformats.org/spreadsheetml/2006/main" count="123" uniqueCount="123">
  <si>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</si>
  <si>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</si>
  <si>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</si>
  <si>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</si>
  <si>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</si>
  <si>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</si>
  <si>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</si>
  <si>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</si>
  <si>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</si>
  <si>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</si>
  <si>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</si>
  <si>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</si>
  <si>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</si>
  <si>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</si>
  <si>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</si>
  <si>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</si>
  <si>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</si>
  <si>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</si>
  <si>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</si>
  <si>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</si>
  <si>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</si>
  <si>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</si>
  <si>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</si>
  <si>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</si>
  <si>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</si>
  <si>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</si>
  <si>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</si>
  <si>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</si>
  <si>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</si>
  <si>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</si>
  <si>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</si>
  <si>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</si>
  <si>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</si>
  <si>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</si>
  <si>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</si>
  <si>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</si>
  <si>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</si>
  <si>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</si>
  <si>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</si>
  <si>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</si>
  <si>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</si>
  <si>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</si>
  <si>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</si>
  <si>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</si>
  <si>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</si>
  <si>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</si>
  <si>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</si>
  <si>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</si>
  <si>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</si>
  <si>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</si>
  <si>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</si>
  <si>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</si>
  <si>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</si>
  <si>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</si>
  <si>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</si>
  <si>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</si>
  <si>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</si>
  <si>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</si>
  <si>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</si>
  <si>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</si>
  <si>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</si>
  <si>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</si>
  <si>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</si>
  <si>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</si>
  <si>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</si>
  <si>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</si>
  <si>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</si>
  <si>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</si>
  <si>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</si>
  <si>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</si>
  <si>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</si>
  <si>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</si>
  <si>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</si>
  <si>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</si>
  <si>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</si>
  <si>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</si>
  <si>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</si>
  <si>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</si>
  <si>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</si>
  <si>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</si>
  <si>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</si>
  <si>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</si>
  <si>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</si>
  <si>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</si>
  <si>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</si>
  <si>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</si>
  <si>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</si>
  <si>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</si>
  <si>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</si>
  <si>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</si>
  <si>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</si>
  <si>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</si>
  <si>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</si>
  <si>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</si>
  <si>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</si>
  <si>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</si>
  <si>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</si>
  <si>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</si>
  <si>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</si>
  <si>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</si>
  <si>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</si>
  <si>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</si>
  <si>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</si>
  <si>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</si>
  <si>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</si>
  <si>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</si>
  <si>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</si>
  <si>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</si>
  <si>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吉野川市</t>
  </si>
  <si>
    <t>法非適用</t>
  </si>
  <si>
    <t>下水道事業</t>
  </si>
  <si>
    <t>農業集落排水</t>
  </si>
  <si>
    <t>F2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</si>
  <si>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</si>
  <si>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</si>
  <si>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</si>
  <si>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</si>
  <si>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</si>
  <si>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</si>
  <si>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</si>
  <si>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農業集落排水事業は、整備事業が既に完了している。今後は処理区域内の人口が減少するなか、施設の維持管理を効率的に行い運営していくことが課題となる。
　収益的収支比率が１００％未満の状態である理由としては、人口減少に伴う使用料収入の伸び率が低いことが考えられる。また、汚水処理原価については類似団体平均値よりも低くはあるが、公共下水道、特定環境保全公共下水道に比べると高くなっている。有収水量の増加を見込むことが困難であるなか、維持管理費の削減や投資の効率化等の経営改善により汚水処理単価を下げていく必要がある。</t>
    <rPh sb="1" eb="3">
      <t>ノウギョウ</t>
    </rPh>
    <rPh sb="3" eb="7">
      <t>シュウラクハイスイ</t>
    </rPh>
    <rPh sb="7" eb="9">
      <t>ジギョウ</t>
    </rPh>
    <rPh sb="11" eb="13">
      <t>セイビ</t>
    </rPh>
    <rPh sb="13" eb="15">
      <t>ジギョウ</t>
    </rPh>
    <rPh sb="16" eb="17">
      <t>スデ</t>
    </rPh>
    <rPh sb="18" eb="20">
      <t>カンリョウ</t>
    </rPh>
    <rPh sb="25" eb="27">
      <t>コンゴ</t>
    </rPh>
    <rPh sb="28" eb="30">
      <t>ショリ</t>
    </rPh>
    <rPh sb="30" eb="33">
      <t>クイキナイ</t>
    </rPh>
    <rPh sb="34" eb="36">
      <t>ジンコウ</t>
    </rPh>
    <rPh sb="37" eb="39">
      <t>ゲンショウ</t>
    </rPh>
    <rPh sb="44" eb="46">
      <t>シセツ</t>
    </rPh>
    <rPh sb="47" eb="49">
      <t>イジ</t>
    </rPh>
    <rPh sb="49" eb="51">
      <t>カンリ</t>
    </rPh>
    <rPh sb="52" eb="55">
      <t>コウリツテキ</t>
    </rPh>
    <rPh sb="56" eb="57">
      <t>オコナ</t>
    </rPh>
    <rPh sb="58" eb="60">
      <t>ウンエイ</t>
    </rPh>
    <rPh sb="67" eb="69">
      <t>カダイ</t>
    </rPh>
    <rPh sb="75" eb="78">
      <t>シュウエキテキ</t>
    </rPh>
    <rPh sb="78" eb="80">
      <t>シュウシ</t>
    </rPh>
    <rPh sb="80" eb="82">
      <t>ヒリツ</t>
    </rPh>
    <rPh sb="87" eb="89">
      <t>ミマン</t>
    </rPh>
    <rPh sb="90" eb="92">
      <t>ジョウタイ</t>
    </rPh>
    <rPh sb="95" eb="97">
      <t>リユウ</t>
    </rPh>
    <rPh sb="102" eb="104">
      <t>ジンコウ</t>
    </rPh>
    <rPh sb="104" eb="106">
      <t>ゲンショウ</t>
    </rPh>
    <rPh sb="107" eb="108">
      <t>トモナ</t>
    </rPh>
    <rPh sb="109" eb="112">
      <t>シヨウリョウ</t>
    </rPh>
    <rPh sb="112" eb="114">
      <t>シュウニュウ</t>
    </rPh>
    <rPh sb="115" eb="116">
      <t>ノ</t>
    </rPh>
    <rPh sb="117" eb="118">
      <t>リツ</t>
    </rPh>
    <rPh sb="119" eb="120">
      <t>ヒク</t>
    </rPh>
    <rPh sb="124" eb="125">
      <t>カンガ</t>
    </rPh>
    <rPh sb="133" eb="135">
      <t>オスイ</t>
    </rPh>
    <rPh sb="135" eb="137">
      <t>ショリ</t>
    </rPh>
    <rPh sb="137" eb="139">
      <t>ゲンカ</t>
    </rPh>
    <rPh sb="144" eb="146">
      <t>ルイジ</t>
    </rPh>
    <rPh sb="146" eb="148">
      <t>ダンタイ</t>
    </rPh>
    <rPh sb="148" eb="151">
      <t>ヘイキンチ</t>
    </rPh>
    <rPh sb="154" eb="155">
      <t>ヒク</t>
    </rPh>
    <rPh sb="161" eb="163">
      <t>コウキョウ</t>
    </rPh>
    <rPh sb="163" eb="166">
      <t>ゲスイドウ</t>
    </rPh>
    <rPh sb="167" eb="169">
      <t>トクテイ</t>
    </rPh>
    <rPh sb="169" eb="171">
      <t>カンキョウ</t>
    </rPh>
    <rPh sb="171" eb="173">
      <t>ホゼン</t>
    </rPh>
    <rPh sb="173" eb="175">
      <t>コウキョウ</t>
    </rPh>
    <rPh sb="175" eb="178">
      <t>ゲスイドウ</t>
    </rPh>
    <rPh sb="179" eb="180">
      <t>クラ</t>
    </rPh>
    <rPh sb="183" eb="184">
      <t>タカ</t>
    </rPh>
    <rPh sb="191" eb="193">
      <t>ユウシュウ</t>
    </rPh>
    <rPh sb="193" eb="195">
      <t>スイリョウ</t>
    </rPh>
    <rPh sb="196" eb="198">
      <t>ゾウカ</t>
    </rPh>
    <rPh sb="199" eb="201">
      <t>ミコ</t>
    </rPh>
    <rPh sb="205" eb="207">
      <t>コンナン</t>
    </rPh>
    <rPh sb="213" eb="215">
      <t>イジ</t>
    </rPh>
    <rPh sb="215" eb="218">
      <t>カンリヒ</t>
    </rPh>
    <rPh sb="219" eb="221">
      <t>サクゲン</t>
    </rPh>
    <rPh sb="222" eb="224">
      <t>トウシ</t>
    </rPh>
    <rPh sb="225" eb="228">
      <t>コウリツカ</t>
    </rPh>
    <rPh sb="228" eb="229">
      <t>トウ</t>
    </rPh>
    <rPh sb="230" eb="232">
      <t>ケイエイ</t>
    </rPh>
    <rPh sb="232" eb="234">
      <t>カイゼン</t>
    </rPh>
    <rPh sb="237" eb="239">
      <t>オスイ</t>
    </rPh>
    <rPh sb="239" eb="241">
      <t>ショリ</t>
    </rPh>
    <rPh sb="241" eb="243">
      <t>タンカ</t>
    </rPh>
    <rPh sb="244" eb="245">
      <t>サ</t>
    </rPh>
    <rPh sb="249" eb="251">
      <t>ヒツヨウ</t>
    </rPh>
    <phoneticPr fontId="7"/>
  </si>
  <si>
    <t>　農業集落排水施設は３地区あり、３地区とも１０年を越える施設である。経年劣化や耐用年数の経過した機器等については計画的に更新しているが、今後は計画的に必要性の高い施設から耐震化や老朽管の更新等を実施する必要がある。</t>
    <rPh sb="1" eb="3">
      <t>ノウギョウ</t>
    </rPh>
    <rPh sb="3" eb="7">
      <t>シュウラクハイスイ</t>
    </rPh>
    <rPh sb="7" eb="9">
      <t>シセツ</t>
    </rPh>
    <rPh sb="11" eb="13">
      <t>チク</t>
    </rPh>
    <rPh sb="17" eb="19">
      <t>チク</t>
    </rPh>
    <rPh sb="23" eb="24">
      <t>ネン</t>
    </rPh>
    <rPh sb="25" eb="26">
      <t>コ</t>
    </rPh>
    <rPh sb="28" eb="30">
      <t>シセツ</t>
    </rPh>
    <rPh sb="34" eb="36">
      <t>ケイネン</t>
    </rPh>
    <rPh sb="36" eb="38">
      <t>レッカ</t>
    </rPh>
    <rPh sb="39" eb="41">
      <t>タイヨウ</t>
    </rPh>
    <rPh sb="41" eb="43">
      <t>ネンスウ</t>
    </rPh>
    <rPh sb="44" eb="46">
      <t>ケイカ</t>
    </rPh>
    <rPh sb="48" eb="50">
      <t>キキ</t>
    </rPh>
    <rPh sb="50" eb="51">
      <t>トウ</t>
    </rPh>
    <rPh sb="56" eb="59">
      <t>ケイカクテキ</t>
    </rPh>
    <rPh sb="60" eb="62">
      <t>コウシン</t>
    </rPh>
    <rPh sb="68" eb="70">
      <t>コンゴ</t>
    </rPh>
    <rPh sb="71" eb="74">
      <t>ケイカクテキ</t>
    </rPh>
    <rPh sb="75" eb="78">
      <t>ヒツヨウセイ</t>
    </rPh>
    <rPh sb="79" eb="80">
      <t>タカ</t>
    </rPh>
    <rPh sb="81" eb="83">
      <t>シセツ</t>
    </rPh>
    <rPh sb="85" eb="88">
      <t>タイシンカ</t>
    </rPh>
    <rPh sb="89" eb="91">
      <t>ロウキュウ</t>
    </rPh>
    <rPh sb="91" eb="92">
      <t>カン</t>
    </rPh>
    <rPh sb="93" eb="95">
      <t>コウシン</t>
    </rPh>
    <rPh sb="95" eb="96">
      <t>トウ</t>
    </rPh>
    <rPh sb="97" eb="99">
      <t>ジッシ</t>
    </rPh>
    <rPh sb="101" eb="103">
      <t>ヒツヨウ</t>
    </rPh>
    <phoneticPr fontId="7"/>
  </si>
  <si>
    <t>　平成３１年度からの地方公営企業法適用に向け、老朽化における更新工事の実施については効率的な投資を計画し、維持管理については更なる費用削減等の経営改善を行うことにより、経営の安定化を図ることが必要である。そのためには、汚水処理原価を低コストにおさえることが必要となる。</t>
    <rPh sb="1" eb="3">
      <t>ヘイセイ</t>
    </rPh>
    <rPh sb="5" eb="7">
      <t>ネンド</t>
    </rPh>
    <rPh sb="10" eb="12">
      <t>チホウ</t>
    </rPh>
    <rPh sb="12" eb="14">
      <t>コウエイ</t>
    </rPh>
    <rPh sb="14" eb="16">
      <t>キギョウ</t>
    </rPh>
    <rPh sb="16" eb="17">
      <t>ホウ</t>
    </rPh>
    <rPh sb="17" eb="19">
      <t>テキヨウ</t>
    </rPh>
    <rPh sb="20" eb="21">
      <t>ム</t>
    </rPh>
    <rPh sb="23" eb="26">
      <t>ロウキュウカ</t>
    </rPh>
    <rPh sb="30" eb="32">
      <t>コウシン</t>
    </rPh>
    <rPh sb="32" eb="34">
      <t>コウジ</t>
    </rPh>
    <rPh sb="35" eb="37">
      <t>ジッシ</t>
    </rPh>
    <rPh sb="42" eb="45">
      <t>コウリツテキ</t>
    </rPh>
    <rPh sb="46" eb="48">
      <t>トウシ</t>
    </rPh>
    <rPh sb="49" eb="51">
      <t>ケイカク</t>
    </rPh>
    <rPh sb="53" eb="55">
      <t>イジ</t>
    </rPh>
    <rPh sb="55" eb="57">
      <t>カンリ</t>
    </rPh>
    <rPh sb="62" eb="63">
      <t>サラ</t>
    </rPh>
    <rPh sb="65" eb="67">
      <t>ヒヨウ</t>
    </rPh>
    <rPh sb="67" eb="69">
      <t>サクゲン</t>
    </rPh>
    <rPh sb="69" eb="70">
      <t>トウ</t>
    </rPh>
    <rPh sb="71" eb="73">
      <t>ケイエイ</t>
    </rPh>
    <rPh sb="73" eb="75">
      <t>カイゼン</t>
    </rPh>
    <rPh sb="76" eb="77">
      <t>オコナ</t>
    </rPh>
    <rPh sb="84" eb="86">
      <t>ケイエイ</t>
    </rPh>
    <rPh sb="87" eb="90">
      <t>アンテイカ</t>
    </rPh>
    <rPh sb="91" eb="92">
      <t>ハカ</t>
    </rPh>
    <rPh sb="96" eb="98">
      <t>ヒツヨウ</t>
    </rPh>
    <rPh sb="109" eb="111">
      <t>オスイ</t>
    </rPh>
    <rPh sb="111" eb="113">
      <t>ショリ</t>
    </rPh>
    <rPh sb="113" eb="115">
      <t>ゲンカ</t>
    </rPh>
    <rPh sb="116" eb="117">
      <t>テイ</t>
    </rPh>
    <rPh sb="128" eb="130">
      <t>ヒツヨウ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</si>
</sst>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3.e-002</c:v>
                </c:pt>
                <c:pt idx="2">
                  <c:v>2.e-002</c:v>
                </c:pt>
                <c:pt idx="3">
                  <c:v>1.e-002</c:v>
                </c:pt>
                <c:pt idx="4">
                  <c:v>2.0499999999999998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75.900000000000006</c:v>
                </c:pt>
                <c:pt idx="1">
                  <c:v>85.18</c:v>
                </c:pt>
                <c:pt idx="2">
                  <c:v>121.63</c:v>
                </c:pt>
                <c:pt idx="3">
                  <c:v>74.75</c:v>
                </c:pt>
                <c:pt idx="4">
                  <c:v>77.63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1197.82</c:v>
                </c:pt>
                <c:pt idx="1">
                  <c:v>1126.77</c:v>
                </c:pt>
                <c:pt idx="2">
                  <c:v>1044.8</c:v>
                </c:pt>
                <c:pt idx="3">
                  <c:v>1081.8</c:v>
                </c:pt>
                <c:pt idx="4">
                  <c:v>974.93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52.6</c:v>
                </c:pt>
                <c:pt idx="1">
                  <c:v>51.57</c:v>
                </c:pt>
                <c:pt idx="2">
                  <c:v>56</c:v>
                </c:pt>
                <c:pt idx="3">
                  <c:v>56.34</c:v>
                </c:pt>
                <c:pt idx="4">
                  <c:v>59.02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51.03</c:v>
                </c:pt>
                <c:pt idx="1">
                  <c:v>50.9</c:v>
                </c:pt>
                <c:pt idx="2">
                  <c:v>50.82</c:v>
                </c:pt>
                <c:pt idx="3">
                  <c:v>52.19</c:v>
                </c:pt>
                <c:pt idx="4">
                  <c:v>55.32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269.22000000000003</c:v>
                </c:pt>
                <c:pt idx="1">
                  <c:v>275.02999999999997</c:v>
                </c:pt>
                <c:pt idx="2">
                  <c:v>259.3</c:v>
                </c:pt>
                <c:pt idx="3">
                  <c:v>258.44</c:v>
                </c:pt>
                <c:pt idx="4">
                  <c:v>242.57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289.60000000000002</c:v>
                </c:pt>
                <c:pt idx="1">
                  <c:v>293.27</c:v>
                </c:pt>
                <c:pt idx="2">
                  <c:v>300.52</c:v>
                </c:pt>
                <c:pt idx="3">
                  <c:v>296.14</c:v>
                </c:pt>
                <c:pt idx="4">
                  <c:v>283.17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44.47</c:v>
                </c:pt>
                <c:pt idx="1">
                  <c:v>44.06</c:v>
                </c:pt>
                <c:pt idx="2">
                  <c:v>44.64</c:v>
                </c:pt>
                <c:pt idx="3">
                  <c:v>43.23</c:v>
                </c:pt>
                <c:pt idx="4">
                  <c:v>47.46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54.74</c:v>
                </c:pt>
                <c:pt idx="1">
                  <c:v>53.78</c:v>
                </c:pt>
                <c:pt idx="2">
                  <c:v>53.24</c:v>
                </c:pt>
                <c:pt idx="3">
                  <c:v>52.31</c:v>
                </c:pt>
                <c:pt idx="4">
                  <c:v>60.65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71.59</c:v>
                </c:pt>
                <c:pt idx="1">
                  <c:v>74.349999999999994</c:v>
                </c:pt>
                <c:pt idx="2">
                  <c:v>75.89</c:v>
                </c:pt>
                <c:pt idx="3">
                  <c:v>75.09</c:v>
                </c:pt>
                <c:pt idx="4">
                  <c:v>75.41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83.88</c:v>
                </c:pt>
                <c:pt idx="1">
                  <c:v>84.06</c:v>
                </c:pt>
                <c:pt idx="2">
                  <c:v>84.07</c:v>
                </c:pt>
                <c:pt idx="3">
                  <c:v>84.32</c:v>
                </c:pt>
                <c:pt idx="4">
                  <c:v>84.58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【914.53】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75.900000000000006</v>
          </cell>
          <cell r="Z6">
            <v>85.18</v>
          </cell>
          <cell r="AA6">
            <v>121.63</v>
          </cell>
          <cell r="AB6">
            <v>74.75</v>
          </cell>
          <cell r="AC6">
            <v>77.63</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0</v>
          </cell>
          <cell r="BK6">
            <v>1197.82</v>
          </cell>
          <cell r="BL6">
            <v>1126.77</v>
          </cell>
          <cell r="BM6">
            <v>1044.8</v>
          </cell>
          <cell r="BN6">
            <v>1081.8</v>
          </cell>
          <cell r="BO6">
            <v>974.93</v>
          </cell>
          <cell r="BQ6">
            <v>52.6</v>
          </cell>
          <cell r="BR6">
            <v>51.57</v>
          </cell>
          <cell r="BS6">
            <v>56</v>
          </cell>
          <cell r="BT6">
            <v>56.34</v>
          </cell>
          <cell r="BU6">
            <v>59.02</v>
          </cell>
          <cell r="BV6">
            <v>51.03</v>
          </cell>
          <cell r="BW6">
            <v>50.9</v>
          </cell>
          <cell r="BX6">
            <v>50.82</v>
          </cell>
          <cell r="BY6">
            <v>52.19</v>
          </cell>
          <cell r="BZ6">
            <v>55.32</v>
          </cell>
          <cell r="CB6">
            <v>269.22000000000003</v>
          </cell>
          <cell r="CC6">
            <v>275.02999999999997</v>
          </cell>
          <cell r="CD6">
            <v>259.3</v>
          </cell>
          <cell r="CE6">
            <v>258.44</v>
          </cell>
          <cell r="CF6">
            <v>242.57</v>
          </cell>
          <cell r="CG6">
            <v>289.60000000000002</v>
          </cell>
          <cell r="CH6">
            <v>293.27</v>
          </cell>
          <cell r="CI6">
            <v>300.52</v>
          </cell>
          <cell r="CJ6">
            <v>296.14</v>
          </cell>
          <cell r="CK6">
            <v>283.17</v>
          </cell>
          <cell r="CM6">
            <v>44.47</v>
          </cell>
          <cell r="CN6">
            <v>44.06</v>
          </cell>
          <cell r="CO6">
            <v>44.64</v>
          </cell>
          <cell r="CP6">
            <v>43.23</v>
          </cell>
          <cell r="CQ6">
            <v>47.46</v>
          </cell>
          <cell r="CR6">
            <v>54.74</v>
          </cell>
          <cell r="CS6">
            <v>53.78</v>
          </cell>
          <cell r="CT6">
            <v>53.24</v>
          </cell>
          <cell r="CU6">
            <v>52.31</v>
          </cell>
          <cell r="CV6">
            <v>60.65</v>
          </cell>
          <cell r="CX6">
            <v>71.59</v>
          </cell>
          <cell r="CY6">
            <v>74.349999999999994</v>
          </cell>
          <cell r="CZ6">
            <v>75.89</v>
          </cell>
          <cell r="DA6">
            <v>75.09</v>
          </cell>
          <cell r="DB6">
            <v>75.41</v>
          </cell>
          <cell r="DC6">
            <v>83.88</v>
          </cell>
          <cell r="DD6">
            <v>84.06</v>
          </cell>
          <cell r="DE6">
            <v>84.07</v>
          </cell>
          <cell r="DF6">
            <v>84.32</v>
          </cell>
          <cell r="DG6">
            <v>84.58</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4.e-002</v>
          </cell>
          <cell r="EK6">
            <v>3.e-002</v>
          </cell>
          <cell r="EL6">
            <v>2.e-002</v>
          </cell>
          <cell r="EM6">
            <v>1.e-002</v>
          </cell>
          <cell r="EN6">
            <v>2.0499999999999998</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A1" zoomScale="80" zoomScaleNormal="80"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徳島県　吉野川市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2</v>
      </c>
      <c r="BC7" s="6"/>
      <c r="BD7" s="6"/>
      <c r="BE7" s="6"/>
      <c r="BF7" s="6"/>
      <c r="BG7" s="6"/>
      <c r="BH7" s="6"/>
      <c r="BI7" s="6"/>
      <c r="BJ7" s="4"/>
      <c r="BK7" s="4"/>
      <c r="BL7" s="27" t="s">
        <v>14</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農業集落排水</v>
      </c>
      <c r="Q8" s="7"/>
      <c r="R8" s="7"/>
      <c r="S8" s="7"/>
      <c r="T8" s="7"/>
      <c r="U8" s="7"/>
      <c r="V8" s="7"/>
      <c r="W8" s="7" t="str">
        <f>データ!L6</f>
        <v>F2</v>
      </c>
      <c r="X8" s="7"/>
      <c r="Y8" s="7"/>
      <c r="Z8" s="7"/>
      <c r="AA8" s="7"/>
      <c r="AB8" s="7"/>
      <c r="AC8" s="7"/>
      <c r="AD8" s="21" t="s">
        <v>119</v>
      </c>
      <c r="AE8" s="21"/>
      <c r="AF8" s="21"/>
      <c r="AG8" s="21"/>
      <c r="AH8" s="21"/>
      <c r="AI8" s="21"/>
      <c r="AJ8" s="21"/>
      <c r="AK8" s="4"/>
      <c r="AL8" s="22">
        <f>データ!S6</f>
        <v>42459</v>
      </c>
      <c r="AM8" s="22"/>
      <c r="AN8" s="22"/>
      <c r="AO8" s="22"/>
      <c r="AP8" s="22"/>
      <c r="AQ8" s="22"/>
      <c r="AR8" s="22"/>
      <c r="AS8" s="22"/>
      <c r="AT8" s="8">
        <f>データ!T6</f>
        <v>144.13999999999999</v>
      </c>
      <c r="AU8" s="8"/>
      <c r="AV8" s="8"/>
      <c r="AW8" s="8"/>
      <c r="AX8" s="8"/>
      <c r="AY8" s="8"/>
      <c r="AZ8" s="8"/>
      <c r="BA8" s="8"/>
      <c r="BB8" s="8">
        <f>データ!U6</f>
        <v>294.57</v>
      </c>
      <c r="BC8" s="8"/>
      <c r="BD8" s="8"/>
      <c r="BE8" s="8"/>
      <c r="BF8" s="8"/>
      <c r="BG8" s="8"/>
      <c r="BH8" s="8"/>
      <c r="BI8" s="8"/>
      <c r="BJ8" s="4"/>
      <c r="BK8" s="4"/>
      <c r="BL8" s="28" t="s">
        <v>15</v>
      </c>
      <c r="BM8" s="38"/>
      <c r="BN8" s="45" t="s">
        <v>18</v>
      </c>
      <c r="BO8" s="48"/>
      <c r="BP8" s="48"/>
      <c r="BQ8" s="48"/>
      <c r="BR8" s="48"/>
      <c r="BS8" s="48"/>
      <c r="BT8" s="48"/>
      <c r="BU8" s="48"/>
      <c r="BV8" s="48"/>
      <c r="BW8" s="48"/>
      <c r="BX8" s="48"/>
      <c r="BY8" s="52"/>
    </row>
    <row r="9" spans="1:78" ht="18.75" customHeight="1">
      <c r="A9" s="3"/>
      <c r="B9" s="6" t="s">
        <v>19</v>
      </c>
      <c r="C9" s="6"/>
      <c r="D9" s="6"/>
      <c r="E9" s="6"/>
      <c r="F9" s="6"/>
      <c r="G9" s="6"/>
      <c r="H9" s="6"/>
      <c r="I9" s="6" t="s">
        <v>21</v>
      </c>
      <c r="J9" s="6"/>
      <c r="K9" s="6"/>
      <c r="L9" s="6"/>
      <c r="M9" s="6"/>
      <c r="N9" s="6"/>
      <c r="O9" s="6"/>
      <c r="P9" s="6" t="s">
        <v>23</v>
      </c>
      <c r="Q9" s="6"/>
      <c r="R9" s="6"/>
      <c r="S9" s="6"/>
      <c r="T9" s="6"/>
      <c r="U9" s="6"/>
      <c r="V9" s="6"/>
      <c r="W9" s="6" t="s">
        <v>24</v>
      </c>
      <c r="X9" s="6"/>
      <c r="Y9" s="6"/>
      <c r="Z9" s="6"/>
      <c r="AA9" s="6"/>
      <c r="AB9" s="6"/>
      <c r="AC9" s="6"/>
      <c r="AD9" s="6" t="s">
        <v>25</v>
      </c>
      <c r="AE9" s="6"/>
      <c r="AF9" s="6"/>
      <c r="AG9" s="6"/>
      <c r="AH9" s="6"/>
      <c r="AI9" s="6"/>
      <c r="AJ9" s="6"/>
      <c r="AK9" s="4"/>
      <c r="AL9" s="6" t="s">
        <v>27</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36</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5.38</v>
      </c>
      <c r="Q10" s="8"/>
      <c r="R10" s="8"/>
      <c r="S10" s="8"/>
      <c r="T10" s="8"/>
      <c r="U10" s="8"/>
      <c r="V10" s="8"/>
      <c r="W10" s="8">
        <f>データ!Q6</f>
        <v>91.23</v>
      </c>
      <c r="X10" s="8"/>
      <c r="Y10" s="8"/>
      <c r="Z10" s="8"/>
      <c r="AA10" s="8"/>
      <c r="AB10" s="8"/>
      <c r="AC10" s="8"/>
      <c r="AD10" s="22">
        <f>データ!R6</f>
        <v>2700</v>
      </c>
      <c r="AE10" s="22"/>
      <c r="AF10" s="22"/>
      <c r="AG10" s="22"/>
      <c r="AH10" s="22"/>
      <c r="AI10" s="22"/>
      <c r="AJ10" s="22"/>
      <c r="AK10" s="3"/>
      <c r="AL10" s="22">
        <f>データ!V6</f>
        <v>2265</v>
      </c>
      <c r="AM10" s="22"/>
      <c r="AN10" s="22"/>
      <c r="AO10" s="22"/>
      <c r="AP10" s="22"/>
      <c r="AQ10" s="22"/>
      <c r="AR10" s="22"/>
      <c r="AS10" s="22"/>
      <c r="AT10" s="8">
        <f>データ!W6</f>
        <v>1.55</v>
      </c>
      <c r="AU10" s="8"/>
      <c r="AV10" s="8"/>
      <c r="AW10" s="8"/>
      <c r="AX10" s="8"/>
      <c r="AY10" s="8"/>
      <c r="AZ10" s="8"/>
      <c r="BA10" s="8"/>
      <c r="BB10" s="8">
        <f>データ!X6</f>
        <v>1461.29</v>
      </c>
      <c r="BC10" s="8"/>
      <c r="BD10" s="8"/>
      <c r="BE10" s="8"/>
      <c r="BF10" s="8"/>
      <c r="BG10" s="8"/>
      <c r="BH10" s="8"/>
      <c r="BI10" s="8"/>
      <c r="BJ10" s="3"/>
      <c r="BK10" s="3"/>
      <c r="BL10" s="30" t="s">
        <v>13</v>
      </c>
      <c r="BM10" s="40"/>
      <c r="BN10" s="47" t="s">
        <v>31</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38</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120</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41</v>
      </c>
      <c r="D34" s="17"/>
      <c r="E34" s="17"/>
      <c r="F34" s="17"/>
      <c r="G34" s="17"/>
      <c r="H34" s="17"/>
      <c r="I34" s="17"/>
      <c r="J34" s="17"/>
      <c r="K34" s="17"/>
      <c r="L34" s="17"/>
      <c r="M34" s="17"/>
      <c r="N34" s="17"/>
      <c r="O34" s="17"/>
      <c r="P34" s="17"/>
      <c r="Q34" s="20"/>
      <c r="R34" s="17" t="s">
        <v>43</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45</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30</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121</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48</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122</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17</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37</v>
      </c>
    </row>
    <row r="84" spans="1:78">
      <c r="C84" s="3" t="s">
        <v>40</v>
      </c>
    </row>
    <row r="85" spans="1:78" hidden="1">
      <c r="B85" s="13" t="s">
        <v>9</v>
      </c>
      <c r="C85" s="13"/>
      <c r="D85" s="13"/>
      <c r="E85" s="13" t="s">
        <v>55</v>
      </c>
      <c r="F85" s="13" t="s">
        <v>29</v>
      </c>
      <c r="G85" s="13" t="s">
        <v>57</v>
      </c>
      <c r="H85" s="13" t="s">
        <v>58</v>
      </c>
      <c r="I85" s="13" t="s">
        <v>60</v>
      </c>
      <c r="J85" s="13" t="s">
        <v>26</v>
      </c>
      <c r="K85" s="13" t="s">
        <v>61</v>
      </c>
      <c r="L85" s="13" t="s">
        <v>53</v>
      </c>
      <c r="M85" s="13" t="s">
        <v>39</v>
      </c>
      <c r="N85" s="13" t="s">
        <v>56</v>
      </c>
      <c r="O85" s="13" t="s">
        <v>28</v>
      </c>
    </row>
    <row r="86" spans="1:78" hidden="1">
      <c r="B86" s="13"/>
      <c r="C86" s="13"/>
      <c r="D86" s="13"/>
      <c r="E86" s="13" t="str">
        <f>データ!AI6</f>
        <v/>
      </c>
      <c r="F86" s="13" t="s">
        <v>63</v>
      </c>
      <c r="G86" s="13" t="s">
        <v>63</v>
      </c>
      <c r="H86" s="13" t="str">
        <f>データ!BP6</f>
        <v>【914.53】</v>
      </c>
      <c r="I86" s="13" t="str">
        <f>データ!CA6</f>
        <v>【55.73】</v>
      </c>
      <c r="J86" s="13" t="str">
        <f>データ!CL6</f>
        <v>【276.78】</v>
      </c>
      <c r="K86" s="13" t="str">
        <f>データ!CW6</f>
        <v>【59.15】</v>
      </c>
      <c r="L86" s="13" t="str">
        <f>データ!DH6</f>
        <v>【85.01】</v>
      </c>
      <c r="M86" s="13" t="s">
        <v>63</v>
      </c>
      <c r="N86" s="13" t="s">
        <v>63</v>
      </c>
      <c r="O86" s="13" t="str">
        <f>データ!EO6</f>
        <v>【1.58】</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42</v>
      </c>
      <c r="B3" s="62" t="s">
        <v>62</v>
      </c>
      <c r="C3" s="62" t="s">
        <v>46</v>
      </c>
      <c r="D3" s="62" t="s">
        <v>20</v>
      </c>
      <c r="E3" s="62" t="s">
        <v>35</v>
      </c>
      <c r="F3" s="62" t="s">
        <v>59</v>
      </c>
      <c r="G3" s="62" t="s">
        <v>67</v>
      </c>
      <c r="H3" s="68" t="s">
        <v>1</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47</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5</v>
      </c>
      <c r="N5" s="70" t="s">
        <v>87</v>
      </c>
      <c r="O5" s="70" t="s">
        <v>88</v>
      </c>
      <c r="P5" s="70" t="s">
        <v>89</v>
      </c>
      <c r="Q5" s="70" t="s">
        <v>90</v>
      </c>
      <c r="R5" s="70" t="s">
        <v>91</v>
      </c>
      <c r="S5" s="70" t="s">
        <v>64</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9</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362051</v>
      </c>
      <c r="D6" s="65">
        <f t="shared" si="1"/>
        <v>47</v>
      </c>
      <c r="E6" s="65">
        <f t="shared" si="1"/>
        <v>17</v>
      </c>
      <c r="F6" s="65">
        <f t="shared" si="1"/>
        <v>5</v>
      </c>
      <c r="G6" s="65">
        <f t="shared" si="1"/>
        <v>0</v>
      </c>
      <c r="H6" s="65" t="str">
        <f t="shared" si="1"/>
        <v>徳島県　吉野川市</v>
      </c>
      <c r="I6" s="65" t="str">
        <f t="shared" si="1"/>
        <v>法非適用</v>
      </c>
      <c r="J6" s="65" t="str">
        <f t="shared" si="1"/>
        <v>下水道事業</v>
      </c>
      <c r="K6" s="65" t="str">
        <f t="shared" si="1"/>
        <v>農業集落排水</v>
      </c>
      <c r="L6" s="65" t="str">
        <f t="shared" si="1"/>
        <v>F2</v>
      </c>
      <c r="M6" s="65">
        <f t="shared" si="1"/>
        <v>0</v>
      </c>
      <c r="N6" s="73" t="str">
        <f t="shared" si="1"/>
        <v>-</v>
      </c>
      <c r="O6" s="73" t="str">
        <f t="shared" si="1"/>
        <v>該当数値なし</v>
      </c>
      <c r="P6" s="73">
        <f t="shared" si="1"/>
        <v>5.38</v>
      </c>
      <c r="Q6" s="73">
        <f t="shared" si="1"/>
        <v>91.23</v>
      </c>
      <c r="R6" s="73">
        <f t="shared" si="1"/>
        <v>2700</v>
      </c>
      <c r="S6" s="73">
        <f t="shared" si="1"/>
        <v>42459</v>
      </c>
      <c r="T6" s="73">
        <f t="shared" si="1"/>
        <v>144.13999999999999</v>
      </c>
      <c r="U6" s="73">
        <f t="shared" si="1"/>
        <v>294.57</v>
      </c>
      <c r="V6" s="73">
        <f t="shared" si="1"/>
        <v>2265</v>
      </c>
      <c r="W6" s="73">
        <f t="shared" si="1"/>
        <v>1.55</v>
      </c>
      <c r="X6" s="73">
        <f t="shared" si="1"/>
        <v>1461.29</v>
      </c>
      <c r="Y6" s="81">
        <f t="shared" ref="Y6:AH6" si="2">IF(Y7="",NA(),Y7)</f>
        <v>75.900000000000006</v>
      </c>
      <c r="Z6" s="81">
        <f t="shared" si="2"/>
        <v>85.18</v>
      </c>
      <c r="AA6" s="81">
        <f t="shared" si="2"/>
        <v>121.63</v>
      </c>
      <c r="AB6" s="81">
        <f t="shared" si="2"/>
        <v>74.75</v>
      </c>
      <c r="AC6" s="81">
        <f t="shared" si="2"/>
        <v>77.63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1197.82</v>
      </c>
      <c r="BL6" s="81">
        <f t="shared" si="5"/>
        <v>1126.77</v>
      </c>
      <c r="BM6" s="81">
        <f t="shared" si="5"/>
        <v>1044.8</v>
      </c>
      <c r="BN6" s="81">
        <f t="shared" si="5"/>
        <v>1081.8</v>
      </c>
      <c r="BO6" s="81">
        <f t="shared" si="5"/>
        <v>974.93</v>
      </c>
      <c r="BP6" s="73" t="str">
        <f>IF(BP7="","",IF(BP7="-","【-】","【"&amp;SUBSTITUTE(TEXT(BP7,"#,##0.00"),"-","△")&amp;"】"))</f>
        <v>【914.53】</v>
      </c>
      <c r="BQ6" s="81">
        <f t="shared" ref="BQ6:BZ6" si="6">IF(BQ7="",NA(),BQ7)</f>
        <v>52.6</v>
      </c>
      <c r="BR6" s="81">
        <f t="shared" si="6"/>
        <v>51.57</v>
      </c>
      <c r="BS6" s="81">
        <f t="shared" si="6"/>
        <v>56</v>
      </c>
      <c r="BT6" s="81">
        <f t="shared" si="6"/>
        <v>56.34</v>
      </c>
      <c r="BU6" s="81">
        <f t="shared" si="6"/>
        <v>59.02</v>
      </c>
      <c r="BV6" s="81">
        <f t="shared" si="6"/>
        <v>51.03</v>
      </c>
      <c r="BW6" s="81">
        <f t="shared" si="6"/>
        <v>50.9</v>
      </c>
      <c r="BX6" s="81">
        <f t="shared" si="6"/>
        <v>50.82</v>
      </c>
      <c r="BY6" s="81">
        <f t="shared" si="6"/>
        <v>52.19</v>
      </c>
      <c r="BZ6" s="81">
        <f t="shared" si="6"/>
        <v>55.32</v>
      </c>
      <c r="CA6" s="73" t="str">
        <f>IF(CA7="","",IF(CA7="-","【-】","【"&amp;SUBSTITUTE(TEXT(CA7,"#,##0.00"),"-","△")&amp;"】"))</f>
        <v>【55.73】</v>
      </c>
      <c r="CB6" s="81">
        <f t="shared" ref="CB6:CK6" si="7">IF(CB7="",NA(),CB7)</f>
        <v>269.22000000000003</v>
      </c>
      <c r="CC6" s="81">
        <f t="shared" si="7"/>
        <v>275.02999999999997</v>
      </c>
      <c r="CD6" s="81">
        <f t="shared" si="7"/>
        <v>259.3</v>
      </c>
      <c r="CE6" s="81">
        <f t="shared" si="7"/>
        <v>258.44</v>
      </c>
      <c r="CF6" s="81">
        <f t="shared" si="7"/>
        <v>242.57</v>
      </c>
      <c r="CG6" s="81">
        <f t="shared" si="7"/>
        <v>289.60000000000002</v>
      </c>
      <c r="CH6" s="81">
        <f t="shared" si="7"/>
        <v>293.27</v>
      </c>
      <c r="CI6" s="81">
        <f t="shared" si="7"/>
        <v>300.52</v>
      </c>
      <c r="CJ6" s="81">
        <f t="shared" si="7"/>
        <v>296.14</v>
      </c>
      <c r="CK6" s="81">
        <f t="shared" si="7"/>
        <v>283.17</v>
      </c>
      <c r="CL6" s="73" t="str">
        <f>IF(CL7="","",IF(CL7="-","【-】","【"&amp;SUBSTITUTE(TEXT(CL7,"#,##0.00"),"-","△")&amp;"】"))</f>
        <v>【276.78】</v>
      </c>
      <c r="CM6" s="81">
        <f t="shared" ref="CM6:CV6" si="8">IF(CM7="",NA(),CM7)</f>
        <v>44.47</v>
      </c>
      <c r="CN6" s="81">
        <f t="shared" si="8"/>
        <v>44.06</v>
      </c>
      <c r="CO6" s="81">
        <f t="shared" si="8"/>
        <v>44.64</v>
      </c>
      <c r="CP6" s="81">
        <f t="shared" si="8"/>
        <v>43.23</v>
      </c>
      <c r="CQ6" s="81">
        <f t="shared" si="8"/>
        <v>47.46</v>
      </c>
      <c r="CR6" s="81">
        <f t="shared" si="8"/>
        <v>54.74</v>
      </c>
      <c r="CS6" s="81">
        <f t="shared" si="8"/>
        <v>53.78</v>
      </c>
      <c r="CT6" s="81">
        <f t="shared" si="8"/>
        <v>53.24</v>
      </c>
      <c r="CU6" s="81">
        <f t="shared" si="8"/>
        <v>52.31</v>
      </c>
      <c r="CV6" s="81">
        <f t="shared" si="8"/>
        <v>60.65</v>
      </c>
      <c r="CW6" s="73" t="str">
        <f>IF(CW7="","",IF(CW7="-","【-】","【"&amp;SUBSTITUTE(TEXT(CW7,"#,##0.00"),"-","△")&amp;"】"))</f>
        <v>【59.15】</v>
      </c>
      <c r="CX6" s="81">
        <f t="shared" ref="CX6:DG6" si="9">IF(CX7="",NA(),CX7)</f>
        <v>71.59</v>
      </c>
      <c r="CY6" s="81">
        <f t="shared" si="9"/>
        <v>74.349999999999994</v>
      </c>
      <c r="CZ6" s="81">
        <f t="shared" si="9"/>
        <v>75.89</v>
      </c>
      <c r="DA6" s="81">
        <f t="shared" si="9"/>
        <v>75.09</v>
      </c>
      <c r="DB6" s="81">
        <f t="shared" si="9"/>
        <v>75.41</v>
      </c>
      <c r="DC6" s="81">
        <f t="shared" si="9"/>
        <v>83.88</v>
      </c>
      <c r="DD6" s="81">
        <f t="shared" si="9"/>
        <v>84.06</v>
      </c>
      <c r="DE6" s="81">
        <f t="shared" si="9"/>
        <v>84.07</v>
      </c>
      <c r="DF6" s="81">
        <f t="shared" si="9"/>
        <v>84.32</v>
      </c>
      <c r="DG6" s="81">
        <f t="shared" si="9"/>
        <v>84.58</v>
      </c>
      <c r="DH6" s="73" t="str">
        <f>IF(DH7="","",IF(DH7="-","【-】","【"&amp;SUBSTITUTE(TEXT(DH7,"#,##0.00"),"-","△")&amp;"】"))</f>
        <v>【85.01】</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4.e-002</v>
      </c>
      <c r="EK6" s="81">
        <f t="shared" si="12"/>
        <v>3.e-002</v>
      </c>
      <c r="EL6" s="81">
        <f t="shared" si="12"/>
        <v>2.e-002</v>
      </c>
      <c r="EM6" s="81">
        <f t="shared" si="12"/>
        <v>1.e-002</v>
      </c>
      <c r="EN6" s="81">
        <f t="shared" si="12"/>
        <v>2.0499999999999998</v>
      </c>
      <c r="EO6" s="73" t="str">
        <f>IF(EO7="","",IF(EO7="-","【-】","【"&amp;SUBSTITUTE(TEXT(EO7,"#,##0.00"),"-","△")&amp;"】"))</f>
        <v>【1.58】</v>
      </c>
    </row>
    <row r="7" spans="1:145" s="59" customFormat="1">
      <c r="A7" s="60"/>
      <c r="B7" s="66">
        <v>2016</v>
      </c>
      <c r="C7" s="66">
        <v>362051</v>
      </c>
      <c r="D7" s="66">
        <v>47</v>
      </c>
      <c r="E7" s="66">
        <v>17</v>
      </c>
      <c r="F7" s="66">
        <v>5</v>
      </c>
      <c r="G7" s="66">
        <v>0</v>
      </c>
      <c r="H7" s="66" t="s">
        <v>108</v>
      </c>
      <c r="I7" s="66" t="s">
        <v>109</v>
      </c>
      <c r="J7" s="66" t="s">
        <v>110</v>
      </c>
      <c r="K7" s="66" t="s">
        <v>111</v>
      </c>
      <c r="L7" s="66" t="s">
        <v>112</v>
      </c>
      <c r="M7" s="66"/>
      <c r="N7" s="74" t="s">
        <v>63</v>
      </c>
      <c r="O7" s="74" t="s">
        <v>113</v>
      </c>
      <c r="P7" s="74">
        <v>5.38</v>
      </c>
      <c r="Q7" s="74">
        <v>91.23</v>
      </c>
      <c r="R7" s="74">
        <v>2700</v>
      </c>
      <c r="S7" s="74">
        <v>42459</v>
      </c>
      <c r="T7" s="74">
        <v>144.13999999999999</v>
      </c>
      <c r="U7" s="74">
        <v>294.57</v>
      </c>
      <c r="V7" s="74">
        <v>2265</v>
      </c>
      <c r="W7" s="74">
        <v>1.55</v>
      </c>
      <c r="X7" s="74">
        <v>1461.29</v>
      </c>
      <c r="Y7" s="74">
        <v>75.900000000000006</v>
      </c>
      <c r="Z7" s="74">
        <v>85.18</v>
      </c>
      <c r="AA7" s="74">
        <v>121.63</v>
      </c>
      <c r="AB7" s="74">
        <v>74.75</v>
      </c>
      <c r="AC7" s="74">
        <v>77.63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1197.82</v>
      </c>
      <c r="BL7" s="74">
        <v>1126.77</v>
      </c>
      <c r="BM7" s="74">
        <v>1044.8</v>
      </c>
      <c r="BN7" s="74">
        <v>1081.8</v>
      </c>
      <c r="BO7" s="74">
        <v>974.93</v>
      </c>
      <c r="BP7" s="74">
        <v>914.53</v>
      </c>
      <c r="BQ7" s="74">
        <v>52.6</v>
      </c>
      <c r="BR7" s="74">
        <v>51.57</v>
      </c>
      <c r="BS7" s="74">
        <v>56</v>
      </c>
      <c r="BT7" s="74">
        <v>56.34</v>
      </c>
      <c r="BU7" s="74">
        <v>59.02</v>
      </c>
      <c r="BV7" s="74">
        <v>51.03</v>
      </c>
      <c r="BW7" s="74">
        <v>50.9</v>
      </c>
      <c r="BX7" s="74">
        <v>50.82</v>
      </c>
      <c r="BY7" s="74">
        <v>52.19</v>
      </c>
      <c r="BZ7" s="74">
        <v>55.32</v>
      </c>
      <c r="CA7" s="74">
        <v>55.73</v>
      </c>
      <c r="CB7" s="74">
        <v>269.22000000000003</v>
      </c>
      <c r="CC7" s="74">
        <v>275.02999999999997</v>
      </c>
      <c r="CD7" s="74">
        <v>259.3</v>
      </c>
      <c r="CE7" s="74">
        <v>258.44</v>
      </c>
      <c r="CF7" s="74">
        <v>242.57</v>
      </c>
      <c r="CG7" s="74">
        <v>289.60000000000002</v>
      </c>
      <c r="CH7" s="74">
        <v>293.27</v>
      </c>
      <c r="CI7" s="74">
        <v>300.52</v>
      </c>
      <c r="CJ7" s="74">
        <v>296.14</v>
      </c>
      <c r="CK7" s="74">
        <v>283.17</v>
      </c>
      <c r="CL7" s="74">
        <v>276.77999999999997</v>
      </c>
      <c r="CM7" s="74">
        <v>44.47</v>
      </c>
      <c r="CN7" s="74">
        <v>44.06</v>
      </c>
      <c r="CO7" s="74">
        <v>44.64</v>
      </c>
      <c r="CP7" s="74">
        <v>43.23</v>
      </c>
      <c r="CQ7" s="74">
        <v>47.46</v>
      </c>
      <c r="CR7" s="74">
        <v>54.74</v>
      </c>
      <c r="CS7" s="74">
        <v>53.78</v>
      </c>
      <c r="CT7" s="74">
        <v>53.24</v>
      </c>
      <c r="CU7" s="74">
        <v>52.31</v>
      </c>
      <c r="CV7" s="74">
        <v>60.65</v>
      </c>
      <c r="CW7" s="74">
        <v>59.15</v>
      </c>
      <c r="CX7" s="74">
        <v>71.59</v>
      </c>
      <c r="CY7" s="74">
        <v>74.349999999999994</v>
      </c>
      <c r="CZ7" s="74">
        <v>75.89</v>
      </c>
      <c r="DA7" s="74">
        <v>75.09</v>
      </c>
      <c r="DB7" s="74">
        <v>75.41</v>
      </c>
      <c r="DC7" s="74">
        <v>83.88</v>
      </c>
      <c r="DD7" s="74">
        <v>84.06</v>
      </c>
      <c r="DE7" s="74">
        <v>84.07</v>
      </c>
      <c r="DF7" s="74">
        <v>84.32</v>
      </c>
      <c r="DG7" s="74">
        <v>84.58</v>
      </c>
      <c r="DH7" s="74">
        <v>85.01</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4.e-002</v>
      </c>
      <c r="EK7" s="74">
        <v>3.e-002</v>
      </c>
      <c r="EL7" s="74">
        <v>2.e-002</v>
      </c>
      <c r="EM7" s="74">
        <v>1.e-002</v>
      </c>
      <c r="EN7" s="74">
        <v>2.0499999999999998</v>
      </c>
      <c r="EO7" s="74">
        <v>1.58</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62</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CL16J053</cp:lastModifiedBy>
  <dcterms:created xsi:type="dcterms:W3CDTF">2017-12-25T02:32:21Z</dcterms:created>
  <dcterms:modified xsi:type="dcterms:W3CDTF">2018-02-09T04:21:54Z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2018-02-09T04:21:54Z</vt:filetime>
  </property>
</Properties>
</file>