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5法非適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W8" i="4"/>
  <c r="P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<sst xmlns="http://schemas.openxmlformats.org/spreadsheetml/2006/main" count="240" uniqueCount="125">
  <si>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</si>
  <si>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</si>
  <si>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</si>
  <si>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</si>
  <si>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</si>
  <si>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</si>
  <si>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</si>
  <si>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</si>
  <si>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</si>
  <si>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</si>
  <si>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</si>
  <si>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</si>
  <si>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</si>
  <si>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</si>
  <si>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</si>
  <si>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</si>
  <si>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</si>
  <si>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</si>
  <si>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</si>
  <si>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</si>
  <si>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</si>
  <si>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</si>
  <si>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</si>
  <si>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</si>
  <si>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</si>
  <si>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</si>
  <si>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</si>
  <si>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</si>
  <si>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</si>
  <si>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</si>
  <si>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</si>
  <si>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</si>
  <si>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</si>
  <si>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</si>
  <si>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</si>
  <si>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</si>
  <si>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</si>
  <si>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</si>
  <si>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</si>
  <si>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</si>
  <si>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</si>
  <si>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</si>
  <si>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</si>
  <si>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</si>
  <si>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</si>
  <si>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</si>
  <si>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</si>
  <si>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</si>
  <si>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</si>
  <si>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</si>
  <si>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</si>
  <si>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</si>
  <si>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</si>
  <si>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</si>
  <si>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</si>
  <si>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</si>
  <si>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</si>
  <si>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</si>
  <si>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</si>
  <si>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</si>
  <si>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</si>
  <si>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</si>
  <si>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</si>
  <si>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</si>
  <si>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</si>
  <si>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</si>
  <si>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</si>
  <si>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</si>
  <si>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</si>
  <si>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</si>
  <si>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</si>
  <si>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</si>
  <si>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</si>
  <si>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</si>
  <si>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</si>
  <si>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</si>
  <si>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</si>
  <si>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</si>
  <si>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</si>
  <si>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</si>
  <si>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</si>
  <si>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</si>
  <si>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</si>
  <si>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</si>
  <si>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</si>
  <si>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</si>
  <si>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</si>
  <si>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</si>
  <si>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</si>
  <si>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</si>
  <si>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</si>
  <si>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</si>
  <si>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</si>
  <si>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</si>
  <si>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</si>
  <si>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</si>
  <si>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</si>
  <si>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</si>
  <si>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</si>
  <si>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</si>
  <si>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</si>
  <si>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</si>
  <si>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</si>
  <si>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</si>
  <si>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</si>
  <si>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</si>
  <si>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</si>
  <si>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</si>
  <si>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</si>
  <si>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美馬市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</si>
  <si>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</si>
  <si>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</si>
  <si>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</si>
  <si>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</si>
  <si>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</si>
  <si>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</si>
  <si>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</si>
  <si>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</si>
  <si>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</si>
  <si>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</si>
  <si>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</si>
  <si>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施設は新しいが、施設利用率、水洗化率が低いため、適正な料金収入の水準に届いていない。経費回収率の向上を図るため、料金収入の確保に努める。
　施設利用率をさらに向上させるとともに、今後必要となる施設の更新に支障を来さないよう効率的な運転管理と機械設備の負担軽減に努め、長期的投資のあり方についても検討していく必要がある。</t>
    <rPh sb="1" eb="3">
      <t>シセツ</t>
    </rPh>
    <rPh sb="4" eb="5">
      <t>アタラ</t>
    </rPh>
    <rPh sb="9" eb="11">
      <t>シセツ</t>
    </rPh>
    <rPh sb="11" eb="14">
      <t>リヨウリツ</t>
    </rPh>
    <rPh sb="15" eb="18">
      <t>スイセンカ</t>
    </rPh>
    <rPh sb="18" eb="19">
      <t>リツ</t>
    </rPh>
    <rPh sb="20" eb="21">
      <t>テイ</t>
    </rPh>
    <rPh sb="25" eb="27">
      <t>テキセイ</t>
    </rPh>
    <rPh sb="28" eb="30">
      <t>リョウキン</t>
    </rPh>
    <rPh sb="30" eb="32">
      <t>シュウニュウ</t>
    </rPh>
    <rPh sb="33" eb="35">
      <t>スイジュン</t>
    </rPh>
    <rPh sb="36" eb="37">
      <t>トド</t>
    </rPh>
    <rPh sb="43" eb="45">
      <t>ケイヒ</t>
    </rPh>
    <rPh sb="45" eb="48">
      <t>カイシュウリツ</t>
    </rPh>
    <rPh sb="49" eb="51">
      <t>コウジョウ</t>
    </rPh>
    <rPh sb="52" eb="53">
      <t>ハカ</t>
    </rPh>
    <rPh sb="57" eb="59">
      <t>リョウキン</t>
    </rPh>
    <rPh sb="59" eb="61">
      <t>シュウニュウ</t>
    </rPh>
    <rPh sb="62" eb="64">
      <t>カクホ</t>
    </rPh>
    <rPh sb="65" eb="66">
      <t>ツト</t>
    </rPh>
    <rPh sb="71" eb="73">
      <t>シセツ</t>
    </rPh>
    <rPh sb="73" eb="76">
      <t>リヨウリツ</t>
    </rPh>
    <rPh sb="80" eb="82">
      <t>コウジョウ</t>
    </rPh>
    <rPh sb="90" eb="92">
      <t>コンゴ</t>
    </rPh>
    <rPh sb="92" eb="94">
      <t>ヒツヨウ</t>
    </rPh>
    <rPh sb="97" eb="99">
      <t>シセツ</t>
    </rPh>
    <rPh sb="100" eb="102">
      <t>コウシン</t>
    </rPh>
    <rPh sb="103" eb="105">
      <t>シショウ</t>
    </rPh>
    <rPh sb="106" eb="107">
      <t>キタ</t>
    </rPh>
    <rPh sb="112" eb="115">
      <t>コウリツテキ</t>
    </rPh>
    <rPh sb="116" eb="118">
      <t>ウンテン</t>
    </rPh>
    <rPh sb="118" eb="120">
      <t>カンリ</t>
    </rPh>
    <rPh sb="121" eb="123">
      <t>キカイ</t>
    </rPh>
    <rPh sb="123" eb="125">
      <t>セツビ</t>
    </rPh>
    <rPh sb="126" eb="128">
      <t>フタン</t>
    </rPh>
    <rPh sb="128" eb="130">
      <t>ケイゲン</t>
    </rPh>
    <rPh sb="131" eb="132">
      <t>ツト</t>
    </rPh>
    <rPh sb="134" eb="137">
      <t>チョウキテキ</t>
    </rPh>
    <rPh sb="137" eb="139">
      <t>トウシ</t>
    </rPh>
    <rPh sb="142" eb="143">
      <t>カタ</t>
    </rPh>
    <rPh sb="148" eb="150">
      <t>ケントウ</t>
    </rPh>
    <rPh sb="154" eb="156">
      <t>ヒツヨウ</t>
    </rPh>
    <phoneticPr fontId="4"/>
  </si>
  <si>
    <t>　施設利用率・水洗化率の向上に向けて、近年加入促進対策を実施してきた。その結果、両率とも上昇傾向にあったが、昨年度比は横ばいにとどまっており、類似団体と比較すると低水準となっている。
　収益的収支比率、経費回収率が１００％を下回っていることから、費用を総収益でまかないきれておらず、赤字経営といえる。これは処理場機器増設に伴う地方債償還金が増加したことが要因である。また、収入については一般会計繰入金に依存している状況ではあるが、Ｈ２５年度から加入促進対策として使用料の減額を実施してきた結果、料金収入増加につながり経費回収率は向上している。</t>
    <rPh sb="1" eb="3">
      <t>シセツ</t>
    </rPh>
    <rPh sb="3" eb="6">
      <t>リヨウリツ</t>
    </rPh>
    <rPh sb="7" eb="10">
      <t>スイセンカ</t>
    </rPh>
    <rPh sb="10" eb="11">
      <t>リツ</t>
    </rPh>
    <rPh sb="12" eb="14">
      <t>コウジョウ</t>
    </rPh>
    <rPh sb="15" eb="16">
      <t>ム</t>
    </rPh>
    <rPh sb="19" eb="21">
      <t>キンネン</t>
    </rPh>
    <rPh sb="21" eb="23">
      <t>カニュウ</t>
    </rPh>
    <rPh sb="23" eb="25">
      <t>ソクシン</t>
    </rPh>
    <rPh sb="25" eb="27">
      <t>タイサク</t>
    </rPh>
    <rPh sb="28" eb="30">
      <t>ジッシ</t>
    </rPh>
    <rPh sb="37" eb="39">
      <t>ケッカ</t>
    </rPh>
    <rPh sb="40" eb="42">
      <t>リョウリツ</t>
    </rPh>
    <rPh sb="44" eb="46">
      <t>ジョウショウ</t>
    </rPh>
    <rPh sb="46" eb="48">
      <t>ケイコウ</t>
    </rPh>
    <rPh sb="54" eb="57">
      <t>サクネンド</t>
    </rPh>
    <rPh sb="57" eb="58">
      <t>ヒ</t>
    </rPh>
    <rPh sb="59" eb="60">
      <t>ヨコ</t>
    </rPh>
    <rPh sb="71" eb="73">
      <t>ルイジ</t>
    </rPh>
    <rPh sb="73" eb="75">
      <t>ダンタイ</t>
    </rPh>
    <rPh sb="76" eb="78">
      <t>ヒカク</t>
    </rPh>
    <rPh sb="81" eb="84">
      <t>テイスイジュン</t>
    </rPh>
    <rPh sb="93" eb="96">
      <t>シュウエキテキ</t>
    </rPh>
    <rPh sb="96" eb="98">
      <t>シュウシ</t>
    </rPh>
    <rPh sb="98" eb="100">
      <t>ヒリツ</t>
    </rPh>
    <rPh sb="101" eb="103">
      <t>ケイヒ</t>
    </rPh>
    <rPh sb="103" eb="105">
      <t>カイシュウ</t>
    </rPh>
    <rPh sb="105" eb="106">
      <t>リツ</t>
    </rPh>
    <rPh sb="112" eb="114">
      <t>シタマワ</t>
    </rPh>
    <rPh sb="123" eb="125">
      <t>ヒヨウ</t>
    </rPh>
    <rPh sb="126" eb="127">
      <t>ソウ</t>
    </rPh>
    <rPh sb="127" eb="129">
      <t>シュウエキ</t>
    </rPh>
    <rPh sb="141" eb="143">
      <t>アカジ</t>
    </rPh>
    <rPh sb="143" eb="145">
      <t>ケイエイ</t>
    </rPh>
    <rPh sb="153" eb="156">
      <t>ショリジョウ</t>
    </rPh>
    <rPh sb="156" eb="158">
      <t>キキ</t>
    </rPh>
    <rPh sb="158" eb="160">
      <t>ゾウセツ</t>
    </rPh>
    <rPh sb="161" eb="162">
      <t>トモナ</t>
    </rPh>
    <rPh sb="163" eb="166">
      <t>チホウサイ</t>
    </rPh>
    <rPh sb="166" eb="169">
      <t>ショウカンキン</t>
    </rPh>
    <rPh sb="170" eb="172">
      <t>ゾウカ</t>
    </rPh>
    <rPh sb="177" eb="179">
      <t>ヨウイン</t>
    </rPh>
    <rPh sb="186" eb="188">
      <t>シュウニュウ</t>
    </rPh>
    <rPh sb="193" eb="195">
      <t>イッパン</t>
    </rPh>
    <rPh sb="195" eb="197">
      <t>カイケイ</t>
    </rPh>
    <rPh sb="197" eb="200">
      <t>クリイレキン</t>
    </rPh>
    <rPh sb="201" eb="203">
      <t>イゾン</t>
    </rPh>
    <rPh sb="207" eb="209">
      <t>ジョウキョウ</t>
    </rPh>
    <rPh sb="218" eb="220">
      <t>ネンド</t>
    </rPh>
    <rPh sb="222" eb="224">
      <t>カニュウ</t>
    </rPh>
    <rPh sb="224" eb="226">
      <t>ソクシン</t>
    </rPh>
    <rPh sb="226" eb="228">
      <t>タイサク</t>
    </rPh>
    <rPh sb="231" eb="234">
      <t>シヨウリョウ</t>
    </rPh>
    <rPh sb="235" eb="237">
      <t>ゲンガク</t>
    </rPh>
    <rPh sb="238" eb="240">
      <t>ジッシ</t>
    </rPh>
    <rPh sb="244" eb="246">
      <t>ケッカ</t>
    </rPh>
    <rPh sb="247" eb="249">
      <t>リョウキン</t>
    </rPh>
    <rPh sb="249" eb="251">
      <t>シュウニュウ</t>
    </rPh>
    <rPh sb="251" eb="253">
      <t>ゾウカ</t>
    </rPh>
    <rPh sb="258" eb="260">
      <t>ケイヒ</t>
    </rPh>
    <rPh sb="260" eb="262">
      <t>カイシュウ</t>
    </rPh>
    <rPh sb="262" eb="263">
      <t>リツ</t>
    </rPh>
    <rPh sb="264" eb="266">
      <t>コウジョウ</t>
    </rPh>
    <phoneticPr fontId="4"/>
  </si>
  <si>
    <t>非設置</t>
    <rPh sb="0" eb="1">
      <t>ヒ</t>
    </rPh>
    <rPh sb="1" eb="3">
      <t>セッチ</t>
    </rPh>
    <phoneticPr fontId="4"/>
  </si>
  <si>
    <t>　供用開始１０年以上を経過し、施設の各種機器類は更新時期を迎えつつあるが、近年事業認可区域の整備がほぼ完了しており、管渠については比較的新しい状況である。</t>
    <rPh sb="1" eb="3">
      <t>キョウヨウ</t>
    </rPh>
    <rPh sb="3" eb="5">
      <t>カイシ</t>
    </rPh>
    <rPh sb="7" eb="8">
      <t>ネン</t>
    </rPh>
    <rPh sb="8" eb="10">
      <t>イジョウ</t>
    </rPh>
    <rPh sb="11" eb="13">
      <t>ケイカ</t>
    </rPh>
    <rPh sb="15" eb="17">
      <t>シセツ</t>
    </rPh>
    <rPh sb="18" eb="20">
      <t>カクシュ</t>
    </rPh>
    <rPh sb="20" eb="23">
      <t>キキルイ</t>
    </rPh>
    <rPh sb="24" eb="26">
      <t>コウシン</t>
    </rPh>
    <rPh sb="26" eb="28">
      <t>ジキ</t>
    </rPh>
    <rPh sb="29" eb="30">
      <t>ムカ</t>
    </rPh>
    <rPh sb="37" eb="39">
      <t>キンネン</t>
    </rPh>
    <rPh sb="39" eb="41">
      <t>ジギョウ</t>
    </rPh>
    <rPh sb="41" eb="43">
      <t>ニンカ</t>
    </rPh>
    <rPh sb="43" eb="45">
      <t>クイキ</t>
    </rPh>
    <rPh sb="46" eb="48">
      <t>セイビ</t>
    </rPh>
    <rPh sb="51" eb="53">
      <t>カンリョウ</t>
    </rPh>
    <rPh sb="58" eb="60">
      <t>カンキョ</t>
    </rPh>
    <rPh sb="65" eb="67">
      <t>ヒカク</t>
    </rPh>
    <rPh sb="67" eb="68">
      <t>テキ</t>
    </rPh>
    <rPh sb="68" eb="69">
      <t>アタラ</t>
    </rPh>
    <rPh sb="71" eb="7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</si>
</sst>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0.22</c:v>
                </c:pt>
                <c:pt idx="4" formatCode="#,##0.00;&quot;△&quot;#,##0.00;&quot;-&quot;">
                  <c:v>0.06</c:v>
                </c:pt>
              </c:numCache>
            </c:numRef>
          </c:val>
        </c:ser>
        <c:dLbls>
          <c:showLegendKey val="0"/>
          <c:showVal val="0"/>
          <c:showCatName val="0"/>
          <c:showSerName val="0"/>
          <c:showPercent val="0"/>
          <c:showBubbleSize val="0"/>
        </c:dLbls>
        <c:gapWidth val="150"/>
        <c:axId val="-1032108976"/>
        <c:axId val="-103211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1032108976"/>
        <c:axId val="-1032113328"/>
      </c:lineChart>
      <c:dateAx>
        <c:axId val="-1032108976"/>
        <c:scaling>
          <c:orientation val="minMax"/>
        </c:scaling>
        <c:delete val="1"/>
        <c:axPos val="b"/>
        <c:numFmt formatCode="ge" sourceLinked="1"/>
        <c:majorTickMark val="none"/>
        <c:minorTickMark val="none"/>
        <c:tickLblPos val="none"/>
        <c:crossAx val="-1032113328"/>
        <c:crosses val="autoZero"/>
        <c:auto val="1"/>
        <c:lblOffset val="100"/>
        <c:baseTimeUnit val="years"/>
      </c:dateAx>
      <c:valAx>
        <c:axId val="-103211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10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20.75</c:v>
                </c:pt>
                <c:pt idx="1">
                  <c:v>26.67</c:v>
                </c:pt>
                <c:pt idx="2">
                  <c:v>30</c:v>
                </c:pt>
                <c:pt idx="3">
                  <c:v>31.33</c:v>
                </c:pt>
                <c:pt idx="4">
                  <c:v>31.17</c:v>
                </c:pt>
              </c:numCache>
            </c:numRef>
          </c:val>
        </c:ser>
        <c:dLbls>
          <c:showLegendKey val="0"/>
          <c:showVal val="0"/>
          <c:showCatName val="0"/>
          <c:showSerName val="0"/>
          <c:showPercent val="0"/>
          <c:showBubbleSize val="0"/>
        </c:dLbls>
        <c:gapWidth val="150"/>
        <c:axId val="-888482912"/>
        <c:axId val="-88847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888482912"/>
        <c:axId val="-888477472"/>
      </c:lineChart>
      <c:dateAx>
        <c:axId val="-888482912"/>
        <c:scaling>
          <c:orientation val="minMax"/>
        </c:scaling>
        <c:delete val="1"/>
        <c:axPos val="b"/>
        <c:numFmt formatCode="ge" sourceLinked="1"/>
        <c:majorTickMark val="none"/>
        <c:minorTickMark val="none"/>
        <c:tickLblPos val="none"/>
        <c:crossAx val="-888477472"/>
        <c:crosses val="autoZero"/>
        <c:auto val="1"/>
        <c:lblOffset val="100"/>
        <c:baseTimeUnit val="years"/>
      </c:dateAx>
      <c:valAx>
        <c:axId val="-8884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41.37</c:v>
                </c:pt>
                <c:pt idx="1">
                  <c:v>42.54</c:v>
                </c:pt>
                <c:pt idx="2">
                  <c:v>43.6</c:v>
                </c:pt>
                <c:pt idx="3">
                  <c:v>44.47</c:v>
                </c:pt>
                <c:pt idx="4">
                  <c:v>43.21</c:v>
                </c:pt>
              </c:numCache>
            </c:numRef>
          </c:val>
        </c:ser>
        <c:dLbls>
          <c:showLegendKey val="0"/>
          <c:showVal val="0"/>
          <c:showCatName val="0"/>
          <c:showSerName val="0"/>
          <c:showPercent val="0"/>
          <c:showBubbleSize val="0"/>
        </c:dLbls>
        <c:gapWidth val="150"/>
        <c:axId val="-888476384"/>
        <c:axId val="-8884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888476384"/>
        <c:axId val="-888478560"/>
      </c:lineChart>
      <c:dateAx>
        <c:axId val="-888476384"/>
        <c:scaling>
          <c:orientation val="minMax"/>
        </c:scaling>
        <c:delete val="1"/>
        <c:axPos val="b"/>
        <c:numFmt formatCode="ge" sourceLinked="1"/>
        <c:majorTickMark val="none"/>
        <c:minorTickMark val="none"/>
        <c:tickLblPos val="none"/>
        <c:crossAx val="-888478560"/>
        <c:crosses val="autoZero"/>
        <c:auto val="1"/>
        <c:lblOffset val="100"/>
        <c:baseTimeUnit val="years"/>
      </c:dateAx>
      <c:valAx>
        <c:axId val="-8884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98.31</c:v>
                </c:pt>
                <c:pt idx="1">
                  <c:v>100.01</c:v>
                </c:pt>
                <c:pt idx="2">
                  <c:v>100.02</c:v>
                </c:pt>
                <c:pt idx="3">
                  <c:v>94.91</c:v>
                </c:pt>
                <c:pt idx="4">
                  <c:v>94.22</c:v>
                </c:pt>
              </c:numCache>
            </c:numRef>
          </c:val>
        </c:ser>
        <c:dLbls>
          <c:showLegendKey val="0"/>
          <c:showVal val="0"/>
          <c:showCatName val="0"/>
          <c:showSerName val="0"/>
          <c:showPercent val="0"/>
          <c:showBubbleSize val="0"/>
        </c:dLbls>
        <c:gapWidth val="150"/>
        <c:axId val="-889129888"/>
        <c:axId val="-8891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129888"/>
        <c:axId val="-889116832"/>
      </c:lineChart>
      <c:dateAx>
        <c:axId val="-889129888"/>
        <c:scaling>
          <c:orientation val="minMax"/>
        </c:scaling>
        <c:delete val="1"/>
        <c:axPos val="b"/>
        <c:numFmt formatCode="ge" sourceLinked="1"/>
        <c:majorTickMark val="none"/>
        <c:minorTickMark val="none"/>
        <c:tickLblPos val="none"/>
        <c:crossAx val="-889116832"/>
        <c:crosses val="autoZero"/>
        <c:auto val="1"/>
        <c:lblOffset val="100"/>
        <c:baseTimeUnit val="years"/>
      </c:dateAx>
      <c:valAx>
        <c:axId val="-8891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1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9126080"/>
        <c:axId val="-8891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126080"/>
        <c:axId val="-889122272"/>
      </c:lineChart>
      <c:dateAx>
        <c:axId val="-889126080"/>
        <c:scaling>
          <c:orientation val="minMax"/>
        </c:scaling>
        <c:delete val="1"/>
        <c:axPos val="b"/>
        <c:numFmt formatCode="ge" sourceLinked="1"/>
        <c:majorTickMark val="none"/>
        <c:minorTickMark val="none"/>
        <c:tickLblPos val="none"/>
        <c:crossAx val="-889122272"/>
        <c:crosses val="autoZero"/>
        <c:auto val="1"/>
        <c:lblOffset val="100"/>
        <c:baseTimeUnit val="years"/>
      </c:dateAx>
      <c:valAx>
        <c:axId val="-8891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1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9128256"/>
        <c:axId val="-8891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128256"/>
        <c:axId val="-889129344"/>
      </c:lineChart>
      <c:dateAx>
        <c:axId val="-889128256"/>
        <c:scaling>
          <c:orientation val="minMax"/>
        </c:scaling>
        <c:delete val="1"/>
        <c:axPos val="b"/>
        <c:numFmt formatCode="ge" sourceLinked="1"/>
        <c:majorTickMark val="none"/>
        <c:minorTickMark val="none"/>
        <c:tickLblPos val="none"/>
        <c:crossAx val="-889129344"/>
        <c:crosses val="autoZero"/>
        <c:auto val="1"/>
        <c:lblOffset val="100"/>
        <c:baseTimeUnit val="years"/>
      </c:dateAx>
      <c:valAx>
        <c:axId val="-8891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1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9130976"/>
        <c:axId val="-88912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130976"/>
        <c:axId val="-889127712"/>
      </c:lineChart>
      <c:dateAx>
        <c:axId val="-889130976"/>
        <c:scaling>
          <c:orientation val="minMax"/>
        </c:scaling>
        <c:delete val="1"/>
        <c:axPos val="b"/>
        <c:numFmt formatCode="ge" sourceLinked="1"/>
        <c:majorTickMark val="none"/>
        <c:minorTickMark val="none"/>
        <c:tickLblPos val="none"/>
        <c:crossAx val="-889127712"/>
        <c:crosses val="autoZero"/>
        <c:auto val="1"/>
        <c:lblOffset val="100"/>
        <c:baseTimeUnit val="years"/>
      </c:dateAx>
      <c:valAx>
        <c:axId val="-88912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1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9122816"/>
        <c:axId val="-8891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122816"/>
        <c:axId val="-889119552"/>
      </c:lineChart>
      <c:dateAx>
        <c:axId val="-889122816"/>
        <c:scaling>
          <c:orientation val="minMax"/>
        </c:scaling>
        <c:delete val="1"/>
        <c:axPos val="b"/>
        <c:numFmt formatCode="ge" sourceLinked="1"/>
        <c:majorTickMark val="none"/>
        <c:minorTickMark val="none"/>
        <c:tickLblPos val="none"/>
        <c:crossAx val="-889119552"/>
        <c:crosses val="autoZero"/>
        <c:auto val="1"/>
        <c:lblOffset val="100"/>
        <c:baseTimeUnit val="years"/>
      </c:dateAx>
      <c:valAx>
        <c:axId val="-8891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1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9118464"/>
        <c:axId val="-8891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889118464"/>
        <c:axId val="-889128800"/>
      </c:lineChart>
      <c:dateAx>
        <c:axId val="-889118464"/>
        <c:scaling>
          <c:orientation val="minMax"/>
        </c:scaling>
        <c:delete val="1"/>
        <c:axPos val="b"/>
        <c:numFmt formatCode="ge" sourceLinked="1"/>
        <c:majorTickMark val="none"/>
        <c:minorTickMark val="none"/>
        <c:tickLblPos val="none"/>
        <c:crossAx val="-889128800"/>
        <c:crosses val="autoZero"/>
        <c:auto val="1"/>
        <c:lblOffset val="100"/>
        <c:baseTimeUnit val="years"/>
      </c:dateAx>
      <c:valAx>
        <c:axId val="-8891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1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47.64</c:v>
                </c:pt>
                <c:pt idx="1">
                  <c:v>34.49</c:v>
                </c:pt>
                <c:pt idx="2">
                  <c:v>41.06</c:v>
                </c:pt>
                <c:pt idx="3">
                  <c:v>44.77</c:v>
                </c:pt>
                <c:pt idx="4">
                  <c:v>50.05</c:v>
                </c:pt>
              </c:numCache>
            </c:numRef>
          </c:val>
        </c:ser>
        <c:dLbls>
          <c:showLegendKey val="0"/>
          <c:showVal val="0"/>
          <c:showCatName val="0"/>
          <c:showSerName val="0"/>
          <c:showPercent val="0"/>
          <c:showBubbleSize val="0"/>
        </c:dLbls>
        <c:gapWidth val="150"/>
        <c:axId val="-888473120"/>
        <c:axId val="-8884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888473120"/>
        <c:axId val="-888469856"/>
      </c:lineChart>
      <c:dateAx>
        <c:axId val="-888473120"/>
        <c:scaling>
          <c:orientation val="minMax"/>
        </c:scaling>
        <c:delete val="1"/>
        <c:axPos val="b"/>
        <c:numFmt formatCode="ge" sourceLinked="1"/>
        <c:majorTickMark val="none"/>
        <c:minorTickMark val="none"/>
        <c:tickLblPos val="none"/>
        <c:crossAx val="-888469856"/>
        <c:crosses val="autoZero"/>
        <c:auto val="1"/>
        <c:lblOffset val="100"/>
        <c:baseTimeUnit val="years"/>
      </c:dateAx>
      <c:valAx>
        <c:axId val="-8884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328.84</c:v>
                </c:pt>
                <c:pt idx="1">
                  <c:v>340.89</c:v>
                </c:pt>
                <c:pt idx="2">
                  <c:v>294.25</c:v>
                </c:pt>
                <c:pt idx="3">
                  <c:v>290.67</c:v>
                </c:pt>
                <c:pt idx="4">
                  <c:v>254.04</c:v>
                </c:pt>
              </c:numCache>
            </c:numRef>
          </c:val>
        </c:ser>
        <c:dLbls>
          <c:showLegendKey val="0"/>
          <c:showVal val="0"/>
          <c:showCatName val="0"/>
          <c:showSerName val="0"/>
          <c:showPercent val="0"/>
          <c:showBubbleSize val="0"/>
        </c:dLbls>
        <c:gapWidth val="150"/>
        <c:axId val="-888476928"/>
        <c:axId val="-88846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888476928"/>
        <c:axId val="-888469312"/>
      </c:lineChart>
      <c:dateAx>
        <c:axId val="-888476928"/>
        <c:scaling>
          <c:orientation val="minMax"/>
        </c:scaling>
        <c:delete val="1"/>
        <c:axPos val="b"/>
        <c:numFmt formatCode="ge" sourceLinked="1"/>
        <c:majorTickMark val="none"/>
        <c:minorTickMark val="none"/>
        <c:tickLblPos val="none"/>
        <c:crossAx val="-888469312"/>
        <c:crosses val="autoZero"/>
        <c:auto val="1"/>
        <c:lblOffset val="100"/>
        <c:baseTimeUnit val="years"/>
      </c:dateAx>
      <c:valAx>
        <c:axId val="-8884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徳島県　美馬市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123</v>
      </c>
      <c r="AE8" s="49"/>
      <c r="AF8" s="49"/>
      <c r="AG8" s="49"/>
      <c r="AH8" s="49"/>
      <c r="AI8" s="49"/>
      <c r="AJ8" s="49"/>
      <c r="AK8" s="4"/>
      <c r="AL8" s="50">
        <f>データ!S6</f>
        <v>30390</v>
      </c>
      <c r="AM8" s="50"/>
      <c r="AN8" s="50"/>
      <c r="AO8" s="50"/>
      <c r="AP8" s="50"/>
      <c r="AQ8" s="50"/>
      <c r="AR8" s="50"/>
      <c r="AS8" s="50"/>
      <c r="AT8" s="45">
        <f>データ!T6</f>
        <v>367.14</v>
      </c>
      <c r="AU8" s="45"/>
      <c r="AV8" s="45"/>
      <c r="AW8" s="45"/>
      <c r="AX8" s="45"/>
      <c r="AY8" s="45"/>
      <c r="AZ8" s="45"/>
      <c r="BA8" s="45"/>
      <c r="BB8" s="45">
        <f>データ!U6</f>
        <v>82.77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8.86</v>
      </c>
      <c r="Q10" s="45"/>
      <c r="R10" s="45"/>
      <c r="S10" s="45"/>
      <c r="T10" s="45"/>
      <c r="U10" s="45"/>
      <c r="V10" s="45"/>
      <c r="W10" s="45">
        <f>データ!Q6</f>
        <v>101.12</v>
      </c>
      <c r="X10" s="45"/>
      <c r="Y10" s="45"/>
      <c r="Z10" s="45"/>
      <c r="AA10" s="45"/>
      <c r="AB10" s="45"/>
      <c r="AC10" s="45"/>
      <c r="AD10" s="50">
        <f>データ!R6</f>
        <v>3130</v>
      </c>
      <c r="AE10" s="50"/>
      <c r="AF10" s="50"/>
      <c r="AG10" s="50"/>
      <c r="AH10" s="50"/>
      <c r="AI10" s="50"/>
      <c r="AJ10" s="50"/>
      <c r="AK10" s="2"/>
      <c r="AL10" s="50">
        <f>データ!V6</f>
        <v>2673</v>
      </c>
      <c r="AM10" s="50"/>
      <c r="AN10" s="50"/>
      <c r="AO10" s="50"/>
      <c r="AP10" s="50"/>
      <c r="AQ10" s="50"/>
      <c r="AR10" s="50"/>
      <c r="AS10" s="50"/>
      <c r="AT10" s="45">
        <f>データ!W6</f>
        <v>0.93</v>
      </c>
      <c r="AU10" s="45"/>
      <c r="AV10" s="45"/>
      <c r="AW10" s="45"/>
      <c r="AX10" s="45"/>
      <c r="AY10" s="45"/>
      <c r="AZ10" s="45"/>
      <c r="BA10" s="45"/>
      <c r="BB10" s="45">
        <f>データ!X6</f>
        <v>2874.19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362077</v>
      </c>
      <c r="D6" s="33">
        <f t="shared" si="3"/>
        <v>47</v>
      </c>
      <c r="E6" s="33">
        <f t="shared" si="3"/>
        <v>17</v>
      </c>
      <c r="F6" s="33">
        <f t="shared" si="3"/>
        <v>4</v>
      </c>
      <c r="G6" s="33">
        <f t="shared" si="3"/>
        <v>0</v>
      </c>
      <c r="H6" s="33" t="str">
        <f t="shared" si="3"/>
        <v>徳島県　美馬市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8.86</v>
      </c>
      <c r="Q6" s="34">
        <f t="shared" si="3"/>
        <v>101.12</v>
      </c>
      <c r="R6" s="34">
        <f t="shared" si="3"/>
        <v>3130</v>
      </c>
      <c r="S6" s="34">
        <f t="shared" si="3"/>
        <v>30390</v>
      </c>
      <c r="T6" s="34">
        <f t="shared" si="3"/>
        <v>367.14</v>
      </c>
      <c r="U6" s="34">
        <f t="shared" si="3"/>
        <v>82.77</v>
      </c>
      <c r="V6" s="34">
        <f t="shared" si="3"/>
        <v>2673</v>
      </c>
      <c r="W6" s="34">
        <f t="shared" si="3"/>
        <v>0.93</v>
      </c>
      <c r="X6" s="34">
        <f t="shared" si="3"/>
        <v>2874.19</v>
      </c>
      <c r="Y6" s="35">
        <f>IF(Y7="",NA(),Y7)</f>
        <v>98.31</v>
      </c>
      <c r="Z6" s="35">
        <f t="shared" ref="Z6:AH6" si="4">IF(Z7="",NA(),Z7)</f>
        <v>100.01</v>
      </c>
      <c r="AA6" s="35">
        <f t="shared" si="4"/>
        <v>100.02</v>
      </c>
      <c r="AB6" s="35">
        <f t="shared" si="4"/>
        <v>94.91</v>
      </c>
      <c r="AC6" s="35">
        <f t="shared" si="4"/>
        <v>94.22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47.64</v>
      </c>
      <c r="BR6" s="35">
        <f t="shared" ref="BR6:BZ6" si="8">IF(BR7="",NA(),BR7)</f>
        <v>34.49</v>
      </c>
      <c r="BS6" s="35">
        <f t="shared" si="8"/>
        <v>41.06</v>
      </c>
      <c r="BT6" s="35">
        <f t="shared" si="8"/>
        <v>44.77</v>
      </c>
      <c r="BU6" s="35">
        <f t="shared" si="8"/>
        <v>50.05</v>
      </c>
      <c r="BV6" s="35">
        <f t="shared" si="8"/>
        <v>51.73</v>
      </c>
      <c r="BW6" s="35">
        <f t="shared" si="8"/>
        <v>53.01</v>
      </c>
      <c r="BX6" s="35">
        <f t="shared" si="8"/>
        <v>50.54</v>
      </c>
      <c r="BY6" s="35">
        <f t="shared" si="8"/>
        <v>49.22</v>
      </c>
      <c r="BZ6" s="35">
        <f t="shared" si="8"/>
        <v>53.7</v>
      </c>
      <c r="CA6" s="34" t="str">
        <f>IF(CA7="","",IF(CA7="-","【-】","【"&amp;SUBSTITUTE(TEXT(CA7,"#,##0.00"),"-","△")&amp;"】"))</f>
        <v>【69.80】</v>
      </c>
      <c r="CB6" s="35">
        <f>IF(CB7="",NA(),CB7)</f>
        <v>328.84</v>
      </c>
      <c r="CC6" s="35">
        <f t="shared" ref="CC6:CK6" si="9">IF(CC7="",NA(),CC7)</f>
        <v>340.89</v>
      </c>
      <c r="CD6" s="35">
        <f t="shared" si="9"/>
        <v>294.25</v>
      </c>
      <c r="CE6" s="35">
        <f t="shared" si="9"/>
        <v>290.67</v>
      </c>
      <c r="CF6" s="35">
        <f t="shared" si="9"/>
        <v>254.04</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20.75</v>
      </c>
      <c r="CN6" s="35">
        <f t="shared" ref="CN6:CV6" si="10">IF(CN7="",NA(),CN7)</f>
        <v>26.67</v>
      </c>
      <c r="CO6" s="35">
        <f t="shared" si="10"/>
        <v>30</v>
      </c>
      <c r="CP6" s="35">
        <f t="shared" si="10"/>
        <v>31.33</v>
      </c>
      <c r="CQ6" s="35">
        <f t="shared" si="10"/>
        <v>31.17</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41.37</v>
      </c>
      <c r="CY6" s="35">
        <f t="shared" ref="CY6:DG6" si="11">IF(CY7="",NA(),CY7)</f>
        <v>42.54</v>
      </c>
      <c r="CZ6" s="35">
        <f t="shared" si="11"/>
        <v>43.6</v>
      </c>
      <c r="DA6" s="35">
        <f t="shared" si="11"/>
        <v>44.47</v>
      </c>
      <c r="DB6" s="35">
        <f t="shared" si="11"/>
        <v>43.21</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0.22</v>
      </c>
      <c r="EI6" s="35">
        <f t="shared" si="14"/>
        <v>0.06</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362077</v>
      </c>
      <c r="D7" s="37">
        <v>47</v>
      </c>
      <c r="E7" s="37">
        <v>17</v>
      </c>
      <c r="F7" s="37">
        <v>4</v>
      </c>
      <c r="G7" s="37">
        <v>0</v>
      </c>
      <c r="H7" s="37" t="s">
        <v>109</v>
      </c>
      <c r="I7" s="37" t="s">
        <v>110</v>
      </c>
      <c r="J7" s="37" t="s">
        <v>111</v>
      </c>
      <c r="K7" s="37" t="s">
        <v>112</v>
      </c>
      <c r="L7" s="37" t="s">
        <v>113</v>
      </c>
      <c r="M7" s="37"/>
      <c r="N7" s="38" t="s">
        <v>114</v>
      </c>
      <c r="O7" s="38" t="s">
        <v>115</v>
      </c>
      <c r="P7" s="38">
        <v>8.86</v>
      </c>
      <c r="Q7" s="38">
        <v>101.12</v>
      </c>
      <c r="R7" s="38">
        <v>3130</v>
      </c>
      <c r="S7" s="38">
        <v>30390</v>
      </c>
      <c r="T7" s="38">
        <v>367.14</v>
      </c>
      <c r="U7" s="38">
        <v>82.77</v>
      </c>
      <c r="V7" s="38">
        <v>2673</v>
      </c>
      <c r="W7" s="38">
        <v>0.93</v>
      </c>
      <c r="X7" s="38">
        <v>2874.19</v>
      </c>
      <c r="Y7" s="38">
        <v>98.31</v>
      </c>
      <c r="Z7" s="38">
        <v>100.01</v>
      </c>
      <c r="AA7" s="38">
        <v>100.02</v>
      </c>
      <c r="AB7" s="38">
        <v>94.91</v>
      </c>
      <c r="AC7" s="38">
        <v>94.22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1554.05</v>
      </c>
      <c r="BM7" s="38">
        <v>1671.86</v>
      </c>
      <c r="BN7" s="38">
        <v>1673.47</v>
      </c>
      <c r="BO7" s="38">
        <v>1592.72</v>
      </c>
      <c r="BP7" s="38">
        <v>1348.09</v>
      </c>
      <c r="BQ7" s="38">
        <v>47.64</v>
      </c>
      <c r="BR7" s="38">
        <v>34.49</v>
      </c>
      <c r="BS7" s="38">
        <v>41.06</v>
      </c>
      <c r="BT7" s="38">
        <v>44.77</v>
      </c>
      <c r="BU7" s="38">
        <v>50.05</v>
      </c>
      <c r="BV7" s="38">
        <v>51.73</v>
      </c>
      <c r="BW7" s="38">
        <v>53.01</v>
      </c>
      <c r="BX7" s="38">
        <v>50.54</v>
      </c>
      <c r="BY7" s="38">
        <v>49.22</v>
      </c>
      <c r="BZ7" s="38">
        <v>53.7</v>
      </c>
      <c r="CA7" s="38">
        <v>69.8</v>
      </c>
      <c r="CB7" s="38">
        <v>328.84</v>
      </c>
      <c r="CC7" s="38">
        <v>340.89</v>
      </c>
      <c r="CD7" s="38">
        <v>294.25</v>
      </c>
      <c r="CE7" s="38">
        <v>290.67</v>
      </c>
      <c r="CF7" s="38">
        <v>254.04</v>
      </c>
      <c r="CG7" s="38">
        <v>310.47000000000003</v>
      </c>
      <c r="CH7" s="38">
        <v>299.39</v>
      </c>
      <c r="CI7" s="38">
        <v>320.36</v>
      </c>
      <c r="CJ7" s="38">
        <v>332.02</v>
      </c>
      <c r="CK7" s="38">
        <v>300.35000000000002</v>
      </c>
      <c r="CL7" s="38">
        <v>232.54</v>
      </c>
      <c r="CM7" s="38">
        <v>20.75</v>
      </c>
      <c r="CN7" s="38">
        <v>26.67</v>
      </c>
      <c r="CO7" s="38">
        <v>30</v>
      </c>
      <c r="CP7" s="38">
        <v>31.33</v>
      </c>
      <c r="CQ7" s="38">
        <v>31.17</v>
      </c>
      <c r="CR7" s="38">
        <v>36.67</v>
      </c>
      <c r="CS7" s="38">
        <v>36.200000000000003</v>
      </c>
      <c r="CT7" s="38">
        <v>34.74</v>
      </c>
      <c r="CU7" s="38">
        <v>36.65</v>
      </c>
      <c r="CV7" s="38">
        <v>37.72</v>
      </c>
      <c r="CW7" s="38">
        <v>42.17</v>
      </c>
      <c r="CX7" s="38">
        <v>41.37</v>
      </c>
      <c r="CY7" s="38">
        <v>42.54</v>
      </c>
      <c r="CZ7" s="38">
        <v>43.6</v>
      </c>
      <c r="DA7" s="38">
        <v>44.47</v>
      </c>
      <c r="DB7" s="38">
        <v>43.21</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0.22</v>
      </c>
      <c r="EI7" s="38">
        <v>0.06</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2018-02-09T00:28:41Z</cp:lastPrinted>
  <dcterms:created xsi:type="dcterms:W3CDTF">2017-12-25T02:22:15Z</dcterms:created>
  <dcterms:modified xsi:type="dcterms:W3CDTF">2018-02-22T00:04:47Z</dcterms:modified>
  <cp:category/>
</cp:coreProperties>
</file>