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<sst xmlns:r="http://schemas.openxmlformats.org/officeDocument/2006/relationships" xmlns="http://schemas.openxmlformats.org/spreadsheetml/2006/main" count="123" uniqueCount="123">
  <si>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</si>
  <si>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</si>
  <si>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</si>
  <si>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</si>
  <si>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</si>
  <si>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</si>
  <si>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</si>
  <si>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</si>
  <si>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</si>
  <si>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</si>
  <si>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</si>
  <si>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</si>
  <si>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</si>
  <si>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</si>
  <si>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</si>
  <si>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</si>
  <si>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</si>
  <si>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</si>
  <si>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</si>
  <si>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</si>
  <si>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</si>
  <si>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</si>
  <si>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</si>
  <si>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</si>
  <si>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</si>
  <si>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</si>
  <si>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</si>
  <si>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</si>
  <si>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</si>
  <si>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</si>
  <si>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</si>
  <si>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</si>
  <si>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</si>
  <si>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</si>
  <si>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</si>
  <si>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</si>
  <si>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</si>
  <si>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</si>
  <si>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</si>
  <si>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</si>
  <si>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</si>
  <si>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</si>
  <si>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</si>
  <si>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</si>
  <si>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</si>
  <si>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</si>
  <si>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</si>
  <si>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</si>
  <si>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</si>
  <si>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</si>
  <si>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</si>
  <si>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</si>
  <si>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</si>
  <si>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</si>
  <si>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</si>
  <si>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</si>
  <si>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</si>
  <si>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</si>
  <si>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</si>
  <si>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</si>
  <si>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</si>
  <si>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</si>
  <si>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</si>
  <si>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</si>
  <si>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</si>
  <si>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</si>
  <si>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</si>
  <si>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</si>
  <si>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</si>
  <si>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</si>
  <si>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</si>
  <si>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</si>
  <si>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</si>
  <si>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</si>
  <si>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</si>
  <si>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</si>
  <si>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</si>
  <si>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</si>
  <si>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</si>
  <si>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</si>
  <si>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</si>
  <si>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</si>
  <si>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</si>
  <si>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</si>
  <si>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</si>
  <si>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</si>
  <si>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</si>
  <si>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</si>
  <si>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</si>
  <si>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</si>
  <si>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</si>
  <si>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</si>
  <si>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</si>
  <si>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</si>
  <si>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</si>
  <si>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</si>
  <si>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</si>
  <si>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</si>
  <si>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</si>
  <si>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</si>
  <si>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</si>
  <si>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</si>
  <si>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</si>
  <si>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</si>
  <si>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</si>
  <si>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</si>
  <si>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</si>
  <si>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</si>
  <si>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吉野川市</t>
  </si>
  <si>
    <t>法非適用</t>
  </si>
  <si>
    <t>下水道事業</t>
  </si>
  <si>
    <t>特定環境保全公共下水道</t>
  </si>
  <si>
    <t>D3</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</si>
  <si>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</si>
  <si>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</si>
  <si>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</si>
  <si>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</si>
  <si>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</si>
  <si>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</si>
  <si>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</si>
  <si>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平成３１年度からの地方公営企業法適用に向け、建設事業の実施については効率的な投資を行い、維持管理については更なる費用削減等の経営改善を行うことにより、経営の安定化を図ることが必要である。そのためには、処理区域内の接続率の向上は重要であり、啓発活動等を行い早期の下水道接続を促進していく必要がある。</t>
    <rPh sb="1" eb="3">
      <t>ヘイセイ</t>
    </rPh>
    <rPh sb="5" eb="7">
      <t>ネンド</t>
    </rPh>
    <rPh sb="10" eb="12">
      <t>チホウ</t>
    </rPh>
    <rPh sb="12" eb="14">
      <t>コウエイ</t>
    </rPh>
    <rPh sb="14" eb="16">
      <t>キギョウ</t>
    </rPh>
    <rPh sb="16" eb="17">
      <t>ホウ</t>
    </rPh>
    <rPh sb="17" eb="19">
      <t>テキヨウ</t>
    </rPh>
    <rPh sb="20" eb="21">
      <t>ム</t>
    </rPh>
    <rPh sb="23" eb="25">
      <t>ケンセツ</t>
    </rPh>
    <rPh sb="25" eb="27">
      <t>ジギョウ</t>
    </rPh>
    <rPh sb="28" eb="30">
      <t>ジッシ</t>
    </rPh>
    <rPh sb="35" eb="38">
      <t>コウリツテキ</t>
    </rPh>
    <rPh sb="39" eb="41">
      <t>トウシ</t>
    </rPh>
    <rPh sb="42" eb="43">
      <t>オコナ</t>
    </rPh>
    <rPh sb="45" eb="47">
      <t>イジ</t>
    </rPh>
    <rPh sb="47" eb="49">
      <t>カンリ</t>
    </rPh>
    <rPh sb="54" eb="55">
      <t>サラ</t>
    </rPh>
    <rPh sb="57" eb="59">
      <t>ヒヨウ</t>
    </rPh>
    <rPh sb="59" eb="61">
      <t>サクゲン</t>
    </rPh>
    <rPh sb="61" eb="62">
      <t>トウ</t>
    </rPh>
    <rPh sb="63" eb="65">
      <t>ケイエイ</t>
    </rPh>
    <rPh sb="65" eb="67">
      <t>カイゼン</t>
    </rPh>
    <rPh sb="68" eb="69">
      <t>オコナ</t>
    </rPh>
    <rPh sb="76" eb="78">
      <t>ケイエイ</t>
    </rPh>
    <rPh sb="79" eb="82">
      <t>アンテイカ</t>
    </rPh>
    <rPh sb="83" eb="84">
      <t>ハカ</t>
    </rPh>
    <rPh sb="88" eb="90">
      <t>ヒツヨウ</t>
    </rPh>
    <rPh sb="101" eb="103">
      <t>ショリ</t>
    </rPh>
    <rPh sb="103" eb="106">
      <t>クイキナイ</t>
    </rPh>
    <rPh sb="107" eb="109">
      <t>セツゾク</t>
    </rPh>
    <rPh sb="109" eb="110">
      <t>リツ</t>
    </rPh>
    <rPh sb="111" eb="113">
      <t>コウジョウ</t>
    </rPh>
    <rPh sb="114" eb="116">
      <t>ジュウヨウ</t>
    </rPh>
    <rPh sb="120" eb="122">
      <t>ケイハツ</t>
    </rPh>
    <rPh sb="122" eb="124">
      <t>カツドウ</t>
    </rPh>
    <rPh sb="124" eb="125">
      <t>トウ</t>
    </rPh>
    <rPh sb="126" eb="127">
      <t>オコナ</t>
    </rPh>
    <rPh sb="128" eb="130">
      <t>ソウキ</t>
    </rPh>
    <rPh sb="131" eb="134">
      <t>ゲスイドウ</t>
    </rPh>
    <rPh sb="134" eb="136">
      <t>セツゾク</t>
    </rPh>
    <rPh sb="137" eb="139">
      <t>ソクシン</t>
    </rPh>
    <rPh sb="143" eb="145">
      <t>ヒツヨウ</t>
    </rPh>
    <phoneticPr fontId="7"/>
  </si>
  <si>
    <t>　収益的収支比率は改善しているものの１００％未満の状態となっており、処理区域内での接続率が低いことや、人口減少に伴う使用料収入の伸び率が低いことが原因と考えられる。企業債残高対事業規模比率の割合は類似団体平均値と比べて今のところ低い比率に収まっているが、今後必要な更新が増えてくることが予測されるため、計画的な投資を行っていく必要がある。
　汚水処理原価については、類似団体平均値よりも低く過去５年間において少しずつであるが減少している。施設利用率については類似団体平均値を上回っているが、水洗化率の上昇率は低くなっており、経営改善に向け接続率の向上が課題となっている。
　今後、有収水量を増加させ収益を確保するとともに、投資の効率化や維持管理費の削減を行い経営改善に努める。</t>
    <rPh sb="1" eb="4">
      <t>シュウエキテキ</t>
    </rPh>
    <rPh sb="4" eb="6">
      <t>シュウシ</t>
    </rPh>
    <rPh sb="6" eb="8">
      <t>ヒリツ</t>
    </rPh>
    <rPh sb="9" eb="11">
      <t>カイゼン</t>
    </rPh>
    <rPh sb="22" eb="24">
      <t>ミマン</t>
    </rPh>
    <rPh sb="25" eb="27">
      <t>ジョウタイ</t>
    </rPh>
    <rPh sb="34" eb="36">
      <t>ショリ</t>
    </rPh>
    <rPh sb="36" eb="39">
      <t>クイキナイ</t>
    </rPh>
    <rPh sb="41" eb="43">
      <t>セツゾク</t>
    </rPh>
    <rPh sb="43" eb="44">
      <t>リツ</t>
    </rPh>
    <rPh sb="45" eb="46">
      <t>ヒク</t>
    </rPh>
    <rPh sb="51" eb="53">
      <t>ジンコウ</t>
    </rPh>
    <rPh sb="53" eb="55">
      <t>ゲンショウ</t>
    </rPh>
    <rPh sb="56" eb="57">
      <t>トモナ</t>
    </rPh>
    <rPh sb="58" eb="61">
      <t>シヨウリョウ</t>
    </rPh>
    <rPh sb="61" eb="63">
      <t>シュウニュウ</t>
    </rPh>
    <rPh sb="64" eb="65">
      <t>ノ</t>
    </rPh>
    <rPh sb="66" eb="67">
      <t>リツ</t>
    </rPh>
    <rPh sb="68" eb="69">
      <t>ヒク</t>
    </rPh>
    <rPh sb="73" eb="75">
      <t>ゲンイン</t>
    </rPh>
    <rPh sb="76" eb="77">
      <t>カンガ</t>
    </rPh>
    <rPh sb="82" eb="85">
      <t>キギョウサイ</t>
    </rPh>
    <rPh sb="85" eb="87">
      <t>ザンダカ</t>
    </rPh>
    <rPh sb="87" eb="88">
      <t>タイ</t>
    </rPh>
    <rPh sb="88" eb="90">
      <t>ジギョウ</t>
    </rPh>
    <rPh sb="90" eb="92">
      <t>キボ</t>
    </rPh>
    <rPh sb="92" eb="94">
      <t>ヒリツ</t>
    </rPh>
    <rPh sb="95" eb="97">
      <t>ワリアイ</t>
    </rPh>
    <rPh sb="98" eb="100">
      <t>ルイジ</t>
    </rPh>
    <rPh sb="100" eb="102">
      <t>ダンタイ</t>
    </rPh>
    <rPh sb="102" eb="105">
      <t>ヘイキンチ</t>
    </rPh>
    <rPh sb="106" eb="107">
      <t>クラ</t>
    </rPh>
    <rPh sb="109" eb="110">
      <t>イマ</t>
    </rPh>
    <rPh sb="114" eb="115">
      <t>ヒク</t>
    </rPh>
    <rPh sb="116" eb="118">
      <t>ヒリツ</t>
    </rPh>
    <rPh sb="119" eb="120">
      <t>オサ</t>
    </rPh>
    <rPh sb="127" eb="129">
      <t>コンゴ</t>
    </rPh>
    <rPh sb="129" eb="131">
      <t>ヒツヨウ</t>
    </rPh>
    <rPh sb="132" eb="134">
      <t>コウシン</t>
    </rPh>
    <rPh sb="135" eb="136">
      <t>フ</t>
    </rPh>
    <rPh sb="143" eb="145">
      <t>ヨソク</t>
    </rPh>
    <rPh sb="151" eb="154">
      <t>ケイカクテキ</t>
    </rPh>
    <rPh sb="155" eb="157">
      <t>トウシ</t>
    </rPh>
    <rPh sb="158" eb="159">
      <t>オコナ</t>
    </rPh>
    <rPh sb="163" eb="165">
      <t>ヒツヨウ</t>
    </rPh>
    <rPh sb="171" eb="173">
      <t>オスイ</t>
    </rPh>
    <rPh sb="173" eb="175">
      <t>ショリ</t>
    </rPh>
    <rPh sb="175" eb="177">
      <t>ゲンカ</t>
    </rPh>
    <rPh sb="183" eb="185">
      <t>ルイジ</t>
    </rPh>
    <rPh sb="185" eb="187">
      <t>ダンタイ</t>
    </rPh>
    <rPh sb="187" eb="190">
      <t>ヘイキンチ</t>
    </rPh>
    <rPh sb="193" eb="194">
      <t>ヒク</t>
    </rPh>
    <rPh sb="195" eb="197">
      <t>カコ</t>
    </rPh>
    <rPh sb="198" eb="200">
      <t>ネンカン</t>
    </rPh>
    <rPh sb="204" eb="205">
      <t>スコ</t>
    </rPh>
    <rPh sb="212" eb="214">
      <t>ゲンショウ</t>
    </rPh>
    <rPh sb="219" eb="221">
      <t>シセツ</t>
    </rPh>
    <rPh sb="221" eb="224">
      <t>リヨウリツ</t>
    </rPh>
    <rPh sb="229" eb="231">
      <t>ルイジ</t>
    </rPh>
    <rPh sb="231" eb="233">
      <t>ダンタイ</t>
    </rPh>
    <rPh sb="233" eb="236">
      <t>ヘイキンチ</t>
    </rPh>
    <rPh sb="237" eb="239">
      <t>ウワマワ</t>
    </rPh>
    <rPh sb="245" eb="248">
      <t>スイセンカ</t>
    </rPh>
    <rPh sb="248" eb="249">
      <t>リツ</t>
    </rPh>
    <rPh sb="250" eb="253">
      <t>ジョウショウリツ</t>
    </rPh>
    <rPh sb="254" eb="255">
      <t>ヒク</t>
    </rPh>
    <rPh sb="262" eb="264">
      <t>ケイエイ</t>
    </rPh>
    <rPh sb="264" eb="266">
      <t>カイゼン</t>
    </rPh>
    <rPh sb="267" eb="268">
      <t>ム</t>
    </rPh>
    <rPh sb="269" eb="271">
      <t>セツゾク</t>
    </rPh>
    <rPh sb="271" eb="272">
      <t>リツ</t>
    </rPh>
    <rPh sb="273" eb="275">
      <t>コウジョウ</t>
    </rPh>
    <rPh sb="276" eb="278">
      <t>カダイ</t>
    </rPh>
    <rPh sb="287" eb="289">
      <t>コンゴ</t>
    </rPh>
    <rPh sb="290" eb="292">
      <t>ユウシュウ</t>
    </rPh>
    <rPh sb="292" eb="294">
      <t>スイリョウ</t>
    </rPh>
    <rPh sb="295" eb="297">
      <t>ゾウカ</t>
    </rPh>
    <rPh sb="299" eb="301">
      <t>シュウエキ</t>
    </rPh>
    <rPh sb="302" eb="304">
      <t>カクホ</t>
    </rPh>
    <rPh sb="311" eb="313">
      <t>トウシ</t>
    </rPh>
    <rPh sb="314" eb="317">
      <t>コウリツカ</t>
    </rPh>
    <rPh sb="318" eb="320">
      <t>イジ</t>
    </rPh>
    <rPh sb="320" eb="323">
      <t>カンリヒ</t>
    </rPh>
    <rPh sb="324" eb="326">
      <t>サクゲン</t>
    </rPh>
    <rPh sb="327" eb="328">
      <t>オコナ</t>
    </rPh>
    <rPh sb="329" eb="331">
      <t>ケイエイ</t>
    </rPh>
    <rPh sb="331" eb="333">
      <t>カイゼン</t>
    </rPh>
    <rPh sb="334" eb="335">
      <t>ツト</t>
    </rPh>
    <phoneticPr fontId="7"/>
  </si>
  <si>
    <t>　特定環境保全公共下水道施設は２地区あり、川島処理区、川田処理区ともに１０年を越える施設となる。経年劣化や耐用年数の経過した機器等については計画的に更新していく必要がある。</t>
    <rPh sb="1" eb="3">
      <t>トクテイ</t>
    </rPh>
    <rPh sb="3" eb="5">
      <t>カンキョウ</t>
    </rPh>
    <rPh sb="5" eb="7">
      <t>ホゼン</t>
    </rPh>
    <rPh sb="7" eb="9">
      <t>コウキョウ</t>
    </rPh>
    <rPh sb="9" eb="12">
      <t>ゲスイドウ</t>
    </rPh>
    <rPh sb="12" eb="14">
      <t>シセツ</t>
    </rPh>
    <rPh sb="16" eb="18">
      <t>チク</t>
    </rPh>
    <rPh sb="21" eb="23">
      <t>カワシマ</t>
    </rPh>
    <rPh sb="23" eb="25">
      <t>ショリ</t>
    </rPh>
    <rPh sb="25" eb="26">
      <t>ク</t>
    </rPh>
    <rPh sb="27" eb="29">
      <t>カワタ</t>
    </rPh>
    <rPh sb="29" eb="31">
      <t>ショリ</t>
    </rPh>
    <rPh sb="31" eb="32">
      <t>ク</t>
    </rPh>
    <rPh sb="37" eb="38">
      <t>ネン</t>
    </rPh>
    <rPh sb="39" eb="40">
      <t>コ</t>
    </rPh>
    <rPh sb="42" eb="44">
      <t>シセツ</t>
    </rPh>
    <rPh sb="48" eb="50">
      <t>ケイネン</t>
    </rPh>
    <rPh sb="50" eb="52">
      <t>レッカ</t>
    </rPh>
    <rPh sb="53" eb="55">
      <t>タイヨウ</t>
    </rPh>
    <rPh sb="55" eb="57">
      <t>ネンスウ</t>
    </rPh>
    <rPh sb="58" eb="60">
      <t>ケイカ</t>
    </rPh>
    <rPh sb="62" eb="64">
      <t>キキ</t>
    </rPh>
    <rPh sb="64" eb="65">
      <t>トウ</t>
    </rPh>
    <rPh sb="70" eb="73">
      <t>ケイカクテキ</t>
    </rPh>
    <rPh sb="74" eb="76">
      <t>コウシン</t>
    </rPh>
    <rPh sb="80" eb="82">
      <t>ヒツヨウ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</si>
</sst>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5.e-002</c:v>
                </c:pt>
                <c:pt idx="1">
                  <c:v>7.0000000000000007e-002</c:v>
                </c:pt>
                <c:pt idx="2">
                  <c:v>8.e-002</c:v>
                </c:pt>
                <c:pt idx="3">
                  <c:v>0.26</c:v>
                </c:pt>
                <c:pt idx="4">
                  <c:v>0.13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79.59</c:v>
                </c:pt>
                <c:pt idx="1">
                  <c:v>80.91</c:v>
                </c:pt>
                <c:pt idx="2">
                  <c:v>77.67</c:v>
                </c:pt>
                <c:pt idx="3">
                  <c:v>80.19</c:v>
                </c:pt>
                <c:pt idx="4">
                  <c:v>82.4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306.73</c:v>
                </c:pt>
                <c:pt idx="1">
                  <c:v>303.95</c:v>
                </c:pt>
                <c:pt idx="2">
                  <c:v>253.93</c:v>
                </c:pt>
                <c:pt idx="3">
                  <c:v>362.17</c:v>
                </c:pt>
                <c:pt idx="4">
                  <c:v>209.77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1716.82</c:v>
                </c:pt>
                <c:pt idx="1">
                  <c:v>1554.05</c:v>
                </c:pt>
                <c:pt idx="2">
                  <c:v>1671.86</c:v>
                </c:pt>
                <c:pt idx="3">
                  <c:v>1673.47</c:v>
                </c:pt>
                <c:pt idx="4">
                  <c:v>1592.72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64.42</c:v>
                </c:pt>
                <c:pt idx="1">
                  <c:v>61.17</c:v>
                </c:pt>
                <c:pt idx="2">
                  <c:v>57.78</c:v>
                </c:pt>
                <c:pt idx="3">
                  <c:v>68.44</c:v>
                </c:pt>
                <c:pt idx="4">
                  <c:v>66.209999999999994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51.73</c:v>
                </c:pt>
                <c:pt idx="1">
                  <c:v>53.01</c:v>
                </c:pt>
                <c:pt idx="2">
                  <c:v>50.54</c:v>
                </c:pt>
                <c:pt idx="3">
                  <c:v>49.22</c:v>
                </c:pt>
                <c:pt idx="4">
                  <c:v>53.7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170.66</c:v>
                </c:pt>
                <c:pt idx="1">
                  <c:v>177.96</c:v>
                </c:pt>
                <c:pt idx="2">
                  <c:v>185.08</c:v>
                </c:pt>
                <c:pt idx="3">
                  <c:v>160</c:v>
                </c:pt>
                <c:pt idx="4">
                  <c:v>166.05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310.47000000000003</c:v>
                </c:pt>
                <c:pt idx="1">
                  <c:v>299.39</c:v>
                </c:pt>
                <c:pt idx="2">
                  <c:v>320.36</c:v>
                </c:pt>
                <c:pt idx="3">
                  <c:v>332.02</c:v>
                </c:pt>
                <c:pt idx="4">
                  <c:v>300.35000000000002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36.880000000000003</c:v>
                </c:pt>
                <c:pt idx="1">
                  <c:v>39.04</c:v>
                </c:pt>
                <c:pt idx="2">
                  <c:v>45.89</c:v>
                </c:pt>
                <c:pt idx="3">
                  <c:v>49.22</c:v>
                </c:pt>
                <c:pt idx="4">
                  <c:v>48.01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36.67</c:v>
                </c:pt>
                <c:pt idx="1">
                  <c:v>36.200000000000003</c:v>
                </c:pt>
                <c:pt idx="2">
                  <c:v>34.74</c:v>
                </c:pt>
                <c:pt idx="3">
                  <c:v>36.65</c:v>
                </c:pt>
                <c:pt idx="4">
                  <c:v>37.72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41.41</c:v>
                </c:pt>
                <c:pt idx="1">
                  <c:v>43.16</c:v>
                </c:pt>
                <c:pt idx="2">
                  <c:v>45.88</c:v>
                </c:pt>
                <c:pt idx="3">
                  <c:v>47.81</c:v>
                </c:pt>
                <c:pt idx="4">
                  <c:v>47.4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【1,348.09】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【232.54】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79.59</v>
          </cell>
          <cell r="Z6">
            <v>80.91</v>
          </cell>
          <cell r="AA6">
            <v>77.67</v>
          </cell>
          <cell r="AB6">
            <v>80.19</v>
          </cell>
          <cell r="AC6">
            <v>82.4</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306.73</v>
          </cell>
          <cell r="BG6">
            <v>303.95</v>
          </cell>
          <cell r="BH6">
            <v>253.93</v>
          </cell>
          <cell r="BI6">
            <v>362.17</v>
          </cell>
          <cell r="BJ6">
            <v>209.77</v>
          </cell>
          <cell r="BK6">
            <v>1716.82</v>
          </cell>
          <cell r="BL6">
            <v>1554.05</v>
          </cell>
          <cell r="BM6">
            <v>1671.86</v>
          </cell>
          <cell r="BN6">
            <v>1673.47</v>
          </cell>
          <cell r="BO6">
            <v>1592.72</v>
          </cell>
          <cell r="BQ6">
            <v>64.42</v>
          </cell>
          <cell r="BR6">
            <v>61.17</v>
          </cell>
          <cell r="BS6">
            <v>57.78</v>
          </cell>
          <cell r="BT6">
            <v>68.44</v>
          </cell>
          <cell r="BU6">
            <v>66.209999999999994</v>
          </cell>
          <cell r="BV6">
            <v>51.73</v>
          </cell>
          <cell r="BW6">
            <v>53.01</v>
          </cell>
          <cell r="BX6">
            <v>50.54</v>
          </cell>
          <cell r="BY6">
            <v>49.22</v>
          </cell>
          <cell r="BZ6">
            <v>53.7</v>
          </cell>
          <cell r="CB6">
            <v>170.66</v>
          </cell>
          <cell r="CC6">
            <v>177.96</v>
          </cell>
          <cell r="CD6">
            <v>185.08</v>
          </cell>
          <cell r="CE6">
            <v>160</v>
          </cell>
          <cell r="CF6">
            <v>166.05</v>
          </cell>
          <cell r="CG6">
            <v>310.47000000000003</v>
          </cell>
          <cell r="CH6">
            <v>299.39</v>
          </cell>
          <cell r="CI6">
            <v>320.36</v>
          </cell>
          <cell r="CJ6">
            <v>332.02</v>
          </cell>
          <cell r="CK6">
            <v>300.35000000000002</v>
          </cell>
          <cell r="CM6">
            <v>36.880000000000003</v>
          </cell>
          <cell r="CN6">
            <v>39.04</v>
          </cell>
          <cell r="CO6">
            <v>45.89</v>
          </cell>
          <cell r="CP6">
            <v>49.22</v>
          </cell>
          <cell r="CQ6">
            <v>48.01</v>
          </cell>
          <cell r="CR6">
            <v>36.67</v>
          </cell>
          <cell r="CS6">
            <v>36.200000000000003</v>
          </cell>
          <cell r="CT6">
            <v>34.74</v>
          </cell>
          <cell r="CU6">
            <v>36.65</v>
          </cell>
          <cell r="CV6">
            <v>37.72</v>
          </cell>
          <cell r="CX6">
            <v>41.41</v>
          </cell>
          <cell r="CY6">
            <v>43.16</v>
          </cell>
          <cell r="CZ6">
            <v>45.88</v>
          </cell>
          <cell r="DA6">
            <v>47.81</v>
          </cell>
          <cell r="DB6">
            <v>47.4</v>
          </cell>
          <cell r="DC6">
            <v>71.239999999999995</v>
          </cell>
          <cell r="DD6">
            <v>71.069999999999993</v>
          </cell>
          <cell r="DE6">
            <v>70.14</v>
          </cell>
          <cell r="DF6">
            <v>68.83</v>
          </cell>
          <cell r="DG6">
            <v>68.459999999999994</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5.e-002</v>
          </cell>
          <cell r="EK6">
            <v>7.0000000000000007e-002</v>
          </cell>
          <cell r="EL6">
            <v>8.e-002</v>
          </cell>
          <cell r="EM6">
            <v>0.26</v>
          </cell>
          <cell r="EN6">
            <v>0.13</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X1" zoomScale="80" zoomScaleNormal="80"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徳島県　吉野川市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特定環境保全公共下水道</v>
      </c>
      <c r="Q8" s="7"/>
      <c r="R8" s="7"/>
      <c r="S8" s="7"/>
      <c r="T8" s="7"/>
      <c r="U8" s="7"/>
      <c r="V8" s="7"/>
      <c r="W8" s="7" t="str">
        <f>データ!L6</f>
        <v>D3</v>
      </c>
      <c r="X8" s="7"/>
      <c r="Y8" s="7"/>
      <c r="Z8" s="7"/>
      <c r="AA8" s="7"/>
      <c r="AB8" s="7"/>
      <c r="AC8" s="7"/>
      <c r="AD8" s="21" t="s">
        <v>119</v>
      </c>
      <c r="AE8" s="21"/>
      <c r="AF8" s="21"/>
      <c r="AG8" s="21"/>
      <c r="AH8" s="21"/>
      <c r="AI8" s="21"/>
      <c r="AJ8" s="21"/>
      <c r="AK8" s="4"/>
      <c r="AL8" s="22">
        <f>データ!S6</f>
        <v>42459</v>
      </c>
      <c r="AM8" s="22"/>
      <c r="AN8" s="22"/>
      <c r="AO8" s="22"/>
      <c r="AP8" s="22"/>
      <c r="AQ8" s="22"/>
      <c r="AR8" s="22"/>
      <c r="AS8" s="22"/>
      <c r="AT8" s="8">
        <f>データ!T6</f>
        <v>144.13999999999999</v>
      </c>
      <c r="AU8" s="8"/>
      <c r="AV8" s="8"/>
      <c r="AW8" s="8"/>
      <c r="AX8" s="8"/>
      <c r="AY8" s="8"/>
      <c r="AZ8" s="8"/>
      <c r="BA8" s="8"/>
      <c r="BB8" s="8">
        <f>データ!U6</f>
        <v>294.57</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10.08</v>
      </c>
      <c r="Q10" s="8"/>
      <c r="R10" s="8"/>
      <c r="S10" s="8"/>
      <c r="T10" s="8"/>
      <c r="U10" s="8"/>
      <c r="V10" s="8"/>
      <c r="W10" s="8">
        <f>データ!Q6</f>
        <v>98.36</v>
      </c>
      <c r="X10" s="8"/>
      <c r="Y10" s="8"/>
      <c r="Z10" s="8"/>
      <c r="AA10" s="8"/>
      <c r="AB10" s="8"/>
      <c r="AC10" s="8"/>
      <c r="AD10" s="22">
        <f>データ!R6</f>
        <v>2700</v>
      </c>
      <c r="AE10" s="22"/>
      <c r="AF10" s="22"/>
      <c r="AG10" s="22"/>
      <c r="AH10" s="22"/>
      <c r="AI10" s="22"/>
      <c r="AJ10" s="22"/>
      <c r="AK10" s="3"/>
      <c r="AL10" s="22">
        <f>データ!V6</f>
        <v>4247</v>
      </c>
      <c r="AM10" s="22"/>
      <c r="AN10" s="22"/>
      <c r="AO10" s="22"/>
      <c r="AP10" s="22"/>
      <c r="AQ10" s="22"/>
      <c r="AR10" s="22"/>
      <c r="AS10" s="22"/>
      <c r="AT10" s="8">
        <f>データ!W6</f>
        <v>1.72</v>
      </c>
      <c r="AU10" s="8"/>
      <c r="AV10" s="8"/>
      <c r="AW10" s="8"/>
      <c r="AX10" s="8"/>
      <c r="AY10" s="8"/>
      <c r="AZ10" s="8"/>
      <c r="BA10" s="8"/>
      <c r="BB10" s="8">
        <f>データ!X6</f>
        <v>2469.19</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121</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122</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120</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55</v>
      </c>
      <c r="F85" s="13" t="s">
        <v>29</v>
      </c>
      <c r="G85" s="13" t="s">
        <v>56</v>
      </c>
      <c r="H85" s="13" t="s">
        <v>58</v>
      </c>
      <c r="I85" s="13" t="s">
        <v>59</v>
      </c>
      <c r="J85" s="13" t="s">
        <v>26</v>
      </c>
      <c r="K85" s="13" t="s">
        <v>61</v>
      </c>
      <c r="L85" s="13" t="s">
        <v>53</v>
      </c>
      <c r="M85" s="13" t="s">
        <v>41</v>
      </c>
      <c r="N85" s="13" t="s">
        <v>57</v>
      </c>
      <c r="O85" s="13" t="s">
        <v>31</v>
      </c>
    </row>
    <row r="86" spans="1:78" hidden="1">
      <c r="B86" s="13"/>
      <c r="C86" s="13"/>
      <c r="D86" s="13"/>
      <c r="E86" s="13" t="str">
        <f>データ!AI6</f>
        <v/>
      </c>
      <c r="F86" s="13" t="s">
        <v>62</v>
      </c>
      <c r="G86" s="13" t="s">
        <v>62</v>
      </c>
      <c r="H86" s="13" t="str">
        <f>データ!BP6</f>
        <v>【1,348.09】</v>
      </c>
      <c r="I86" s="13" t="str">
        <f>データ!CA6</f>
        <v>【69.80】</v>
      </c>
      <c r="J86" s="13" t="str">
        <f>データ!CL6</f>
        <v>【232.54】</v>
      </c>
      <c r="K86" s="13" t="str">
        <f>データ!CW6</f>
        <v>【42.17】</v>
      </c>
      <c r="L86" s="13" t="str">
        <f>データ!DH6</f>
        <v>【82.30】</v>
      </c>
      <c r="M86" s="13" t="s">
        <v>62</v>
      </c>
      <c r="N86" s="13" t="s">
        <v>62</v>
      </c>
      <c r="O86" s="13" t="str">
        <f>データ!EO6</f>
        <v>【0.09】</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64</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21</v>
      </c>
      <c r="E3" s="62" t="s">
        <v>36</v>
      </c>
      <c r="F3" s="62" t="s">
        <v>60</v>
      </c>
      <c r="G3" s="62" t="s">
        <v>67</v>
      </c>
      <c r="H3" s="68" t="s">
        <v>6</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2</v>
      </c>
      <c r="N5" s="70" t="s">
        <v>87</v>
      </c>
      <c r="O5" s="70" t="s">
        <v>88</v>
      </c>
      <c r="P5" s="70" t="s">
        <v>89</v>
      </c>
      <c r="Q5" s="70" t="s">
        <v>90</v>
      </c>
      <c r="R5" s="70" t="s">
        <v>91</v>
      </c>
      <c r="S5" s="70" t="s">
        <v>65</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10</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362051</v>
      </c>
      <c r="D6" s="65">
        <f t="shared" si="1"/>
        <v>47</v>
      </c>
      <c r="E6" s="65">
        <f t="shared" si="1"/>
        <v>17</v>
      </c>
      <c r="F6" s="65">
        <f t="shared" si="1"/>
        <v>4</v>
      </c>
      <c r="G6" s="65">
        <f t="shared" si="1"/>
        <v>0</v>
      </c>
      <c r="H6" s="65" t="str">
        <f t="shared" si="1"/>
        <v>徳島県　吉野川市</v>
      </c>
      <c r="I6" s="65" t="str">
        <f t="shared" si="1"/>
        <v>法非適用</v>
      </c>
      <c r="J6" s="65" t="str">
        <f t="shared" si="1"/>
        <v>下水道事業</v>
      </c>
      <c r="K6" s="65" t="str">
        <f t="shared" si="1"/>
        <v>特定環境保全公共下水道</v>
      </c>
      <c r="L6" s="65" t="str">
        <f t="shared" si="1"/>
        <v>D3</v>
      </c>
      <c r="M6" s="65">
        <f t="shared" si="1"/>
        <v>0</v>
      </c>
      <c r="N6" s="73" t="str">
        <f t="shared" si="1"/>
        <v>-</v>
      </c>
      <c r="O6" s="73" t="str">
        <f t="shared" si="1"/>
        <v>該当数値なし</v>
      </c>
      <c r="P6" s="73">
        <f t="shared" si="1"/>
        <v>10.08</v>
      </c>
      <c r="Q6" s="73">
        <f t="shared" si="1"/>
        <v>98.36</v>
      </c>
      <c r="R6" s="73">
        <f t="shared" si="1"/>
        <v>2700</v>
      </c>
      <c r="S6" s="73">
        <f t="shared" si="1"/>
        <v>42459</v>
      </c>
      <c r="T6" s="73">
        <f t="shared" si="1"/>
        <v>144.13999999999999</v>
      </c>
      <c r="U6" s="73">
        <f t="shared" si="1"/>
        <v>294.57</v>
      </c>
      <c r="V6" s="73">
        <f t="shared" si="1"/>
        <v>4247</v>
      </c>
      <c r="W6" s="73">
        <f t="shared" si="1"/>
        <v>1.72</v>
      </c>
      <c r="X6" s="73">
        <f t="shared" si="1"/>
        <v>2469.19</v>
      </c>
      <c r="Y6" s="81">
        <f t="shared" ref="Y6:AH6" si="2">IF(Y7="",NA(),Y7)</f>
        <v>79.59</v>
      </c>
      <c r="Z6" s="81">
        <f t="shared" si="2"/>
        <v>80.91</v>
      </c>
      <c r="AA6" s="81">
        <f t="shared" si="2"/>
        <v>77.67</v>
      </c>
      <c r="AB6" s="81">
        <f t="shared" si="2"/>
        <v>80.19</v>
      </c>
      <c r="AC6" s="81">
        <f t="shared" si="2"/>
        <v>82.4</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306.73</v>
      </c>
      <c r="BG6" s="81">
        <f t="shared" si="5"/>
        <v>303.95</v>
      </c>
      <c r="BH6" s="81">
        <f t="shared" si="5"/>
        <v>253.93</v>
      </c>
      <c r="BI6" s="81">
        <f t="shared" si="5"/>
        <v>362.17</v>
      </c>
      <c r="BJ6" s="81">
        <f t="shared" si="5"/>
        <v>209.77</v>
      </c>
      <c r="BK6" s="81">
        <f t="shared" si="5"/>
        <v>1716.82</v>
      </c>
      <c r="BL6" s="81">
        <f t="shared" si="5"/>
        <v>1554.05</v>
      </c>
      <c r="BM6" s="81">
        <f t="shared" si="5"/>
        <v>1671.86</v>
      </c>
      <c r="BN6" s="81">
        <f t="shared" si="5"/>
        <v>1673.47</v>
      </c>
      <c r="BO6" s="81">
        <f t="shared" si="5"/>
        <v>1592.72</v>
      </c>
      <c r="BP6" s="73" t="str">
        <f>IF(BP7="","",IF(BP7="-","【-】","【"&amp;SUBSTITUTE(TEXT(BP7,"#,##0.00"),"-","△")&amp;"】"))</f>
        <v>【1,348.09】</v>
      </c>
      <c r="BQ6" s="81">
        <f t="shared" ref="BQ6:BZ6" si="6">IF(BQ7="",NA(),BQ7)</f>
        <v>64.42</v>
      </c>
      <c r="BR6" s="81">
        <f t="shared" si="6"/>
        <v>61.17</v>
      </c>
      <c r="BS6" s="81">
        <f t="shared" si="6"/>
        <v>57.78</v>
      </c>
      <c r="BT6" s="81">
        <f t="shared" si="6"/>
        <v>68.44</v>
      </c>
      <c r="BU6" s="81">
        <f t="shared" si="6"/>
        <v>66.209999999999994</v>
      </c>
      <c r="BV6" s="81">
        <f t="shared" si="6"/>
        <v>51.73</v>
      </c>
      <c r="BW6" s="81">
        <f t="shared" si="6"/>
        <v>53.01</v>
      </c>
      <c r="BX6" s="81">
        <f t="shared" si="6"/>
        <v>50.54</v>
      </c>
      <c r="BY6" s="81">
        <f t="shared" si="6"/>
        <v>49.22</v>
      </c>
      <c r="BZ6" s="81">
        <f t="shared" si="6"/>
        <v>53.7</v>
      </c>
      <c r="CA6" s="73" t="str">
        <f>IF(CA7="","",IF(CA7="-","【-】","【"&amp;SUBSTITUTE(TEXT(CA7,"#,##0.00"),"-","△")&amp;"】"))</f>
        <v>【69.80】</v>
      </c>
      <c r="CB6" s="81">
        <f t="shared" ref="CB6:CK6" si="7">IF(CB7="",NA(),CB7)</f>
        <v>170.66</v>
      </c>
      <c r="CC6" s="81">
        <f t="shared" si="7"/>
        <v>177.96</v>
      </c>
      <c r="CD6" s="81">
        <f t="shared" si="7"/>
        <v>185.08</v>
      </c>
      <c r="CE6" s="81">
        <f t="shared" si="7"/>
        <v>160</v>
      </c>
      <c r="CF6" s="81">
        <f t="shared" si="7"/>
        <v>166.05</v>
      </c>
      <c r="CG6" s="81">
        <f t="shared" si="7"/>
        <v>310.47000000000003</v>
      </c>
      <c r="CH6" s="81">
        <f t="shared" si="7"/>
        <v>299.39</v>
      </c>
      <c r="CI6" s="81">
        <f t="shared" si="7"/>
        <v>320.36</v>
      </c>
      <c r="CJ6" s="81">
        <f t="shared" si="7"/>
        <v>332.02</v>
      </c>
      <c r="CK6" s="81">
        <f t="shared" si="7"/>
        <v>300.35000000000002</v>
      </c>
      <c r="CL6" s="73" t="str">
        <f>IF(CL7="","",IF(CL7="-","【-】","【"&amp;SUBSTITUTE(TEXT(CL7,"#,##0.00"),"-","△")&amp;"】"))</f>
        <v>【232.54】</v>
      </c>
      <c r="CM6" s="81">
        <f t="shared" ref="CM6:CV6" si="8">IF(CM7="",NA(),CM7)</f>
        <v>36.880000000000003</v>
      </c>
      <c r="CN6" s="81">
        <f t="shared" si="8"/>
        <v>39.04</v>
      </c>
      <c r="CO6" s="81">
        <f t="shared" si="8"/>
        <v>45.89</v>
      </c>
      <c r="CP6" s="81">
        <f t="shared" si="8"/>
        <v>49.22</v>
      </c>
      <c r="CQ6" s="81">
        <f t="shared" si="8"/>
        <v>48.01</v>
      </c>
      <c r="CR6" s="81">
        <f t="shared" si="8"/>
        <v>36.67</v>
      </c>
      <c r="CS6" s="81">
        <f t="shared" si="8"/>
        <v>36.200000000000003</v>
      </c>
      <c r="CT6" s="81">
        <f t="shared" si="8"/>
        <v>34.74</v>
      </c>
      <c r="CU6" s="81">
        <f t="shared" si="8"/>
        <v>36.65</v>
      </c>
      <c r="CV6" s="81">
        <f t="shared" si="8"/>
        <v>37.72</v>
      </c>
      <c r="CW6" s="73" t="str">
        <f>IF(CW7="","",IF(CW7="-","【-】","【"&amp;SUBSTITUTE(TEXT(CW7,"#,##0.00"),"-","△")&amp;"】"))</f>
        <v>【42.17】</v>
      </c>
      <c r="CX6" s="81">
        <f t="shared" ref="CX6:DG6" si="9">IF(CX7="",NA(),CX7)</f>
        <v>41.41</v>
      </c>
      <c r="CY6" s="81">
        <f t="shared" si="9"/>
        <v>43.16</v>
      </c>
      <c r="CZ6" s="81">
        <f t="shared" si="9"/>
        <v>45.88</v>
      </c>
      <c r="DA6" s="81">
        <f t="shared" si="9"/>
        <v>47.81</v>
      </c>
      <c r="DB6" s="81">
        <f t="shared" si="9"/>
        <v>47.4</v>
      </c>
      <c r="DC6" s="81">
        <f t="shared" si="9"/>
        <v>71.239999999999995</v>
      </c>
      <c r="DD6" s="81">
        <f t="shared" si="9"/>
        <v>71.069999999999993</v>
      </c>
      <c r="DE6" s="81">
        <f t="shared" si="9"/>
        <v>70.14</v>
      </c>
      <c r="DF6" s="81">
        <f t="shared" si="9"/>
        <v>68.83</v>
      </c>
      <c r="DG6" s="81">
        <f t="shared" si="9"/>
        <v>68.459999999999994</v>
      </c>
      <c r="DH6" s="73" t="str">
        <f>IF(DH7="","",IF(DH7="-","【-】","【"&amp;SUBSTITUTE(TEXT(DH7,"#,##0.00"),"-","△")&amp;"】"))</f>
        <v>【82.30】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5.e-002</v>
      </c>
      <c r="EK6" s="81">
        <f t="shared" si="12"/>
        <v>7.0000000000000007e-002</v>
      </c>
      <c r="EL6" s="81">
        <f t="shared" si="12"/>
        <v>8.e-002</v>
      </c>
      <c r="EM6" s="81">
        <f t="shared" si="12"/>
        <v>0.26</v>
      </c>
      <c r="EN6" s="81">
        <f t="shared" si="12"/>
        <v>0.13</v>
      </c>
      <c r="EO6" s="73" t="str">
        <f>IF(EO7="","",IF(EO7="-","【-】","【"&amp;SUBSTITUTE(TEXT(EO7,"#,##0.00"),"-","△")&amp;"】"))</f>
        <v>【0.09】</v>
      </c>
    </row>
    <row r="7" spans="1:145" s="59" customFormat="1">
      <c r="A7" s="60"/>
      <c r="B7" s="66">
        <v>2016</v>
      </c>
      <c r="C7" s="66">
        <v>362051</v>
      </c>
      <c r="D7" s="66">
        <v>47</v>
      </c>
      <c r="E7" s="66">
        <v>17</v>
      </c>
      <c r="F7" s="66">
        <v>4</v>
      </c>
      <c r="G7" s="66">
        <v>0</v>
      </c>
      <c r="H7" s="66" t="s">
        <v>108</v>
      </c>
      <c r="I7" s="66" t="s">
        <v>109</v>
      </c>
      <c r="J7" s="66" t="s">
        <v>110</v>
      </c>
      <c r="K7" s="66" t="s">
        <v>111</v>
      </c>
      <c r="L7" s="66" t="s">
        <v>112</v>
      </c>
      <c r="M7" s="66"/>
      <c r="N7" s="74" t="s">
        <v>62</v>
      </c>
      <c r="O7" s="74" t="s">
        <v>113</v>
      </c>
      <c r="P7" s="74">
        <v>10.08</v>
      </c>
      <c r="Q7" s="74">
        <v>98.36</v>
      </c>
      <c r="R7" s="74">
        <v>2700</v>
      </c>
      <c r="S7" s="74">
        <v>42459</v>
      </c>
      <c r="T7" s="74">
        <v>144.13999999999999</v>
      </c>
      <c r="U7" s="74">
        <v>294.57</v>
      </c>
      <c r="V7" s="74">
        <v>4247</v>
      </c>
      <c r="W7" s="74">
        <v>1.72</v>
      </c>
      <c r="X7" s="74">
        <v>2469.19</v>
      </c>
      <c r="Y7" s="74">
        <v>79.59</v>
      </c>
      <c r="Z7" s="74">
        <v>80.91</v>
      </c>
      <c r="AA7" s="74">
        <v>77.67</v>
      </c>
      <c r="AB7" s="74">
        <v>80.19</v>
      </c>
      <c r="AC7" s="74">
        <v>82.4</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306.73</v>
      </c>
      <c r="BG7" s="74">
        <v>303.95</v>
      </c>
      <c r="BH7" s="74">
        <v>253.93</v>
      </c>
      <c r="BI7" s="74">
        <v>362.17</v>
      </c>
      <c r="BJ7" s="74">
        <v>209.77</v>
      </c>
      <c r="BK7" s="74">
        <v>1716.82</v>
      </c>
      <c r="BL7" s="74">
        <v>1554.05</v>
      </c>
      <c r="BM7" s="74">
        <v>1671.86</v>
      </c>
      <c r="BN7" s="74">
        <v>1673.47</v>
      </c>
      <c r="BO7" s="74">
        <v>1592.72</v>
      </c>
      <c r="BP7" s="74">
        <v>1348.09</v>
      </c>
      <c r="BQ7" s="74">
        <v>64.42</v>
      </c>
      <c r="BR7" s="74">
        <v>61.17</v>
      </c>
      <c r="BS7" s="74">
        <v>57.78</v>
      </c>
      <c r="BT7" s="74">
        <v>68.44</v>
      </c>
      <c r="BU7" s="74">
        <v>66.209999999999994</v>
      </c>
      <c r="BV7" s="74">
        <v>51.73</v>
      </c>
      <c r="BW7" s="74">
        <v>53.01</v>
      </c>
      <c r="BX7" s="74">
        <v>50.54</v>
      </c>
      <c r="BY7" s="74">
        <v>49.22</v>
      </c>
      <c r="BZ7" s="74">
        <v>53.7</v>
      </c>
      <c r="CA7" s="74">
        <v>69.8</v>
      </c>
      <c r="CB7" s="74">
        <v>170.66</v>
      </c>
      <c r="CC7" s="74">
        <v>177.96</v>
      </c>
      <c r="CD7" s="74">
        <v>185.08</v>
      </c>
      <c r="CE7" s="74">
        <v>160</v>
      </c>
      <c r="CF7" s="74">
        <v>166.05</v>
      </c>
      <c r="CG7" s="74">
        <v>310.47000000000003</v>
      </c>
      <c r="CH7" s="74">
        <v>299.39</v>
      </c>
      <c r="CI7" s="74">
        <v>320.36</v>
      </c>
      <c r="CJ7" s="74">
        <v>332.02</v>
      </c>
      <c r="CK7" s="74">
        <v>300.35000000000002</v>
      </c>
      <c r="CL7" s="74">
        <v>232.54</v>
      </c>
      <c r="CM7" s="74">
        <v>36.880000000000003</v>
      </c>
      <c r="CN7" s="74">
        <v>39.04</v>
      </c>
      <c r="CO7" s="74">
        <v>45.89</v>
      </c>
      <c r="CP7" s="74">
        <v>49.22</v>
      </c>
      <c r="CQ7" s="74">
        <v>48.01</v>
      </c>
      <c r="CR7" s="74">
        <v>36.67</v>
      </c>
      <c r="CS7" s="74">
        <v>36.200000000000003</v>
      </c>
      <c r="CT7" s="74">
        <v>34.74</v>
      </c>
      <c r="CU7" s="74">
        <v>36.65</v>
      </c>
      <c r="CV7" s="74">
        <v>37.72</v>
      </c>
      <c r="CW7" s="74">
        <v>42.17</v>
      </c>
      <c r="CX7" s="74">
        <v>41.41</v>
      </c>
      <c r="CY7" s="74">
        <v>43.16</v>
      </c>
      <c r="CZ7" s="74">
        <v>45.88</v>
      </c>
      <c r="DA7" s="74">
        <v>47.81</v>
      </c>
      <c r="DB7" s="74">
        <v>47.4</v>
      </c>
      <c r="DC7" s="74">
        <v>71.239999999999995</v>
      </c>
      <c r="DD7" s="74">
        <v>71.069999999999993</v>
      </c>
      <c r="DE7" s="74">
        <v>70.14</v>
      </c>
      <c r="DF7" s="74">
        <v>68.83</v>
      </c>
      <c r="DG7" s="74">
        <v>68.459999999999994</v>
      </c>
      <c r="DH7" s="74">
        <v>82.3</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5.e-002</v>
      </c>
      <c r="EK7" s="74">
        <v>7.0000000000000007e-002</v>
      </c>
      <c r="EL7" s="74">
        <v>8.e-002</v>
      </c>
      <c r="EM7" s="74">
        <v>0.26</v>
      </c>
      <c r="EN7" s="74">
        <v>0.13</v>
      </c>
      <c r="EO7" s="74">
        <v>9.e-002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CL16J053</cp:lastModifiedBy>
  <dcterms:created xsi:type="dcterms:W3CDTF">2017-12-25T02:22:14Z</dcterms:created>
  <dcterms:modified xsi:type="dcterms:W3CDTF">2018-02-09T04:21:47Z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2018-02-09T04:21:47Z</vt:filetime>
  </property>
</Properties>
</file>