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T8" i="4"/>
  <c r="AL8" i="4"/>
  <c r="W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<sst xmlns="http://schemas.openxmlformats.org/spreadsheetml/2006/main" count="240" uniqueCount="125">
  <si>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</si>
  <si>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</si>
  <si>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</si>
  <si>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</si>
  <si>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</si>
  <si>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</si>
  <si>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</si>
  <si>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</si>
  <si>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</si>
  <si>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</si>
  <si>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</si>
  <si>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</si>
  <si>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</si>
  <si>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</si>
  <si>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</si>
  <si>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</si>
  <si>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</si>
  <si>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</si>
  <si>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</si>
  <si>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</si>
  <si>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</si>
  <si>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</si>
  <si>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</si>
  <si>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</si>
  <si>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</si>
  <si>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</si>
  <si>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</si>
  <si>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</si>
  <si>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</si>
  <si>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</si>
  <si>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</si>
  <si>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</si>
  <si>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</si>
  <si>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</si>
  <si>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</si>
  <si>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</si>
  <si>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</si>
  <si>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</si>
  <si>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</si>
  <si>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</si>
  <si>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</si>
  <si>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</si>
  <si>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</si>
  <si>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</si>
  <si>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</si>
  <si>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</si>
  <si>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</si>
  <si>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</si>
  <si>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</si>
  <si>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</si>
  <si>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</si>
  <si>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</si>
  <si>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</si>
  <si>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</si>
  <si>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</si>
  <si>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</si>
  <si>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</si>
  <si>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</si>
  <si>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</si>
  <si>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</si>
  <si>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</si>
  <si>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</si>
  <si>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</si>
  <si>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</si>
  <si>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</si>
  <si>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</si>
  <si>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</si>
  <si>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</si>
  <si>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</si>
  <si>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</si>
  <si>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</si>
  <si>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</si>
  <si>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</si>
  <si>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</si>
  <si>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</si>
  <si>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</si>
  <si>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</si>
  <si>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</si>
  <si>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</si>
  <si>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</si>
  <si>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</si>
  <si>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</si>
  <si>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</si>
  <si>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</si>
  <si>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</si>
  <si>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</si>
  <si>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</si>
  <si>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</si>
  <si>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</si>
  <si>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</si>
  <si>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</si>
  <si>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</si>
  <si>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</si>
  <si>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</si>
  <si>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</si>
  <si>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</si>
  <si>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</si>
  <si>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</si>
  <si>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</si>
  <si>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</si>
  <si>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</si>
  <si>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</si>
  <si>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</si>
  <si>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</si>
  <si>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</si>
  <si>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</si>
  <si>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</si>
  <si>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</si>
  <si>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</si>
  <si>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徳島市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</si>
  <si>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</si>
  <si>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</si>
  <si>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</si>
  <si>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</si>
  <si>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</si>
  <si>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</si>
  <si>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</si>
  <si>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</si>
  <si>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</si>
  <si>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</si>
  <si>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</si>
  <si>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一般会計からの繰入金もあることから収益的収支比率は100％で推移している。
【④企業債残高対事業規模比率】
　当施設は既に整備された施設での譲渡を受けており企業債の発行がないため比率は0％となっている。
【⑤経費回収率】
　経費回収率は高水準で推移しており、全国平均及び類似団体平均を上回っている。
【⑥汚水処理原価】
　汚水処理原価は低額で推移しており、全国平均及び類似団体平均を下回っている。
【⑦施設利用率】
　施設利用率は５０％程度であり全国平均及び類似団体平均値を上回って推移している。
【⑧水洗化率】
　処理区域内での接続は完了している。</t>
    <phoneticPr fontId="4"/>
  </si>
  <si>
    <t>　法非適用団体であるため「①有形固定資産減価償却率」「②管渠老朽化率」は算出されていない。
　「③管渠改善率」については、これまでに設備改修を実施しておらず0％となっているが、施設の老朽化が進んでいることから、今後は改修工事などが必要となってくる。</t>
    <phoneticPr fontId="4"/>
  </si>
  <si>
    <t>　本事業の実施状況は「経営の健全化・効率性」や「老朽化の状況」の指標からは順調であると判断できるが、今後は施設の老朽化に伴う設備改修などに多額の投資が必要であると見込まれる。
　本市の下水道事業特別会計の財政事業は厳しい状況であり、建設コストの節減に留意するとともに、維持管理においても今後とも経費の削減に努め効率的な運営に取り組んでいく必要がある。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</si>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</sst>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22720"/>
        <c:axId val="40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0622720"/>
        <c:axId val="40628992"/>
      </c:lineChart>
      <c:dateAx>
        <c:axId val="40622720"/>
        <c:scaling>
          <c:orientation val="minMax"/>
        </c:scaling>
        <c:delete val="1"/>
        <c:axPos val="b"/>
        <c:numFmt formatCode="ge" sourceLinked="1"/>
        <c:majorTickMark val="none"/>
        <c:minorTickMark val="none"/>
        <c:tickLblPos val="none"/>
        <c:crossAx val="40628992"/>
        <c:crosses val="autoZero"/>
        <c:auto val="1"/>
        <c:lblOffset val="100"/>
        <c:baseTimeUnit val="years"/>
      </c:dateAx>
      <c:valAx>
        <c:axId val="40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55.47</c:v>
                </c:pt>
                <c:pt idx="1">
                  <c:v>53.41</c:v>
                </c:pt>
                <c:pt idx="2">
                  <c:v>53.79</c:v>
                </c:pt>
                <c:pt idx="3">
                  <c:v>52.59</c:v>
                </c:pt>
                <c:pt idx="4">
                  <c:v>51.2</c:v>
                </c:pt>
              </c:numCache>
            </c:numRef>
          </c:val>
        </c:ser>
        <c:dLbls>
          <c:showLegendKey val="0"/>
          <c:showVal val="0"/>
          <c:showCatName val="0"/>
          <c:showSerName val="0"/>
          <c:showPercent val="0"/>
          <c:showBubbleSize val="0"/>
        </c:dLbls>
        <c:gapWidth val="150"/>
        <c:axId val="42949632"/>
        <c:axId val="429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42949632"/>
        <c:axId val="42964096"/>
      </c:lineChart>
      <c:dateAx>
        <c:axId val="42949632"/>
        <c:scaling>
          <c:orientation val="minMax"/>
        </c:scaling>
        <c:delete val="1"/>
        <c:axPos val="b"/>
        <c:numFmt formatCode="ge" sourceLinked="1"/>
        <c:majorTickMark val="none"/>
        <c:minorTickMark val="none"/>
        <c:tickLblPos val="none"/>
        <c:crossAx val="42964096"/>
        <c:crosses val="autoZero"/>
        <c:auto val="1"/>
        <c:lblOffset val="100"/>
        <c:baseTimeUnit val="years"/>
      </c:dateAx>
      <c:valAx>
        <c:axId val="429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2986112"/>
        <c:axId val="1073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42986112"/>
        <c:axId val="107361024"/>
      </c:lineChart>
      <c:dateAx>
        <c:axId val="42986112"/>
        <c:scaling>
          <c:orientation val="minMax"/>
        </c:scaling>
        <c:delete val="1"/>
        <c:axPos val="b"/>
        <c:numFmt formatCode="ge" sourceLinked="1"/>
        <c:majorTickMark val="none"/>
        <c:minorTickMark val="none"/>
        <c:tickLblPos val="none"/>
        <c:crossAx val="107361024"/>
        <c:crosses val="autoZero"/>
        <c:auto val="1"/>
        <c:lblOffset val="100"/>
        <c:baseTimeUnit val="years"/>
      </c:dateAx>
      <c:valAx>
        <c:axId val="1073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2506496"/>
        <c:axId val="42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06496"/>
        <c:axId val="42520960"/>
      </c:lineChart>
      <c:dateAx>
        <c:axId val="42506496"/>
        <c:scaling>
          <c:orientation val="minMax"/>
        </c:scaling>
        <c:delete val="1"/>
        <c:axPos val="b"/>
        <c:numFmt formatCode="ge" sourceLinked="1"/>
        <c:majorTickMark val="none"/>
        <c:minorTickMark val="none"/>
        <c:tickLblPos val="none"/>
        <c:crossAx val="42520960"/>
        <c:crosses val="autoZero"/>
        <c:auto val="1"/>
        <c:lblOffset val="100"/>
        <c:baseTimeUnit val="years"/>
      </c:dateAx>
      <c:valAx>
        <c:axId val="42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20800"/>
        <c:axId val="42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20800"/>
        <c:axId val="42631168"/>
      </c:lineChart>
      <c:dateAx>
        <c:axId val="42620800"/>
        <c:scaling>
          <c:orientation val="minMax"/>
        </c:scaling>
        <c:delete val="1"/>
        <c:axPos val="b"/>
        <c:numFmt formatCode="ge" sourceLinked="1"/>
        <c:majorTickMark val="none"/>
        <c:minorTickMark val="none"/>
        <c:tickLblPos val="none"/>
        <c:crossAx val="42631168"/>
        <c:crosses val="autoZero"/>
        <c:auto val="1"/>
        <c:lblOffset val="100"/>
        <c:baseTimeUnit val="years"/>
      </c:dateAx>
      <c:valAx>
        <c:axId val="42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40896"/>
        <c:axId val="42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40896"/>
        <c:axId val="42642816"/>
      </c:lineChart>
      <c:dateAx>
        <c:axId val="42640896"/>
        <c:scaling>
          <c:orientation val="minMax"/>
        </c:scaling>
        <c:delete val="1"/>
        <c:axPos val="b"/>
        <c:numFmt formatCode="ge" sourceLinked="1"/>
        <c:majorTickMark val="none"/>
        <c:minorTickMark val="none"/>
        <c:tickLblPos val="none"/>
        <c:crossAx val="42642816"/>
        <c:crosses val="autoZero"/>
        <c:auto val="1"/>
        <c:lblOffset val="100"/>
        <c:baseTimeUnit val="years"/>
      </c:dateAx>
      <c:valAx>
        <c:axId val="42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75200"/>
        <c:axId val="426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75200"/>
        <c:axId val="42697856"/>
      </c:lineChart>
      <c:dateAx>
        <c:axId val="42675200"/>
        <c:scaling>
          <c:orientation val="minMax"/>
        </c:scaling>
        <c:delete val="1"/>
        <c:axPos val="b"/>
        <c:numFmt formatCode="ge" sourceLinked="1"/>
        <c:majorTickMark val="none"/>
        <c:minorTickMark val="none"/>
        <c:tickLblPos val="none"/>
        <c:crossAx val="42697856"/>
        <c:crosses val="autoZero"/>
        <c:auto val="1"/>
        <c:lblOffset val="100"/>
        <c:baseTimeUnit val="years"/>
      </c:dateAx>
      <c:valAx>
        <c:axId val="426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28064"/>
        <c:axId val="427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8064"/>
        <c:axId val="42746624"/>
      </c:lineChart>
      <c:dateAx>
        <c:axId val="42728064"/>
        <c:scaling>
          <c:orientation val="minMax"/>
        </c:scaling>
        <c:delete val="1"/>
        <c:axPos val="b"/>
        <c:numFmt formatCode="ge" sourceLinked="1"/>
        <c:majorTickMark val="none"/>
        <c:minorTickMark val="none"/>
        <c:tickLblPos val="none"/>
        <c:crossAx val="42746624"/>
        <c:crosses val="autoZero"/>
        <c:auto val="1"/>
        <c:lblOffset val="100"/>
        <c:baseTimeUnit val="years"/>
      </c:dateAx>
      <c:valAx>
        <c:axId val="427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771200"/>
        <c:axId val="42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42771200"/>
        <c:axId val="42773120"/>
      </c:lineChart>
      <c:dateAx>
        <c:axId val="42771200"/>
        <c:scaling>
          <c:orientation val="minMax"/>
        </c:scaling>
        <c:delete val="1"/>
        <c:axPos val="b"/>
        <c:numFmt formatCode="ge" sourceLinked="1"/>
        <c:majorTickMark val="none"/>
        <c:minorTickMark val="none"/>
        <c:tickLblPos val="none"/>
        <c:crossAx val="42773120"/>
        <c:crosses val="autoZero"/>
        <c:auto val="1"/>
        <c:lblOffset val="100"/>
        <c:baseTimeUnit val="years"/>
      </c:dateAx>
      <c:valAx>
        <c:axId val="427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104.93</c:v>
                </c:pt>
                <c:pt idx="1">
                  <c:v>93.28</c:v>
                </c:pt>
                <c:pt idx="2">
                  <c:v>81.53</c:v>
                </c:pt>
                <c:pt idx="3">
                  <c:v>80.959999999999994</c:v>
                </c:pt>
                <c:pt idx="4">
                  <c:v>82.52</c:v>
                </c:pt>
              </c:numCache>
            </c:numRef>
          </c:val>
        </c:ser>
        <c:dLbls>
          <c:showLegendKey val="0"/>
          <c:showVal val="0"/>
          <c:showCatName val="0"/>
          <c:showSerName val="0"/>
          <c:showPercent val="0"/>
          <c:showBubbleSize val="0"/>
        </c:dLbls>
        <c:gapWidth val="150"/>
        <c:axId val="42860928"/>
        <c:axId val="428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42860928"/>
        <c:axId val="42862848"/>
      </c:lineChart>
      <c:dateAx>
        <c:axId val="42860928"/>
        <c:scaling>
          <c:orientation val="minMax"/>
        </c:scaling>
        <c:delete val="1"/>
        <c:axPos val="b"/>
        <c:numFmt formatCode="ge" sourceLinked="1"/>
        <c:majorTickMark val="none"/>
        <c:minorTickMark val="none"/>
        <c:tickLblPos val="none"/>
        <c:crossAx val="42862848"/>
        <c:crosses val="autoZero"/>
        <c:auto val="1"/>
        <c:lblOffset val="100"/>
        <c:baseTimeUnit val="years"/>
      </c:dateAx>
      <c:valAx>
        <c:axId val="428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100.06</c:v>
                </c:pt>
                <c:pt idx="1">
                  <c:v>112.56</c:v>
                </c:pt>
                <c:pt idx="2">
                  <c:v>131.88999999999999</c:v>
                </c:pt>
                <c:pt idx="3">
                  <c:v>133.13999999999999</c:v>
                </c:pt>
                <c:pt idx="4">
                  <c:v>130.88</c:v>
                </c:pt>
              </c:numCache>
            </c:numRef>
          </c:val>
        </c:ser>
        <c:dLbls>
          <c:showLegendKey val="0"/>
          <c:showVal val="0"/>
          <c:showCatName val="0"/>
          <c:showSerName val="0"/>
          <c:showPercent val="0"/>
          <c:showBubbleSize val="0"/>
        </c:dLbls>
        <c:gapWidth val="150"/>
        <c:axId val="42892672"/>
        <c:axId val="429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42892672"/>
        <c:axId val="42915328"/>
      </c:lineChart>
      <c:dateAx>
        <c:axId val="42892672"/>
        <c:scaling>
          <c:orientation val="minMax"/>
        </c:scaling>
        <c:delete val="1"/>
        <c:axPos val="b"/>
        <c:numFmt formatCode="ge" sourceLinked="1"/>
        <c:majorTickMark val="none"/>
        <c:minorTickMark val="none"/>
        <c:tickLblPos val="none"/>
        <c:crossAx val="42915328"/>
        <c:crosses val="autoZero"/>
        <c:auto val="1"/>
        <c:lblOffset val="100"/>
        <c:baseTimeUnit val="years"/>
      </c:dateAx>
      <c:valAx>
        <c:axId val="429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徳島市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256008</v>
      </c>
      <c r="AM8" s="67"/>
      <c r="AN8" s="67"/>
      <c r="AO8" s="67"/>
      <c r="AP8" s="67"/>
      <c r="AQ8" s="67"/>
      <c r="AR8" s="67"/>
      <c r="AS8" s="67"/>
      <c r="AT8" s="66">
        <f>データ!T6</f>
        <v>191.39</v>
      </c>
      <c r="AU8" s="66"/>
      <c r="AV8" s="66"/>
      <c r="AW8" s="66"/>
      <c r="AX8" s="66"/>
      <c r="AY8" s="66"/>
      <c r="AZ8" s="66"/>
      <c r="BA8" s="66"/>
      <c r="BB8" s="66">
        <f>データ!U6</f>
        <v>1337.62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2.4</v>
      </c>
      <c r="Q10" s="66"/>
      <c r="R10" s="66"/>
      <c r="S10" s="66"/>
      <c r="T10" s="66"/>
      <c r="U10" s="66"/>
      <c r="V10" s="66"/>
      <c r="W10" s="66">
        <f>データ!Q6</f>
        <v>119.38</v>
      </c>
      <c r="X10" s="66"/>
      <c r="Y10" s="66"/>
      <c r="Z10" s="66"/>
      <c r="AA10" s="66"/>
      <c r="AB10" s="66"/>
      <c r="AC10" s="66"/>
      <c r="AD10" s="67">
        <f>データ!R6</f>
        <v>2100</v>
      </c>
      <c r="AE10" s="67"/>
      <c r="AF10" s="67"/>
      <c r="AG10" s="67"/>
      <c r="AH10" s="67"/>
      <c r="AI10" s="67"/>
      <c r="AJ10" s="67"/>
      <c r="AK10" s="2"/>
      <c r="AL10" s="67">
        <f>データ!V6</f>
        <v>6121</v>
      </c>
      <c r="AM10" s="67"/>
      <c r="AN10" s="67"/>
      <c r="AO10" s="67"/>
      <c r="AP10" s="67"/>
      <c r="AQ10" s="67"/>
      <c r="AR10" s="67"/>
      <c r="AS10" s="67"/>
      <c r="AT10" s="66">
        <f>データ!W6</f>
        <v>0.87</v>
      </c>
      <c r="AU10" s="66"/>
      <c r="AV10" s="66"/>
      <c r="AW10" s="66"/>
      <c r="AX10" s="66"/>
      <c r="AY10" s="66"/>
      <c r="AZ10" s="66"/>
      <c r="BA10" s="66"/>
      <c r="BB10" s="66">
        <f>データ!X6</f>
        <v>7035.63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362018</v>
      </c>
      <c r="D6" s="33">
        <f t="shared" si="3"/>
        <v>47</v>
      </c>
      <c r="E6" s="33">
        <f t="shared" si="3"/>
        <v>17</v>
      </c>
      <c r="F6" s="33">
        <f t="shared" si="3"/>
        <v>4</v>
      </c>
      <c r="G6" s="33">
        <f t="shared" si="3"/>
        <v>0</v>
      </c>
      <c r="H6" s="33" t="str">
        <f t="shared" si="3"/>
        <v>徳島県　徳島市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2.4</v>
      </c>
      <c r="Q6" s="34">
        <f t="shared" si="3"/>
        <v>119.38</v>
      </c>
      <c r="R6" s="34">
        <f t="shared" si="3"/>
        <v>2100</v>
      </c>
      <c r="S6" s="34">
        <f t="shared" si="3"/>
        <v>256008</v>
      </c>
      <c r="T6" s="34">
        <f t="shared" si="3"/>
        <v>191.39</v>
      </c>
      <c r="U6" s="34">
        <f t="shared" si="3"/>
        <v>1337.62</v>
      </c>
      <c r="V6" s="34">
        <f t="shared" si="3"/>
        <v>6121</v>
      </c>
      <c r="W6" s="34">
        <f t="shared" si="3"/>
        <v>0.87</v>
      </c>
      <c r="X6" s="34">
        <f t="shared" si="3"/>
        <v>7035.63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104.93</v>
      </c>
      <c r="BR6" s="35">
        <f t="shared" ref="BR6:BZ6" si="8">IF(BR7="",NA(),BR7)</f>
        <v>93.28</v>
      </c>
      <c r="BS6" s="35">
        <f t="shared" si="8"/>
        <v>81.53</v>
      </c>
      <c r="BT6" s="35">
        <f t="shared" si="8"/>
        <v>80.959999999999994</v>
      </c>
      <c r="BU6" s="35">
        <f t="shared" si="8"/>
        <v>82.52</v>
      </c>
      <c r="BV6" s="35">
        <f t="shared" si="8"/>
        <v>51.73</v>
      </c>
      <c r="BW6" s="35">
        <f t="shared" si="8"/>
        <v>53.01</v>
      </c>
      <c r="BX6" s="35">
        <f t="shared" si="8"/>
        <v>50.54</v>
      </c>
      <c r="BY6" s="35">
        <f t="shared" si="8"/>
        <v>49.22</v>
      </c>
      <c r="BZ6" s="35">
        <f t="shared" si="8"/>
        <v>53.7</v>
      </c>
      <c r="CA6" s="34" t="str">
        <f>IF(CA7="","",IF(CA7="-","【-】","【"&amp;SUBSTITUTE(TEXT(CA7,"#,##0.00"),"-","△")&amp;"】"))</f>
        <v>【69.80】</v>
      </c>
      <c r="CB6" s="35">
        <f>IF(CB7="",NA(),CB7)</f>
        <v>100.06</v>
      </c>
      <c r="CC6" s="35">
        <f t="shared" ref="CC6:CK6" si="9">IF(CC7="",NA(),CC7)</f>
        <v>112.56</v>
      </c>
      <c r="CD6" s="35">
        <f t="shared" si="9"/>
        <v>131.88999999999999</v>
      </c>
      <c r="CE6" s="35">
        <f t="shared" si="9"/>
        <v>133.13999999999999</v>
      </c>
      <c r="CF6" s="35">
        <f t="shared" si="9"/>
        <v>130.88</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55.47</v>
      </c>
      <c r="CN6" s="35">
        <f t="shared" ref="CN6:CV6" si="10">IF(CN7="",NA(),CN7)</f>
        <v>53.41</v>
      </c>
      <c r="CO6" s="35">
        <f t="shared" si="10"/>
        <v>53.79</v>
      </c>
      <c r="CP6" s="35">
        <f t="shared" si="10"/>
        <v>52.59</v>
      </c>
      <c r="CQ6" s="35">
        <f t="shared" si="10"/>
        <v>51.2</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362018</v>
      </c>
      <c r="D7" s="37">
        <v>47</v>
      </c>
      <c r="E7" s="37">
        <v>17</v>
      </c>
      <c r="F7" s="37">
        <v>4</v>
      </c>
      <c r="G7" s="37">
        <v>0</v>
      </c>
      <c r="H7" s="37" t="s">
        <v>109</v>
      </c>
      <c r="I7" s="37" t="s">
        <v>110</v>
      </c>
      <c r="J7" s="37" t="s">
        <v>111</v>
      </c>
      <c r="K7" s="37" t="s">
        <v>112</v>
      </c>
      <c r="L7" s="37" t="s">
        <v>113</v>
      </c>
      <c r="M7" s="37"/>
      <c r="N7" s="38" t="s">
        <v>114</v>
      </c>
      <c r="O7" s="38" t="s">
        <v>115</v>
      </c>
      <c r="P7" s="38">
        <v>2.4</v>
      </c>
      <c r="Q7" s="38">
        <v>119.38</v>
      </c>
      <c r="R7" s="38">
        <v>2100</v>
      </c>
      <c r="S7" s="38">
        <v>256008</v>
      </c>
      <c r="T7" s="38">
        <v>191.39</v>
      </c>
      <c r="U7" s="38">
        <v>1337.62</v>
      </c>
      <c r="V7" s="38">
        <v>6121</v>
      </c>
      <c r="W7" s="38">
        <v>0.87</v>
      </c>
      <c r="X7" s="38">
        <v>7035.63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104.93</v>
      </c>
      <c r="BR7" s="38">
        <v>93.28</v>
      </c>
      <c r="BS7" s="38">
        <v>81.53</v>
      </c>
      <c r="BT7" s="38">
        <v>80.959999999999994</v>
      </c>
      <c r="BU7" s="38">
        <v>82.52</v>
      </c>
      <c r="BV7" s="38">
        <v>51.73</v>
      </c>
      <c r="BW7" s="38">
        <v>53.01</v>
      </c>
      <c r="BX7" s="38">
        <v>50.54</v>
      </c>
      <c r="BY7" s="38">
        <v>49.22</v>
      </c>
      <c r="BZ7" s="38">
        <v>53.7</v>
      </c>
      <c r="CA7" s="38">
        <v>69.8</v>
      </c>
      <c r="CB7" s="38">
        <v>100.06</v>
      </c>
      <c r="CC7" s="38">
        <v>112.56</v>
      </c>
      <c r="CD7" s="38">
        <v>131.88999999999999</v>
      </c>
      <c r="CE7" s="38">
        <v>133.13999999999999</v>
      </c>
      <c r="CF7" s="38">
        <v>130.88</v>
      </c>
      <c r="CG7" s="38">
        <v>310.47000000000003</v>
      </c>
      <c r="CH7" s="38">
        <v>299.39</v>
      </c>
      <c r="CI7" s="38">
        <v>320.36</v>
      </c>
      <c r="CJ7" s="38">
        <v>332.02</v>
      </c>
      <c r="CK7" s="38">
        <v>300.35000000000002</v>
      </c>
      <c r="CL7" s="38">
        <v>232.54</v>
      </c>
      <c r="CM7" s="38">
        <v>55.47</v>
      </c>
      <c r="CN7" s="38">
        <v>53.41</v>
      </c>
      <c r="CO7" s="38">
        <v>53.79</v>
      </c>
      <c r="CP7" s="38">
        <v>52.59</v>
      </c>
      <c r="CQ7" s="38">
        <v>51.2</v>
      </c>
      <c r="CR7" s="38">
        <v>36.67</v>
      </c>
      <c r="CS7" s="38">
        <v>36.200000000000003</v>
      </c>
      <c r="CT7" s="38">
        <v>34.74</v>
      </c>
      <c r="CU7" s="38">
        <v>36.65</v>
      </c>
      <c r="CV7" s="38">
        <v>37.72</v>
      </c>
      <c r="CW7" s="38">
        <v>42.17</v>
      </c>
      <c r="CX7" s="38">
        <v>100</v>
      </c>
      <c r="CY7" s="38">
        <v>100</v>
      </c>
      <c r="CZ7" s="38">
        <v>100</v>
      </c>
      <c r="DA7" s="38">
        <v>100</v>
      </c>
      <c r="DB7" s="38">
        <v>100</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谷口　輝</cp:lastModifiedBy>
  <cp:lastPrinted>2018-02-11T07:54:23Z</cp:lastPrinted>
  <dcterms:created xsi:type="dcterms:W3CDTF">2017-12-25T02:22:13Z</dcterms:created>
  <dcterms:modified xsi:type="dcterms:W3CDTF">2018-02-11T07:54:24Z</dcterms:modified>
  <cp:category/>
</cp:coreProperties>
</file>