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<sst xmlns="http://schemas.openxmlformats.org/spreadsheetml/2006/main" count="240" uniqueCount="126">
  <si>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</si>
  <si>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</si>
  <si>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</si>
  <si>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</si>
  <si>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</si>
  <si>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</si>
  <si>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</si>
  <si>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</si>
  <si>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</si>
  <si>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</si>
  <si>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</si>
  <si>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</si>
  <si>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</si>
  <si>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</si>
  <si>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</si>
  <si>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</si>
  <si>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</si>
  <si>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</si>
  <si>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</si>
  <si>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</si>
  <si>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</si>
  <si>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</si>
  <si>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</si>
  <si>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</si>
  <si>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</si>
  <si>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</si>
  <si>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</si>
  <si>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</si>
  <si>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</si>
  <si>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</si>
  <si>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</si>
  <si>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</si>
  <si>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</si>
  <si>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</si>
  <si>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</si>
  <si>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</si>
  <si>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</si>
  <si>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</si>
  <si>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</si>
  <si>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</si>
  <si>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</si>
  <si>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</si>
  <si>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</si>
  <si>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</si>
  <si>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</si>
  <si>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</si>
  <si>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</si>
  <si>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</si>
  <si>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</si>
  <si>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</si>
  <si>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</si>
  <si>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</si>
  <si>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</si>
  <si>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</si>
  <si>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</si>
  <si>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</si>
  <si>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</si>
  <si>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</si>
  <si>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</si>
  <si>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</si>
  <si>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</si>
  <si>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</si>
  <si>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</si>
  <si>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</si>
  <si>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</si>
  <si>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</si>
  <si>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</si>
  <si>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</si>
  <si>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</si>
  <si>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</si>
  <si>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</si>
  <si>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</si>
  <si>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</si>
  <si>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</si>
  <si>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</si>
  <si>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</si>
  <si>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</si>
  <si>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</si>
  <si>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</si>
  <si>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</si>
  <si>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</si>
  <si>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</si>
  <si>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</si>
  <si>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</si>
  <si>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</si>
  <si>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</si>
  <si>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</si>
  <si>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</si>
  <si>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</si>
  <si>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</si>
  <si>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</si>
  <si>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</si>
  <si>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</si>
  <si>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</si>
  <si>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</si>
  <si>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</si>
  <si>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</si>
  <si>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</si>
  <si>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</si>
  <si>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</si>
  <si>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</si>
  <si>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</si>
  <si>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</si>
  <si>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</si>
  <si>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</si>
  <si>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</si>
  <si>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</si>
  <si>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</si>
  <si>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</si>
  <si>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</si>
  <si>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美波町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</si>
  <si>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</si>
  <si>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</si>
  <si>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</si>
  <si>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</si>
  <si>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</si>
  <si>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</si>
  <si>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</si>
  <si>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</si>
  <si>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</si>
  <si>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</si>
  <si>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</si>
  <si>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経常収支比率は100％以上であり、健全である。しかし、使用料以外の収入である一般会計からの繰入金に依存している。
　平成25年度までは、経費回収率は100％であり、汚水処理原価も低く抑えられてきた。平成26年度に汚泥処理費用が発生したため、効率性が低下した。平成27年度、平成28年度は、汚泥処理費用が発生していないため、経費回収率が改善している。
　施設利用率は類似団体と比較して低い。
　その反面、水洗化率は比較的良い状態である。</t>
    <rPh sb="137" eb="139">
      <t>ヘイセイ</t>
    </rPh>
    <rPh sb="141" eb="142">
      <t>ネン</t>
    </rPh>
    <rPh sb="142" eb="143">
      <t>ド</t>
    </rPh>
    <rPh sb="212" eb="214">
      <t>ジョウタイ</t>
    </rPh>
    <phoneticPr fontId="4"/>
  </si>
  <si>
    <t>　おおむね健全であると認められる。しかし、一般会計からの繰入金に依存しているため、効率的な経営に努める必要がある。
　施設の処理能力に余裕があるため、汚水処理エリアを広げていく必要がある。
　計画的な汚泥処理に取り組む必要がある。</t>
    <phoneticPr fontId="4"/>
  </si>
  <si>
    <t>　供用開始が平成17年と新しいため、管渠の更新、老朽化対策は、今のところ必要とされていない。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</si>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</sst>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9364512"/>
        <c:axId val="-3893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9364512"/>
        <c:axId val="-389357440"/>
      </c:lineChart>
      <c:dateAx>
        <c:axId val="-38936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89357440"/>
        <c:crosses val="autoZero"/>
        <c:auto val="1"/>
        <c:lblOffset val="100"/>
        <c:baseTimeUnit val="years"/>
      </c:dateAx>
      <c:valAx>
        <c:axId val="-3893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8936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23.97</c:v>
                </c:pt>
                <c:pt idx="1">
                  <c:v>23.38</c:v>
                </c:pt>
                <c:pt idx="2">
                  <c:v>23.38</c:v>
                </c:pt>
                <c:pt idx="3">
                  <c:v>22.53</c:v>
                </c:pt>
                <c:pt idx="4">
                  <c:v>23.46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8911728"/>
        <c:axId val="-24891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8911728"/>
        <c:axId val="-248912272"/>
      </c:lineChart>
      <c:dateAx>
        <c:axId val="-24891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8912272"/>
        <c:crosses val="autoZero"/>
        <c:auto val="1"/>
        <c:lblOffset val="100"/>
        <c:baseTimeUnit val="years"/>
      </c:dateAx>
      <c:valAx>
        <c:axId val="-24891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891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71.75</c:v>
                </c:pt>
                <c:pt idx="1">
                  <c:v>75.19</c:v>
                </c:pt>
                <c:pt idx="2">
                  <c:v>76.739999999999995</c:v>
                </c:pt>
                <c:pt idx="3">
                  <c:v>76.98</c:v>
                </c:pt>
                <c:pt idx="4">
                  <c:v>75.75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8922064"/>
        <c:axId val="-24890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8922064"/>
        <c:axId val="-248909008"/>
      </c:lineChart>
      <c:dateAx>
        <c:axId val="-24892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8909008"/>
        <c:crosses val="autoZero"/>
        <c:auto val="1"/>
        <c:lblOffset val="100"/>
        <c:baseTimeUnit val="years"/>
      </c:dateAx>
      <c:valAx>
        <c:axId val="-24890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892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103.14</c:v>
                </c:pt>
                <c:pt idx="1">
                  <c:v>104.02</c:v>
                </c:pt>
                <c:pt idx="2">
                  <c:v>105.2</c:v>
                </c:pt>
                <c:pt idx="3">
                  <c:v>103.65</c:v>
                </c:pt>
                <c:pt idx="4">
                  <c:v>103.91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54845904"/>
        <c:axId val="-45485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54845904"/>
        <c:axId val="-454850800"/>
      </c:lineChart>
      <c:dateAx>
        <c:axId val="-45484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54850800"/>
        <c:crosses val="autoZero"/>
        <c:auto val="1"/>
        <c:lblOffset val="100"/>
        <c:baseTimeUnit val="years"/>
      </c:dateAx>
      <c:valAx>
        <c:axId val="-45485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5484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73728"/>
        <c:axId val="-2494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73728"/>
        <c:axId val="-249486240"/>
      </c:lineChart>
      <c:dateAx>
        <c:axId val="-24947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9486240"/>
        <c:crosses val="autoZero"/>
        <c:auto val="1"/>
        <c:lblOffset val="100"/>
        <c:baseTimeUnit val="years"/>
      </c:dateAx>
      <c:valAx>
        <c:axId val="-2494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7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84608"/>
        <c:axId val="-24947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84608"/>
        <c:axId val="-249475360"/>
      </c:lineChart>
      <c:dateAx>
        <c:axId val="-24948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9475360"/>
        <c:crosses val="autoZero"/>
        <c:auto val="1"/>
        <c:lblOffset val="100"/>
        <c:baseTimeUnit val="years"/>
      </c:dateAx>
      <c:valAx>
        <c:axId val="-24947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8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88960"/>
        <c:axId val="-2494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88960"/>
        <c:axId val="-249485696"/>
      </c:lineChart>
      <c:dateAx>
        <c:axId val="-2494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9485696"/>
        <c:crosses val="autoZero"/>
        <c:auto val="1"/>
        <c:lblOffset val="100"/>
        <c:baseTimeUnit val="years"/>
      </c:dateAx>
      <c:valAx>
        <c:axId val="-2494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88416"/>
        <c:axId val="-24948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88416"/>
        <c:axId val="-249481344"/>
      </c:lineChart>
      <c:dateAx>
        <c:axId val="-2494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9481344"/>
        <c:crosses val="autoZero"/>
        <c:auto val="1"/>
        <c:lblOffset val="100"/>
        <c:baseTimeUnit val="years"/>
      </c:dateAx>
      <c:valAx>
        <c:axId val="-24948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80256"/>
        <c:axId val="-24947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80256"/>
        <c:axId val="-249478080"/>
      </c:lineChart>
      <c:dateAx>
        <c:axId val="-2494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9478080"/>
        <c:crosses val="autoZero"/>
        <c:auto val="1"/>
        <c:lblOffset val="100"/>
        <c:baseTimeUnit val="years"/>
      </c:dateAx>
      <c:valAx>
        <c:axId val="-24947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8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127.17</c:v>
                </c:pt>
                <c:pt idx="1">
                  <c:v>138.47</c:v>
                </c:pt>
                <c:pt idx="2">
                  <c:v>87.22</c:v>
                </c:pt>
                <c:pt idx="3">
                  <c:v>130.03</c:v>
                </c:pt>
                <c:pt idx="4">
                  <c:v>118.72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9487872"/>
        <c:axId val="-24891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9487872"/>
        <c:axId val="-248912816"/>
      </c:lineChart>
      <c:dateAx>
        <c:axId val="-24948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8912816"/>
        <c:crosses val="autoZero"/>
        <c:auto val="1"/>
        <c:lblOffset val="100"/>
        <c:baseTimeUnit val="years"/>
      </c:dateAx>
      <c:valAx>
        <c:axId val="-24891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948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105.5</c:v>
                </c:pt>
                <c:pt idx="1">
                  <c:v>97.11</c:v>
                </c:pt>
                <c:pt idx="2">
                  <c:v>159.36000000000001</c:v>
                </c:pt>
                <c:pt idx="3">
                  <c:v>107.49</c:v>
                </c:pt>
                <c:pt idx="4">
                  <c:v>117.94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8920432"/>
        <c:axId val="-24892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8920432"/>
        <c:axId val="-248920976"/>
      </c:lineChart>
      <c:dateAx>
        <c:axId val="-24892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248920976"/>
        <c:crosses val="autoZero"/>
        <c:auto val="1"/>
        <c:lblOffset val="100"/>
        <c:baseTimeUnit val="years"/>
      </c:dateAx>
      <c:valAx>
        <c:axId val="-24892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4892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徳島県　美波町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Cc3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7114</v>
      </c>
      <c r="AM8" s="50"/>
      <c r="AN8" s="50"/>
      <c r="AO8" s="50"/>
      <c r="AP8" s="50"/>
      <c r="AQ8" s="50"/>
      <c r="AR8" s="50"/>
      <c r="AS8" s="50"/>
      <c r="AT8" s="45">
        <f>データ!T6</f>
        <v>140.80000000000001</v>
      </c>
      <c r="AU8" s="45"/>
      <c r="AV8" s="45"/>
      <c r="AW8" s="45"/>
      <c r="AX8" s="45"/>
      <c r="AY8" s="45"/>
      <c r="AZ8" s="45"/>
      <c r="BA8" s="45"/>
      <c r="BB8" s="45">
        <f>データ!U6</f>
        <v>50.53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15.97</v>
      </c>
      <c r="Q10" s="45"/>
      <c r="R10" s="45"/>
      <c r="S10" s="45"/>
      <c r="T10" s="45"/>
      <c r="U10" s="45"/>
      <c r="V10" s="45"/>
      <c r="W10" s="45">
        <f>データ!Q6</f>
        <v>101.39</v>
      </c>
      <c r="X10" s="45"/>
      <c r="Y10" s="45"/>
      <c r="Z10" s="45"/>
      <c r="AA10" s="45"/>
      <c r="AB10" s="45"/>
      <c r="AC10" s="45"/>
      <c r="AD10" s="50">
        <f>データ!R6</f>
        <v>2540</v>
      </c>
      <c r="AE10" s="50"/>
      <c r="AF10" s="50"/>
      <c r="AG10" s="50"/>
      <c r="AH10" s="50"/>
      <c r="AI10" s="50"/>
      <c r="AJ10" s="50"/>
      <c r="AK10" s="2"/>
      <c r="AL10" s="50">
        <f>データ!V6</f>
        <v>1130</v>
      </c>
      <c r="AM10" s="50"/>
      <c r="AN10" s="50"/>
      <c r="AO10" s="50"/>
      <c r="AP10" s="50"/>
      <c r="AQ10" s="50"/>
      <c r="AR10" s="50"/>
      <c r="AS10" s="50"/>
      <c r="AT10" s="45">
        <f>データ!W6</f>
        <v>0.38</v>
      </c>
      <c r="AU10" s="45"/>
      <c r="AV10" s="45"/>
      <c r="AW10" s="45"/>
      <c r="AX10" s="45"/>
      <c r="AY10" s="45"/>
      <c r="AZ10" s="45"/>
      <c r="BA10" s="45"/>
      <c r="BB10" s="45">
        <f>データ!X6</f>
        <v>2973.68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15.97</v>
      </c>
      <c r="Q6" s="34">
        <f t="shared" si="3"/>
        <v>101.39</v>
      </c>
      <c r="R6" s="34">
        <f t="shared" si="3"/>
        <v>2540</v>
      </c>
      <c r="S6" s="34">
        <f t="shared" si="3"/>
        <v>7114</v>
      </c>
      <c r="T6" s="34">
        <f t="shared" si="3"/>
        <v>140.80000000000001</v>
      </c>
      <c r="U6" s="34">
        <f t="shared" si="3"/>
        <v>50.53</v>
      </c>
      <c r="V6" s="34">
        <f t="shared" si="3"/>
        <v>1130</v>
      </c>
      <c r="W6" s="34">
        <f t="shared" si="3"/>
        <v>0.38</v>
      </c>
      <c r="X6" s="34">
        <f t="shared" si="3"/>
        <v>2973.68</v>
      </c>
      <c r="Y6" s="35">
        <f>IF(Y7="",NA(),Y7)</f>
        <v>103.14</v>
      </c>
      <c r="Z6" s="35">
        <f t="shared" ref="Z6:AH6" si="4">IF(Z7="",NA(),Z7)</f>
        <v>104.02</v>
      </c>
      <c r="AA6" s="35">
        <f t="shared" si="4"/>
        <v>105.2</v>
      </c>
      <c r="AB6" s="35">
        <f t="shared" si="4"/>
        <v>103.65</v>
      </c>
      <c r="AC6" s="35">
        <f t="shared" si="4"/>
        <v>103.91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127.17</v>
      </c>
      <c r="BR6" s="35">
        <f t="shared" ref="BR6:BZ6" si="8">IF(BR7="",NA(),BR7)</f>
        <v>138.47</v>
      </c>
      <c r="BS6" s="35">
        <f t="shared" si="8"/>
        <v>87.22</v>
      </c>
      <c r="BT6" s="35">
        <f t="shared" si="8"/>
        <v>130.03</v>
      </c>
      <c r="BU6" s="35">
        <f t="shared" si="8"/>
        <v>118.72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105.5</v>
      </c>
      <c r="CC6" s="35">
        <f t="shared" ref="CC6:CK6" si="9">IF(CC7="",NA(),CC7)</f>
        <v>97.11</v>
      </c>
      <c r="CD6" s="35">
        <f t="shared" si="9"/>
        <v>159.36000000000001</v>
      </c>
      <c r="CE6" s="35">
        <f t="shared" si="9"/>
        <v>107.49</v>
      </c>
      <c r="CF6" s="35">
        <f t="shared" si="9"/>
        <v>117.94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>
        <f>IF(CM7="",NA(),CM7)</f>
        <v>23.97</v>
      </c>
      <c r="CN6" s="35">
        <f t="shared" ref="CN6:CV6" si="10">IF(CN7="",NA(),CN7)</f>
        <v>23.38</v>
      </c>
      <c r="CO6" s="35">
        <f t="shared" si="10"/>
        <v>23.38</v>
      </c>
      <c r="CP6" s="35">
        <f t="shared" si="10"/>
        <v>22.53</v>
      </c>
      <c r="CQ6" s="35">
        <f t="shared" si="10"/>
        <v>23.46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71.75</v>
      </c>
      <c r="CY6" s="35">
        <f t="shared" ref="CY6:DG6" si="11">IF(CY7="",NA(),CY7)</f>
        <v>75.19</v>
      </c>
      <c r="CZ6" s="35">
        <f t="shared" si="11"/>
        <v>76.739999999999995</v>
      </c>
      <c r="DA6" s="35">
        <f t="shared" si="11"/>
        <v>76.98</v>
      </c>
      <c r="DB6" s="35">
        <f t="shared" si="11"/>
        <v>75.75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363871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15.97</v>
      </c>
      <c r="Q7" s="38">
        <v>101.39</v>
      </c>
      <c r="R7" s="38">
        <v>2540</v>
      </c>
      <c r="S7" s="38">
        <v>7114</v>
      </c>
      <c r="T7" s="38">
        <v>140.80000000000001</v>
      </c>
      <c r="U7" s="38">
        <v>50.53</v>
      </c>
      <c r="V7" s="38">
        <v>1130</v>
      </c>
      <c r="W7" s="38">
        <v>0.38</v>
      </c>
      <c r="X7" s="38">
        <v>2973.68</v>
      </c>
      <c r="Y7" s="38">
        <v>103.14</v>
      </c>
      <c r="Z7" s="38">
        <v>104.02</v>
      </c>
      <c r="AA7" s="38">
        <v>105.2</v>
      </c>
      <c r="AB7" s="38">
        <v>103.65</v>
      </c>
      <c r="AC7" s="38">
        <v>103.91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127.17</v>
      </c>
      <c r="BR7" s="38">
        <v>138.47</v>
      </c>
      <c r="BS7" s="38">
        <v>87.22</v>
      </c>
      <c r="BT7" s="38">
        <v>130.03</v>
      </c>
      <c r="BU7" s="38">
        <v>118.72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105.5</v>
      </c>
      <c r="CC7" s="38">
        <v>97.11</v>
      </c>
      <c r="CD7" s="38">
        <v>159.36000000000001</v>
      </c>
      <c r="CE7" s="38">
        <v>107.49</v>
      </c>
      <c r="CF7" s="38">
        <v>117.94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>
        <v>23.97</v>
      </c>
      <c r="CN7" s="38">
        <v>23.38</v>
      </c>
      <c r="CO7" s="38">
        <v>23.38</v>
      </c>
      <c r="CP7" s="38">
        <v>22.53</v>
      </c>
      <c r="CQ7" s="38">
        <v>23.46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71.75</v>
      </c>
      <c r="CY7" s="38">
        <v>75.19</v>
      </c>
      <c r="CZ7" s="38">
        <v>76.739999999999995</v>
      </c>
      <c r="DA7" s="38">
        <v>76.98</v>
      </c>
      <c r="DB7" s="38">
        <v>75.75</v>
      </c>
      <c r="DC7" s="38">
        <v>66</v>
      </c>
      <c r="DD7" s="38">
        <v>65.86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2018-02-22T00:33:48Z</cp:lastPrinted>
  <dcterms:created xsi:type="dcterms:W3CDTF">2017-12-25T02:12:08Z</dcterms:created>
  <dcterms:modified xsi:type="dcterms:W3CDTF">2018-02-22T00:33:49Z</dcterms:modified>
  <cp:category/>
</cp:coreProperties>
</file>