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dfs.pref.tokushima.jp\KenFileServer\105\004000\2017(H29)\Ｉ_地方債\04 平成29年度地方債担当（研修生下席）\②平成29年度後期（宮本）\01_地方公営企業\15 平成28年度決算「経営比較分析表」の分析等\04 市町村→県\05法非適下水\"/>
    </mc:Choice>
  </mc:AlternateContent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E86" i="4"/>
  <c r="AT10" i="4"/>
  <c r="AL10" i="4"/>
  <c r="P10" i="4"/>
  <c r="I10" i="4"/>
  <c r="B10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<sst xmlns="http://schemas.openxmlformats.org/spreadsheetml/2006/main" count="240" uniqueCount="126">
  <si>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</si>
  <si>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</si>
  <si>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</si>
  <si>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</si>
  <si>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</si>
  <si>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</si>
  <si>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</si>
  <si>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</si>
  <si>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</si>
  <si>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</si>
  <si>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</si>
  <si>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</si>
  <si>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</si>
  <si>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</si>
  <si>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</si>
  <si>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</si>
  <si>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</si>
  <si>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</si>
  <si>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</si>
  <si>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</si>
  <si>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</si>
  <si>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</si>
  <si>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</si>
  <si>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</si>
  <si>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</si>
  <si>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</si>
  <si>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</si>
  <si>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</si>
  <si>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</si>
  <si>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</si>
  <si>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</si>
  <si>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</si>
  <si>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</si>
  <si>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</si>
  <si>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</si>
  <si>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</si>
  <si>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</si>
  <si>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</si>
  <si>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</si>
  <si>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</si>
  <si>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</si>
  <si>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</si>
  <si>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</si>
  <si>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</si>
  <si>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</si>
  <si>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</si>
  <si>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</si>
  <si>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</si>
  <si>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</si>
  <si>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</si>
  <si>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</si>
  <si>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</si>
  <si>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</si>
  <si>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</si>
  <si>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</si>
  <si>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</si>
  <si>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</si>
  <si>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</si>
  <si>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</si>
  <si>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</si>
  <si>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</si>
  <si>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</si>
  <si>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</si>
  <si>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</si>
  <si>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</si>
  <si>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</si>
  <si>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</si>
  <si>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</si>
  <si>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</si>
  <si>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</si>
  <si>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</si>
  <si>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</si>
  <si>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</si>
  <si>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</si>
  <si>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</si>
  <si>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</si>
  <si>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</si>
  <si>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</si>
  <si>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</si>
  <si>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</si>
  <si>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</si>
  <si>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</si>
  <si>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</si>
  <si>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</si>
  <si>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</si>
  <si>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</si>
  <si>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</si>
  <si>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</si>
  <si>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</si>
  <si>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</si>
  <si>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</si>
  <si>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</si>
  <si>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</si>
  <si>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</si>
  <si>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</si>
  <si>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</si>
  <si>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</si>
  <si>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</si>
  <si>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</si>
  <si>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</si>
  <si>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</si>
  <si>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</si>
  <si>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</si>
  <si>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</si>
  <si>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</si>
  <si>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</si>
  <si>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</si>
  <si>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</si>
  <si>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</si>
  <si>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</si>
  <si>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徳島県　美波町</t>
  </si>
  <si>
    <t>法非適用</t>
  </si>
  <si>
    <t>下水道事業</t>
  </si>
  <si>
    <t>公共下水道</t>
  </si>
  <si>
    <t>Cc3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</si>
  <si>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</si>
  <si>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</si>
  <si>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</si>
  <si>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</si>
  <si>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</si>
  <si>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</si>
  <si>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</si>
  <si>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経常収支比率は100％以上であり、健全である。しかし、使用料以外の収入である一般会計からの繰入金に依存している。
　平成25年度までは、経費回収率は100％であり、汚水処理原価も低く抑えられてきた。平成26年度に汚泥処理費用が発生したため、効率性が低下した。平成27年度、平成28年度は、汚泥処理費用が発生していないため、経費回収率が改善している。
　施設利用率は類似団体と比較して低い。
　その反面、水洗化率は比較的良い状態である。</t>
    <rPh sb="137" eb="139">
      <t>ヘイセイ</t>
    </rPh>
    <rPh sb="141" eb="142">
      <t>ネン</t>
    </rPh>
    <rPh sb="142" eb="143">
      <t>ド</t>
    </rPh>
    <rPh sb="212" eb="214">
      <t>ジョウタイ</t>
    </rPh>
    <phoneticPr fontId="4"/>
  </si>
  <si>
    <t>　おおむね健全であると認められる。しかし、一般会計からの繰入金に依存しているため、効率的な経営に努める必要がある。
　施設の処理能力に余裕があるため、汚水処理エリアを広げていく必要がある。
　計画的な汚泥処理に取り組む必要がある。</t>
    <phoneticPr fontId="4"/>
  </si>
  <si>
    <t>　供用開始が平成17年と新しいため、管渠の更新、老朽化対策は、今のところ必要とされていない。</t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</si>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</sst>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89364512"/>
        <c:axId val="-389357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0.18</c:v>
                </c:pt>
                <c:pt idx="1">
                  <c:v>0.19</c:v>
                </c:pt>
                <c:pt idx="2">
                  <c:v>0.16</c:v>
                </c:pt>
                <c:pt idx="3">
                  <c:v>0.33</c:v>
                </c:pt>
                <c:pt idx="4">
                  <c:v>0.21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9364512"/>
        <c:axId val="-389357440"/>
      </c:lineChart>
      <c:dateAx>
        <c:axId val="-389364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389357440"/>
        <c:crosses val="autoZero"/>
        <c:auto val="1"/>
        <c:lblOffset val="100"/>
        <c:baseTimeUnit val="years"/>
      </c:dateAx>
      <c:valAx>
        <c:axId val="-389357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389364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103.14</c:v>
                </c:pt>
                <c:pt idx="1">
                  <c:v>104.02</c:v>
                </c:pt>
                <c:pt idx="2">
                  <c:v>105.2</c:v>
                </c:pt>
                <c:pt idx="3">
                  <c:v>103.65</c:v>
                </c:pt>
                <c:pt idx="4">
                  <c:v>103.91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54845904"/>
        <c:axId val="-454850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54845904"/>
        <c:axId val="-454850800"/>
      </c:lineChart>
      <c:dateAx>
        <c:axId val="-454845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454850800"/>
        <c:crosses val="autoZero"/>
        <c:auto val="1"/>
        <c:lblOffset val="100"/>
        <c:baseTimeUnit val="years"/>
      </c:dateAx>
      <c:valAx>
        <c:axId val="-454850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454845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49473728"/>
        <c:axId val="-249486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49473728"/>
        <c:axId val="-249486240"/>
      </c:lineChart>
      <c:dateAx>
        <c:axId val="-249473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249486240"/>
        <c:crosses val="autoZero"/>
        <c:auto val="1"/>
        <c:lblOffset val="100"/>
        <c:baseTimeUnit val="years"/>
      </c:dateAx>
      <c:valAx>
        <c:axId val="-249486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249473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49484608"/>
        <c:axId val="-249475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49484608"/>
        <c:axId val="-249475360"/>
      </c:lineChart>
      <c:dateAx>
        <c:axId val="-249484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249475360"/>
        <c:crosses val="autoZero"/>
        <c:auto val="1"/>
        <c:lblOffset val="100"/>
        <c:baseTimeUnit val="years"/>
      </c:dateAx>
      <c:valAx>
        <c:axId val="-249475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249484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49488960"/>
        <c:axId val="-249485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49488960"/>
        <c:axId val="-249485696"/>
      </c:lineChart>
      <c:dateAx>
        <c:axId val="-249488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249485696"/>
        <c:crosses val="autoZero"/>
        <c:auto val="1"/>
        <c:lblOffset val="100"/>
        <c:baseTimeUnit val="years"/>
      </c:dateAx>
      <c:valAx>
        <c:axId val="-249485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249488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49488416"/>
        <c:axId val="-249481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49488416"/>
        <c:axId val="-249481344"/>
      </c:lineChart>
      <c:dateAx>
        <c:axId val="-249488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249481344"/>
        <c:crosses val="autoZero"/>
        <c:auto val="1"/>
        <c:lblOffset val="100"/>
        <c:baseTimeUnit val="years"/>
      </c:dateAx>
      <c:valAx>
        <c:axId val="-249481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249488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49480256"/>
        <c:axId val="-249478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1574.53</c:v>
                </c:pt>
                <c:pt idx="1">
                  <c:v>1506.51</c:v>
                </c:pt>
                <c:pt idx="2">
                  <c:v>1315.67</c:v>
                </c:pt>
                <c:pt idx="3">
                  <c:v>1240.1600000000001</c:v>
                </c:pt>
                <c:pt idx="4">
                  <c:v>1193.49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49480256"/>
        <c:axId val="-249478080"/>
      </c:lineChart>
      <c:dateAx>
        <c:axId val="-249480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249478080"/>
        <c:crosses val="autoZero"/>
        <c:auto val="1"/>
        <c:lblOffset val="100"/>
        <c:baseTimeUnit val="years"/>
      </c:dateAx>
      <c:valAx>
        <c:axId val="-249478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249480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127.17</c:v>
                </c:pt>
                <c:pt idx="1">
                  <c:v>138.47</c:v>
                </c:pt>
                <c:pt idx="2">
                  <c:v>87.22</c:v>
                </c:pt>
                <c:pt idx="3">
                  <c:v>130.03</c:v>
                </c:pt>
                <c:pt idx="4">
                  <c:v>118.72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49487872"/>
        <c:axId val="-248912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57.36</c:v>
                </c:pt>
                <c:pt idx="1">
                  <c:v>57.33</c:v>
                </c:pt>
                <c:pt idx="2">
                  <c:v>60.78</c:v>
                </c:pt>
                <c:pt idx="3">
                  <c:v>60.17</c:v>
                </c:pt>
                <c:pt idx="4">
                  <c:v>65.569999999999993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49487872"/>
        <c:axId val="-248912816"/>
      </c:lineChart>
      <c:dateAx>
        <c:axId val="-249487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248912816"/>
        <c:crosses val="autoZero"/>
        <c:auto val="1"/>
        <c:lblOffset val="100"/>
        <c:baseTimeUnit val="years"/>
      </c:dateAx>
      <c:valAx>
        <c:axId val="-248912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249487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105.5</c:v>
                </c:pt>
                <c:pt idx="1">
                  <c:v>97.11</c:v>
                </c:pt>
                <c:pt idx="2">
                  <c:v>159.36000000000001</c:v>
                </c:pt>
                <c:pt idx="3">
                  <c:v>107.49</c:v>
                </c:pt>
                <c:pt idx="4">
                  <c:v>117.94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48920432"/>
        <c:axId val="-248920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279.91000000000003</c:v>
                </c:pt>
                <c:pt idx="1">
                  <c:v>284.52999999999997</c:v>
                </c:pt>
                <c:pt idx="2">
                  <c:v>276.26</c:v>
                </c:pt>
                <c:pt idx="3">
                  <c:v>281.52999999999997</c:v>
                </c:pt>
                <c:pt idx="4">
                  <c:v>263.04000000000002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48920432"/>
        <c:axId val="-248920976"/>
      </c:lineChart>
      <c:dateAx>
        <c:axId val="-248920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248920976"/>
        <c:crosses val="autoZero"/>
        <c:auto val="1"/>
        <c:lblOffset val="100"/>
        <c:baseTimeUnit val="years"/>
      </c:dateAx>
      <c:valAx>
        <c:axId val="-248920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248920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23.97</c:v>
                </c:pt>
                <c:pt idx="1">
                  <c:v>23.38</c:v>
                </c:pt>
                <c:pt idx="2">
                  <c:v>23.38</c:v>
                </c:pt>
                <c:pt idx="3">
                  <c:v>22.53</c:v>
                </c:pt>
                <c:pt idx="4">
                  <c:v>23.46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48911728"/>
        <c:axId val="-248912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40.07</c:v>
                </c:pt>
                <c:pt idx="1">
                  <c:v>39.92</c:v>
                </c:pt>
                <c:pt idx="2">
                  <c:v>41.63</c:v>
                </c:pt>
                <c:pt idx="3">
                  <c:v>44.89</c:v>
                </c:pt>
                <c:pt idx="4">
                  <c:v>40.75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48911728"/>
        <c:axId val="-248912272"/>
      </c:lineChart>
      <c:dateAx>
        <c:axId val="-248911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248912272"/>
        <c:crosses val="autoZero"/>
        <c:auto val="1"/>
        <c:lblOffset val="100"/>
        <c:baseTimeUnit val="years"/>
      </c:dateAx>
      <c:valAx>
        <c:axId val="-248912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24891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71.75</c:v>
                </c:pt>
                <c:pt idx="1">
                  <c:v>75.19</c:v>
                </c:pt>
                <c:pt idx="2">
                  <c:v>76.739999999999995</c:v>
                </c:pt>
                <c:pt idx="3">
                  <c:v>76.98</c:v>
                </c:pt>
                <c:pt idx="4">
                  <c:v>75.75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48922064"/>
        <c:axId val="-24890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66</c:v>
                </c:pt>
                <c:pt idx="1">
                  <c:v>65.86</c:v>
                </c:pt>
                <c:pt idx="2">
                  <c:v>66.33</c:v>
                </c:pt>
                <c:pt idx="3">
                  <c:v>64.89</c:v>
                </c:pt>
                <c:pt idx="4">
                  <c:v>64.97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48922064"/>
        <c:axId val="-248909008"/>
      </c:lineChart>
      <c:dateAx>
        <c:axId val="-248922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248909008"/>
        <c:crosses val="autoZero"/>
        <c:auto val="1"/>
        <c:lblOffset val="100"/>
        <c:baseTimeUnit val="years"/>
      </c:dateAx>
      <c:valAx>
        <c:axId val="-24890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248922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【728.30】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AD9" sqref="AD9:AJ9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3" t="str">
        <f>データ!H6</f>
        <v>徳島県　美波町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公共下水道</v>
      </c>
      <c r="Q8" s="48"/>
      <c r="R8" s="48"/>
      <c r="S8" s="48"/>
      <c r="T8" s="48"/>
      <c r="U8" s="48"/>
      <c r="V8" s="48"/>
      <c r="W8" s="48" t="str">
        <f>データ!L6</f>
        <v>Cc3</v>
      </c>
      <c r="X8" s="48"/>
      <c r="Y8" s="48"/>
      <c r="Z8" s="48"/>
      <c r="AA8" s="48"/>
      <c r="AB8" s="48"/>
      <c r="AC8" s="48"/>
      <c r="AD8" s="49" t="s">
        <v>125</v>
      </c>
      <c r="AE8" s="49"/>
      <c r="AF8" s="49"/>
      <c r="AG8" s="49"/>
      <c r="AH8" s="49"/>
      <c r="AI8" s="49"/>
      <c r="AJ8" s="49"/>
      <c r="AK8" s="4"/>
      <c r="AL8" s="50">
        <f>データ!S6</f>
        <v>7114</v>
      </c>
      <c r="AM8" s="50"/>
      <c r="AN8" s="50"/>
      <c r="AO8" s="50"/>
      <c r="AP8" s="50"/>
      <c r="AQ8" s="50"/>
      <c r="AR8" s="50"/>
      <c r="AS8" s="50"/>
      <c r="AT8" s="45">
        <f>データ!T6</f>
        <v>140.80000000000001</v>
      </c>
      <c r="AU8" s="45"/>
      <c r="AV8" s="45"/>
      <c r="AW8" s="45"/>
      <c r="AX8" s="45"/>
      <c r="AY8" s="45"/>
      <c r="AZ8" s="45"/>
      <c r="BA8" s="45"/>
      <c r="BB8" s="45">
        <f>データ!U6</f>
        <v>50.53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15.97</v>
      </c>
      <c r="Q10" s="45"/>
      <c r="R10" s="45"/>
      <c r="S10" s="45"/>
      <c r="T10" s="45"/>
      <c r="U10" s="45"/>
      <c r="V10" s="45"/>
      <c r="W10" s="45">
        <f>データ!Q6</f>
        <v>101.39</v>
      </c>
      <c r="X10" s="45"/>
      <c r="Y10" s="45"/>
      <c r="Z10" s="45"/>
      <c r="AA10" s="45"/>
      <c r="AB10" s="45"/>
      <c r="AC10" s="45"/>
      <c r="AD10" s="50">
        <f>データ!R6</f>
        <v>2540</v>
      </c>
      <c r="AE10" s="50"/>
      <c r="AF10" s="50"/>
      <c r="AG10" s="50"/>
      <c r="AH10" s="50"/>
      <c r="AI10" s="50"/>
      <c r="AJ10" s="50"/>
      <c r="AK10" s="2"/>
      <c r="AL10" s="50">
        <f>データ!V6</f>
        <v>1130</v>
      </c>
      <c r="AM10" s="50"/>
      <c r="AN10" s="50"/>
      <c r="AO10" s="50"/>
      <c r="AP10" s="50"/>
      <c r="AQ10" s="50"/>
      <c r="AR10" s="50"/>
      <c r="AS10" s="50"/>
      <c r="AT10" s="45">
        <f>データ!W6</f>
        <v>0.38</v>
      </c>
      <c r="AU10" s="45"/>
      <c r="AV10" s="45"/>
      <c r="AW10" s="45"/>
      <c r="AX10" s="45"/>
      <c r="AY10" s="45"/>
      <c r="AZ10" s="45"/>
      <c r="BA10" s="45"/>
      <c r="BB10" s="45">
        <f>データ!X6</f>
        <v>2973.68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122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124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123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【728.30】</v>
      </c>
      <c r="I86" s="26" t="str">
        <f>データ!CA6</f>
        <v>【100.04】</v>
      </c>
      <c r="J86" s="26" t="str">
        <f>データ!CL6</f>
        <v>【137.82】</v>
      </c>
      <c r="K86" s="26" t="str">
        <f>データ!CW6</f>
        <v>【60.09】</v>
      </c>
      <c r="L86" s="26" t="str">
        <f>データ!DH6</f>
        <v>【94.90】</v>
      </c>
      <c r="M86" s="26" t="s">
        <v>56</v>
      </c>
      <c r="N86" s="26" t="s">
        <v>56</v>
      </c>
      <c r="O86" s="26" t="str">
        <f>データ!EO6</f>
        <v>【0.27】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>
      <c r="A6" s="28" t="s">
        <v>109</v>
      </c>
      <c r="B6" s="33">
        <f>B7</f>
        <v>2016</v>
      </c>
      <c r="C6" s="33">
        <f t="shared" ref="C6:X6" si="3">C7</f>
        <v>363871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徳島県　美波町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Cc3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15.97</v>
      </c>
      <c r="Q6" s="34">
        <f t="shared" si="3"/>
        <v>101.39</v>
      </c>
      <c r="R6" s="34">
        <f t="shared" si="3"/>
        <v>2540</v>
      </c>
      <c r="S6" s="34">
        <f t="shared" si="3"/>
        <v>7114</v>
      </c>
      <c r="T6" s="34">
        <f t="shared" si="3"/>
        <v>140.80000000000001</v>
      </c>
      <c r="U6" s="34">
        <f t="shared" si="3"/>
        <v>50.53</v>
      </c>
      <c r="V6" s="34">
        <f t="shared" si="3"/>
        <v>1130</v>
      </c>
      <c r="W6" s="34">
        <f t="shared" si="3"/>
        <v>0.38</v>
      </c>
      <c r="X6" s="34">
        <f t="shared" si="3"/>
        <v>2973.68</v>
      </c>
      <c r="Y6" s="35">
        <f>IF(Y7="",NA(),Y7)</f>
        <v>103.14</v>
      </c>
      <c r="Z6" s="35">
        <f t="shared" ref="Z6:AH6" si="4">IF(Z7="",NA(),Z7)</f>
        <v>104.02</v>
      </c>
      <c r="AA6" s="35">
        <f t="shared" si="4"/>
        <v>105.2</v>
      </c>
      <c r="AB6" s="35">
        <f t="shared" si="4"/>
        <v>103.65</v>
      </c>
      <c r="AC6" s="35">
        <f t="shared" si="4"/>
        <v>103.91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1574.53</v>
      </c>
      <c r="BL6" s="35">
        <f t="shared" si="7"/>
        <v>1506.51</v>
      </c>
      <c r="BM6" s="35">
        <f t="shared" si="7"/>
        <v>1315.67</v>
      </c>
      <c r="BN6" s="35">
        <f t="shared" si="7"/>
        <v>1240.1600000000001</v>
      </c>
      <c r="BO6" s="35">
        <f t="shared" si="7"/>
        <v>1193.49</v>
      </c>
      <c r="BP6" s="34" t="str">
        <f>IF(BP7="","",IF(BP7="-","【-】","【"&amp;SUBSTITUTE(TEXT(BP7,"#,##0.00"),"-","△")&amp;"】"))</f>
        <v>【728.30】</v>
      </c>
      <c r="BQ6" s="35">
        <f>IF(BQ7="",NA(),BQ7)</f>
        <v>127.17</v>
      </c>
      <c r="BR6" s="35">
        <f t="shared" ref="BR6:BZ6" si="8">IF(BR7="",NA(),BR7)</f>
        <v>138.47</v>
      </c>
      <c r="BS6" s="35">
        <f t="shared" si="8"/>
        <v>87.22</v>
      </c>
      <c r="BT6" s="35">
        <f t="shared" si="8"/>
        <v>130.03</v>
      </c>
      <c r="BU6" s="35">
        <f t="shared" si="8"/>
        <v>118.72</v>
      </c>
      <c r="BV6" s="35">
        <f t="shared" si="8"/>
        <v>57.36</v>
      </c>
      <c r="BW6" s="35">
        <f t="shared" si="8"/>
        <v>57.33</v>
      </c>
      <c r="BX6" s="35">
        <f t="shared" si="8"/>
        <v>60.78</v>
      </c>
      <c r="BY6" s="35">
        <f t="shared" si="8"/>
        <v>60.17</v>
      </c>
      <c r="BZ6" s="35">
        <f t="shared" si="8"/>
        <v>65.569999999999993</v>
      </c>
      <c r="CA6" s="34" t="str">
        <f>IF(CA7="","",IF(CA7="-","【-】","【"&amp;SUBSTITUTE(TEXT(CA7,"#,##0.00"),"-","△")&amp;"】"))</f>
        <v>【100.04】</v>
      </c>
      <c r="CB6" s="35">
        <f>IF(CB7="",NA(),CB7)</f>
        <v>105.5</v>
      </c>
      <c r="CC6" s="35">
        <f t="shared" ref="CC6:CK6" si="9">IF(CC7="",NA(),CC7)</f>
        <v>97.11</v>
      </c>
      <c r="CD6" s="35">
        <f t="shared" si="9"/>
        <v>159.36000000000001</v>
      </c>
      <c r="CE6" s="35">
        <f t="shared" si="9"/>
        <v>107.49</v>
      </c>
      <c r="CF6" s="35">
        <f t="shared" si="9"/>
        <v>117.94</v>
      </c>
      <c r="CG6" s="35">
        <f t="shared" si="9"/>
        <v>279.91000000000003</v>
      </c>
      <c r="CH6" s="35">
        <f t="shared" si="9"/>
        <v>284.52999999999997</v>
      </c>
      <c r="CI6" s="35">
        <f t="shared" si="9"/>
        <v>276.26</v>
      </c>
      <c r="CJ6" s="35">
        <f t="shared" si="9"/>
        <v>281.52999999999997</v>
      </c>
      <c r="CK6" s="35">
        <f t="shared" si="9"/>
        <v>263.04000000000002</v>
      </c>
      <c r="CL6" s="34" t="str">
        <f>IF(CL7="","",IF(CL7="-","【-】","【"&amp;SUBSTITUTE(TEXT(CL7,"#,##0.00"),"-","△")&amp;"】"))</f>
        <v>【137.82】</v>
      </c>
      <c r="CM6" s="35">
        <f>IF(CM7="",NA(),CM7)</f>
        <v>23.97</v>
      </c>
      <c r="CN6" s="35">
        <f t="shared" ref="CN6:CV6" si="10">IF(CN7="",NA(),CN7)</f>
        <v>23.38</v>
      </c>
      <c r="CO6" s="35">
        <f t="shared" si="10"/>
        <v>23.38</v>
      </c>
      <c r="CP6" s="35">
        <f t="shared" si="10"/>
        <v>22.53</v>
      </c>
      <c r="CQ6" s="35">
        <f t="shared" si="10"/>
        <v>23.46</v>
      </c>
      <c r="CR6" s="35">
        <f t="shared" si="10"/>
        <v>40.07</v>
      </c>
      <c r="CS6" s="35">
        <f t="shared" si="10"/>
        <v>39.92</v>
      </c>
      <c r="CT6" s="35">
        <f t="shared" si="10"/>
        <v>41.63</v>
      </c>
      <c r="CU6" s="35">
        <f t="shared" si="10"/>
        <v>44.89</v>
      </c>
      <c r="CV6" s="35">
        <f t="shared" si="10"/>
        <v>40.75</v>
      </c>
      <c r="CW6" s="34" t="str">
        <f>IF(CW7="","",IF(CW7="-","【-】","【"&amp;SUBSTITUTE(TEXT(CW7,"#,##0.00"),"-","△")&amp;"】"))</f>
        <v>【60.09】</v>
      </c>
      <c r="CX6" s="35">
        <f>IF(CX7="",NA(),CX7)</f>
        <v>71.75</v>
      </c>
      <c r="CY6" s="35">
        <f t="shared" ref="CY6:DG6" si="11">IF(CY7="",NA(),CY7)</f>
        <v>75.19</v>
      </c>
      <c r="CZ6" s="35">
        <f t="shared" si="11"/>
        <v>76.739999999999995</v>
      </c>
      <c r="DA6" s="35">
        <f t="shared" si="11"/>
        <v>76.98</v>
      </c>
      <c r="DB6" s="35">
        <f t="shared" si="11"/>
        <v>75.75</v>
      </c>
      <c r="DC6" s="35">
        <f t="shared" si="11"/>
        <v>66</v>
      </c>
      <c r="DD6" s="35">
        <f t="shared" si="11"/>
        <v>65.86</v>
      </c>
      <c r="DE6" s="35">
        <f t="shared" si="11"/>
        <v>66.33</v>
      </c>
      <c r="DF6" s="35">
        <f t="shared" si="11"/>
        <v>64.89</v>
      </c>
      <c r="DG6" s="35">
        <f t="shared" si="11"/>
        <v>64.97</v>
      </c>
      <c r="DH6" s="34" t="str">
        <f>IF(DH7="","",IF(DH7="-","【-】","【"&amp;SUBSTITUTE(TEXT(DH7,"#,##0.00"),"-","△")&amp;"】"))</f>
        <v>【94.90】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0.18</v>
      </c>
      <c r="EK6" s="35">
        <f t="shared" si="14"/>
        <v>0.19</v>
      </c>
      <c r="EL6" s="35">
        <f t="shared" si="14"/>
        <v>0.16</v>
      </c>
      <c r="EM6" s="35">
        <f t="shared" si="14"/>
        <v>0.33</v>
      </c>
      <c r="EN6" s="35">
        <f t="shared" si="14"/>
        <v>0.21</v>
      </c>
      <c r="EO6" s="34" t="str">
        <f>IF(EO7="","",IF(EO7="-","【-】","【"&amp;SUBSTITUTE(TEXT(EO7,"#,##0.00"),"-","△")&amp;"】"))</f>
        <v>【0.27】</v>
      </c>
    </row>
    <row r="7" spans="1:145" s="36" customFormat="1">
      <c r="A7" s="28"/>
      <c r="B7" s="37">
        <v>2016</v>
      </c>
      <c r="C7" s="37">
        <v>363871</v>
      </c>
      <c r="D7" s="37">
        <v>47</v>
      </c>
      <c r="E7" s="37">
        <v>17</v>
      </c>
      <c r="F7" s="37">
        <v>1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15.97</v>
      </c>
      <c r="Q7" s="38">
        <v>101.39</v>
      </c>
      <c r="R7" s="38">
        <v>2540</v>
      </c>
      <c r="S7" s="38">
        <v>7114</v>
      </c>
      <c r="T7" s="38">
        <v>140.80000000000001</v>
      </c>
      <c r="U7" s="38">
        <v>50.53</v>
      </c>
      <c r="V7" s="38">
        <v>1130</v>
      </c>
      <c r="W7" s="38">
        <v>0.38</v>
      </c>
      <c r="X7" s="38">
        <v>2973.68</v>
      </c>
      <c r="Y7" s="38">
        <v>103.14</v>
      </c>
      <c r="Z7" s="38">
        <v>104.02</v>
      </c>
      <c r="AA7" s="38">
        <v>105.2</v>
      </c>
      <c r="AB7" s="38">
        <v>103.65</v>
      </c>
      <c r="AC7" s="38">
        <v>103.91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1574.53</v>
      </c>
      <c r="BL7" s="38">
        <v>1506.51</v>
      </c>
      <c r="BM7" s="38">
        <v>1315.67</v>
      </c>
      <c r="BN7" s="38">
        <v>1240.1600000000001</v>
      </c>
      <c r="BO7" s="38">
        <v>1193.49</v>
      </c>
      <c r="BP7" s="38">
        <v>728.3</v>
      </c>
      <c r="BQ7" s="38">
        <v>127.17</v>
      </c>
      <c r="BR7" s="38">
        <v>138.47</v>
      </c>
      <c r="BS7" s="38">
        <v>87.22</v>
      </c>
      <c r="BT7" s="38">
        <v>130.03</v>
      </c>
      <c r="BU7" s="38">
        <v>118.72</v>
      </c>
      <c r="BV7" s="38">
        <v>57.36</v>
      </c>
      <c r="BW7" s="38">
        <v>57.33</v>
      </c>
      <c r="BX7" s="38">
        <v>60.78</v>
      </c>
      <c r="BY7" s="38">
        <v>60.17</v>
      </c>
      <c r="BZ7" s="38">
        <v>65.569999999999993</v>
      </c>
      <c r="CA7" s="38">
        <v>100.04</v>
      </c>
      <c r="CB7" s="38">
        <v>105.5</v>
      </c>
      <c r="CC7" s="38">
        <v>97.11</v>
      </c>
      <c r="CD7" s="38">
        <v>159.36000000000001</v>
      </c>
      <c r="CE7" s="38">
        <v>107.49</v>
      </c>
      <c r="CF7" s="38">
        <v>117.94</v>
      </c>
      <c r="CG7" s="38">
        <v>279.91000000000003</v>
      </c>
      <c r="CH7" s="38">
        <v>284.52999999999997</v>
      </c>
      <c r="CI7" s="38">
        <v>276.26</v>
      </c>
      <c r="CJ7" s="38">
        <v>281.52999999999997</v>
      </c>
      <c r="CK7" s="38">
        <v>263.04000000000002</v>
      </c>
      <c r="CL7" s="38">
        <v>137.82</v>
      </c>
      <c r="CM7" s="38">
        <v>23.97</v>
      </c>
      <c r="CN7" s="38">
        <v>23.38</v>
      </c>
      <c r="CO7" s="38">
        <v>23.38</v>
      </c>
      <c r="CP7" s="38">
        <v>22.53</v>
      </c>
      <c r="CQ7" s="38">
        <v>23.46</v>
      </c>
      <c r="CR7" s="38">
        <v>40.07</v>
      </c>
      <c r="CS7" s="38">
        <v>39.92</v>
      </c>
      <c r="CT7" s="38">
        <v>41.63</v>
      </c>
      <c r="CU7" s="38">
        <v>44.89</v>
      </c>
      <c r="CV7" s="38">
        <v>40.75</v>
      </c>
      <c r="CW7" s="38">
        <v>60.09</v>
      </c>
      <c r="CX7" s="38">
        <v>71.75</v>
      </c>
      <c r="CY7" s="38">
        <v>75.19</v>
      </c>
      <c r="CZ7" s="38">
        <v>76.739999999999995</v>
      </c>
      <c r="DA7" s="38">
        <v>76.98</v>
      </c>
      <c r="DB7" s="38">
        <v>75.75</v>
      </c>
      <c r="DC7" s="38">
        <v>66</v>
      </c>
      <c r="DD7" s="38">
        <v>65.86</v>
      </c>
      <c r="DE7" s="38">
        <v>66.33</v>
      </c>
      <c r="DF7" s="38">
        <v>64.89</v>
      </c>
      <c r="DG7" s="38">
        <v>64.97</v>
      </c>
      <c r="DH7" s="38">
        <v>94.9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0.18</v>
      </c>
      <c r="EK7" s="38">
        <v>0.19</v>
      </c>
      <c r="EL7" s="38">
        <v>0.16</v>
      </c>
      <c r="EM7" s="38">
        <v>0.33</v>
      </c>
      <c r="EN7" s="38">
        <v>0.21</v>
      </c>
      <c r="EO7" s="38">
        <v>0.27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2018-02-22T00:33:48Z</cp:lastPrinted>
  <dcterms:created xsi:type="dcterms:W3CDTF">2017-12-25T02:12:08Z</dcterms:created>
  <dcterms:modified xsi:type="dcterms:W3CDTF">2018-02-22T00:33:49Z</dcterms:modified>
  <cp:category/>
</cp:coreProperties>
</file>