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3法非適簡水\"/>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N6" i="5"/>
  <c r="B10" i="4" s="1"/>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BB10" i="4"/>
  <c r="P10" i="4"/>
  <c r="I10" i="4"/>
  <c r="BB8" i="4"/>
  <c r="AT8" i="4"/>
  <c r="AL8" i="4"/>
  <c r="P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<sst xmlns="http://schemas.openxmlformats.org/spreadsheetml/2006/main" count="237" uniqueCount="124">
  <si>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</si>
  <si>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</si>
  <si>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</si>
  <si>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</si>
  <si>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</si>
  <si>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</si>
  <si>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</si>
  <si>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</si>
  <si>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</si>
  <si>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</si>
  <si>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</si>
  <si>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</si>
  <si>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</si>
  <si>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</si>
  <si>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</si>
  <si>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</si>
  <si>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</si>
  <si>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</si>
  <si>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</si>
  <si>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</si>
  <si>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</si>
  <si>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</si>
  <si>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</si>
  <si>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</si>
  <si>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</si>
  <si>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</si>
  <si>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</si>
  <si>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</si>
  <si>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</si>
  <si>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</si>
  <si>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</si>
  <si>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</si>
  <si>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</si>
  <si>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</si>
  <si>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</si>
  <si>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</si>
  <si>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</si>
  <si>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</si>
  <si>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</si>
  <si>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</si>
  <si>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</si>
  <si>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</si>
  <si>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</si>
  <si>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</si>
  <si>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</si>
  <si>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</si>
  <si>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</si>
  <si>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</si>
  <si>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</si>
  <si>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</si>
  <si>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</si>
  <si>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</si>
  <si>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</si>
  <si>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</si>
  <si>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</si>
  <si>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</si>
  <si>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</si>
  <si>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</si>
  <si>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</si>
  <si>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</si>
  <si>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</si>
  <si>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</si>
  <si>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</si>
  <si>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</si>
  <si>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</si>
  <si>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</si>
  <si>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</si>
  <si>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</si>
  <si>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</si>
  <si>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</si>
  <si>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</si>
  <si>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</si>
  <si>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</si>
  <si>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</si>
  <si>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</si>
  <si>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</si>
  <si>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</si>
  <si>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</si>
  <si>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</si>
  <si>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</si>
  <si>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</si>
  <si>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</si>
  <si>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</si>
  <si>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</si>
  <si>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</si>
  <si>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</si>
  <si>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</si>
  <si>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</si>
  <si>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</si>
  <si>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</si>
  <si>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</si>
  <si>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</si>
  <si>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</si>
  <si>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</si>
  <si>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</si>
  <si>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</si>
  <si>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</si>
  <si>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</si>
  <si>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</si>
  <si>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</si>
  <si>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</si>
  <si>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</si>
  <si>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</si>
  <si>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</si>
  <si>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</si>
  <si>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</si>
  <si>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</si>
  <si>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</si>
  <si>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東みよし町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</si>
  <si>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</si>
  <si>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</si>
  <si>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</si>
  <si>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</si>
  <si>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</si>
  <si>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</si>
  <si>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</si>
  <si>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</si>
  <si>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</si>
  <si>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</si>
  <si>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</si>
  <si>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③管路の更新率について、各年度で更新率の変動が多く又更新率も低い状態となっている。
　今後の管路の更新について目標を定め計画的更新することにより老朽化対策としなければならない。</t>
    <rPh sb="1" eb="3">
      <t>カンロ</t>
    </rPh>
    <rPh sb="4" eb="6">
      <t>コウシン</t>
    </rPh>
    <rPh sb="6" eb="7">
      <t>リツ</t>
    </rPh>
    <rPh sb="12" eb="15">
      <t>カクネンド</t>
    </rPh>
    <rPh sb="16" eb="18">
      <t>コウシン</t>
    </rPh>
    <rPh sb="18" eb="19">
      <t>リツ</t>
    </rPh>
    <rPh sb="20" eb="22">
      <t>ヘンドウ</t>
    </rPh>
    <rPh sb="23" eb="24">
      <t>オオ</t>
    </rPh>
    <rPh sb="25" eb="26">
      <t>マタ</t>
    </rPh>
    <rPh sb="26" eb="28">
      <t>コウシン</t>
    </rPh>
    <rPh sb="28" eb="29">
      <t>リツ</t>
    </rPh>
    <rPh sb="30" eb="31">
      <t>ヒク</t>
    </rPh>
    <rPh sb="32" eb="34">
      <t>ジョウタイ</t>
    </rPh>
    <rPh sb="43" eb="45">
      <t>コンゴ</t>
    </rPh>
    <rPh sb="46" eb="48">
      <t>カンロ</t>
    </rPh>
    <rPh sb="49" eb="51">
      <t>コウシン</t>
    </rPh>
    <rPh sb="55" eb="57">
      <t>モクヒョウ</t>
    </rPh>
    <rPh sb="58" eb="59">
      <t>サダ</t>
    </rPh>
    <rPh sb="60" eb="62">
      <t>ケイカク</t>
    </rPh>
    <rPh sb="62" eb="63">
      <t>テキ</t>
    </rPh>
    <rPh sb="63" eb="65">
      <t>コウシン</t>
    </rPh>
    <rPh sb="72" eb="74">
      <t>ロウキュウ</t>
    </rPh>
    <rPh sb="74" eb="75">
      <t>カ</t>
    </rPh>
    <rPh sb="75" eb="77">
      <t>タイサク</t>
    </rPh>
    <phoneticPr fontId="4"/>
  </si>
  <si>
    <t xml:space="preserve">28年度時点の財務上の値は悪いものではないが、平成29年度から上水と統合されるため経営状態を図る指標が増えることや会計手法の変更などで、経営の健全性について更なる点検検証が必要となっている。
また、老朽化した配水管等の更新は緊急を要する課題となりつつある。
</t>
    <rPh sb="2" eb="4">
      <t>ネンド</t>
    </rPh>
    <rPh sb="4" eb="6">
      <t>ジテン</t>
    </rPh>
    <rPh sb="7" eb="9">
      <t>ザイム</t>
    </rPh>
    <rPh sb="9" eb="10">
      <t>ジョウ</t>
    </rPh>
    <rPh sb="11" eb="12">
      <t>アタイ</t>
    </rPh>
    <rPh sb="13" eb="14">
      <t>ワル</t>
    </rPh>
    <rPh sb="23" eb="25">
      <t>ヘイセイ</t>
    </rPh>
    <rPh sb="27" eb="29">
      <t>ネンド</t>
    </rPh>
    <rPh sb="31" eb="33">
      <t>ジョウスイ</t>
    </rPh>
    <rPh sb="34" eb="36">
      <t>トウゴウ</t>
    </rPh>
    <rPh sb="41" eb="43">
      <t>ケイエイ</t>
    </rPh>
    <rPh sb="43" eb="45">
      <t>ジョウタイ</t>
    </rPh>
    <rPh sb="46" eb="47">
      <t>ハカ</t>
    </rPh>
    <rPh sb="48" eb="50">
      <t>シヒョウ</t>
    </rPh>
    <rPh sb="51" eb="52">
      <t>フ</t>
    </rPh>
    <rPh sb="57" eb="59">
      <t>カイケイ</t>
    </rPh>
    <rPh sb="59" eb="61">
      <t>シュホウ</t>
    </rPh>
    <rPh sb="62" eb="64">
      <t>ヘンコウ</t>
    </rPh>
    <rPh sb="68" eb="70">
      <t>ケイエイ</t>
    </rPh>
    <rPh sb="71" eb="74">
      <t>ケンゼンセイ</t>
    </rPh>
    <rPh sb="78" eb="79">
      <t>サラ</t>
    </rPh>
    <rPh sb="81" eb="83">
      <t>テンケン</t>
    </rPh>
    <rPh sb="83" eb="85">
      <t>ケンショウ</t>
    </rPh>
    <rPh sb="86" eb="88">
      <t>ヒツヨウ</t>
    </rPh>
    <rPh sb="100" eb="103">
      <t>ロウキュウカ</t>
    </rPh>
    <rPh sb="105" eb="107">
      <t>ハイスイ</t>
    </rPh>
    <rPh sb="107" eb="108">
      <t>カン</t>
    </rPh>
    <rPh sb="108" eb="109">
      <t>トウ</t>
    </rPh>
    <rPh sb="110" eb="112">
      <t>コウシン</t>
    </rPh>
    <rPh sb="113" eb="115">
      <t>キンキュウ</t>
    </rPh>
    <rPh sb="116" eb="117">
      <t>ヨウ</t>
    </rPh>
    <rPh sb="119" eb="121">
      <t>カダイ</t>
    </rPh>
    <phoneticPr fontId="4"/>
  </si>
  <si>
    <t>非設置</t>
    <rPh sb="0" eb="1">
      <t>ヒ</t>
    </rPh>
    <rPh sb="1" eb="3">
      <t>セッチ</t>
    </rPh>
    <phoneticPr fontId="4"/>
  </si>
  <si>
    <t>①収益的収支比率について、100%を超えた数値を示しており良好な値にある。
④企業債残高対給水収益比率について、平成26年度から28年度の3年計画で実施しいた上水道施設改良工事を実施した為、企業債残高が増えているが類似団体と比較して低い割合となっている。
⑤料金回収率について、料金収入で経営に必要な経費を賄える数値となっている。
⑥給水原価について、良好な数値にある。
⑦施設利用率について、他の類似団体と比較して余裕のない状況にある。
⑧有収率について、過去4年と比較して有収率が改善し、他の類似団体と同レベルに改善している。
このことにより、経営の健全性については良好である。</t>
    <rPh sb="1" eb="4">
      <t>シュウエキテキ</t>
    </rPh>
    <rPh sb="4" eb="6">
      <t>シュウシ</t>
    </rPh>
    <rPh sb="6" eb="8">
      <t>ヒリツ</t>
    </rPh>
    <rPh sb="18" eb="19">
      <t>コ</t>
    </rPh>
    <rPh sb="21" eb="23">
      <t>スウチ</t>
    </rPh>
    <rPh sb="24" eb="25">
      <t>シメ</t>
    </rPh>
    <rPh sb="29" eb="31">
      <t>リョウコウ</t>
    </rPh>
    <rPh sb="32" eb="33">
      <t>アタイ</t>
    </rPh>
    <rPh sb="40" eb="42">
      <t>キギョウ</t>
    </rPh>
    <rPh sb="42" eb="43">
      <t>サイ</t>
    </rPh>
    <rPh sb="43" eb="45">
      <t>ザンダカ</t>
    </rPh>
    <rPh sb="45" eb="46">
      <t>タイ</t>
    </rPh>
    <rPh sb="46" eb="48">
      <t>キュウスイ</t>
    </rPh>
    <rPh sb="48" eb="50">
      <t>シュウエキ</t>
    </rPh>
    <rPh sb="50" eb="52">
      <t>ヒリツ</t>
    </rPh>
    <rPh sb="57" eb="59">
      <t>ヘイセイ</t>
    </rPh>
    <rPh sb="61" eb="63">
      <t>ネンド</t>
    </rPh>
    <rPh sb="67" eb="69">
      <t>ネンド</t>
    </rPh>
    <rPh sb="71" eb="72">
      <t>ネン</t>
    </rPh>
    <rPh sb="72" eb="74">
      <t>ケイカク</t>
    </rPh>
    <rPh sb="75" eb="77">
      <t>ジッシ</t>
    </rPh>
    <rPh sb="80" eb="83">
      <t>ジョウスイドウ</t>
    </rPh>
    <rPh sb="83" eb="85">
      <t>シセツ</t>
    </rPh>
    <rPh sb="85" eb="87">
      <t>カイリョウ</t>
    </rPh>
    <rPh sb="87" eb="89">
      <t>コウジ</t>
    </rPh>
    <rPh sb="90" eb="92">
      <t>ジッシ</t>
    </rPh>
    <rPh sb="94" eb="95">
      <t>タメ</t>
    </rPh>
    <rPh sb="96" eb="98">
      <t>キギョウ</t>
    </rPh>
    <rPh sb="98" eb="99">
      <t>サイ</t>
    </rPh>
    <rPh sb="99" eb="101">
      <t>ザンダカ</t>
    </rPh>
    <rPh sb="102" eb="103">
      <t>フ</t>
    </rPh>
    <rPh sb="108" eb="110">
      <t>ルイジ</t>
    </rPh>
    <rPh sb="110" eb="112">
      <t>ダンタイ</t>
    </rPh>
    <rPh sb="113" eb="115">
      <t>ヒカク</t>
    </rPh>
    <rPh sb="117" eb="118">
      <t>ヒク</t>
    </rPh>
    <rPh sb="119" eb="121">
      <t>ワリアイ</t>
    </rPh>
    <rPh sb="131" eb="133">
      <t>リョウキン</t>
    </rPh>
    <rPh sb="133" eb="135">
      <t>カイシュウ</t>
    </rPh>
    <rPh sb="135" eb="136">
      <t>リツ</t>
    </rPh>
    <rPh sb="141" eb="143">
      <t>リョウキン</t>
    </rPh>
    <rPh sb="143" eb="145">
      <t>シュウニュウ</t>
    </rPh>
    <rPh sb="146" eb="148">
      <t>ケイエイ</t>
    </rPh>
    <rPh sb="149" eb="151">
      <t>ヒツヨウ</t>
    </rPh>
    <rPh sb="152" eb="154">
      <t>ケイヒ</t>
    </rPh>
    <rPh sb="155" eb="156">
      <t>マカナ</t>
    </rPh>
    <rPh sb="158" eb="160">
      <t>スウチ</t>
    </rPh>
    <rPh sb="170" eb="172">
      <t>キュウスイ</t>
    </rPh>
    <rPh sb="172" eb="174">
      <t>ゲンカ</t>
    </rPh>
    <rPh sb="179" eb="181">
      <t>リョウコウ</t>
    </rPh>
    <rPh sb="182" eb="184">
      <t>スウチ</t>
    </rPh>
    <rPh sb="191" eb="193">
      <t>シセツ</t>
    </rPh>
    <rPh sb="193" eb="195">
      <t>リヨウ</t>
    </rPh>
    <rPh sb="195" eb="196">
      <t>リツ</t>
    </rPh>
    <rPh sb="201" eb="202">
      <t>タ</t>
    </rPh>
    <rPh sb="203" eb="205">
      <t>ルイジ</t>
    </rPh>
    <rPh sb="205" eb="207">
      <t>ダンタイ</t>
    </rPh>
    <rPh sb="208" eb="210">
      <t>ヒカク</t>
    </rPh>
    <rPh sb="212" eb="214">
      <t>ヨユウ</t>
    </rPh>
    <rPh sb="217" eb="219">
      <t>ジョウキョウ</t>
    </rPh>
    <rPh sb="226" eb="228">
      <t>ユウシュウ</t>
    </rPh>
    <rPh sb="228" eb="229">
      <t>リツ</t>
    </rPh>
    <rPh sb="234" eb="236">
      <t>カコ</t>
    </rPh>
    <rPh sb="237" eb="238">
      <t>ネン</t>
    </rPh>
    <rPh sb="239" eb="241">
      <t>ヒカク</t>
    </rPh>
    <rPh sb="243" eb="245">
      <t>ユウシュウ</t>
    </rPh>
    <rPh sb="245" eb="246">
      <t>リツ</t>
    </rPh>
    <rPh sb="247" eb="249">
      <t>カイゼン</t>
    </rPh>
    <rPh sb="251" eb="252">
      <t>タ</t>
    </rPh>
    <rPh sb="253" eb="255">
      <t>ルイジ</t>
    </rPh>
    <rPh sb="255" eb="257">
      <t>ダンタイ</t>
    </rPh>
    <rPh sb="258" eb="259">
      <t>ドウ</t>
    </rPh>
    <rPh sb="263" eb="265">
      <t>カイゼン</t>
    </rPh>
    <rPh sb="280" eb="282">
      <t>ケイエイ</t>
    </rPh>
    <rPh sb="283" eb="286">
      <t>ケンゼンセイ</t>
    </rPh>
    <rPh sb="291" eb="293">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</si>
</sst>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0.42</c:v>
                </c:pt>
                <c:pt idx="1">
                  <c:v>1.34</c:v>
                </c:pt>
                <c:pt idx="2">
                  <c:v>0.31</c:v>
                </c:pt>
                <c:pt idx="3">
                  <c:v>1.04</c:v>
                </c:pt>
                <c:pt idx="4">
                  <c:v>0.04</c:v>
                </c:pt>
              </c:numCache>
            </c:numRef>
          </c:val>
        </c:ser>
        <c:dLbls>
          <c:showLegendKey val="0"/>
          <c:showVal val="0"/>
          <c:showCatName val="0"/>
          <c:showSerName val="0"/>
          <c:showPercent val="0"/>
          <c:showBubbleSize val="0"/>
        </c:dLbls>
        <c:gapWidth val="150"/>
        <c:axId val="-1128803984"/>
        <c:axId val="-112880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128803984"/>
        <c:axId val="-1128803440"/>
      </c:lineChart>
      <c:dateAx>
        <c:axId val="-1128803984"/>
        <c:scaling>
          <c:orientation val="minMax"/>
        </c:scaling>
        <c:delete val="1"/>
        <c:axPos val="b"/>
        <c:numFmt formatCode="ge" sourceLinked="1"/>
        <c:majorTickMark val="none"/>
        <c:minorTickMark val="none"/>
        <c:tickLblPos val="none"/>
        <c:crossAx val="-1128803440"/>
        <c:crosses val="autoZero"/>
        <c:auto val="1"/>
        <c:lblOffset val="100"/>
        <c:baseTimeUnit val="years"/>
      </c:dateAx>
      <c:valAx>
        <c:axId val="-112880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80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73.36</c:v>
                </c:pt>
                <c:pt idx="1">
                  <c:v>71.64</c:v>
                </c:pt>
                <c:pt idx="2">
                  <c:v>76.38</c:v>
                </c:pt>
                <c:pt idx="3">
                  <c:v>71.69</c:v>
                </c:pt>
                <c:pt idx="4">
                  <c:v>67.48</c:v>
                </c:pt>
              </c:numCache>
            </c:numRef>
          </c:val>
        </c:ser>
        <c:dLbls>
          <c:showLegendKey val="0"/>
          <c:showVal val="0"/>
          <c:showCatName val="0"/>
          <c:showSerName val="0"/>
          <c:showPercent val="0"/>
          <c:showBubbleSize val="0"/>
        </c:dLbls>
        <c:gapWidth val="150"/>
        <c:axId val="-989844176"/>
        <c:axId val="-98984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989844176"/>
        <c:axId val="-989847440"/>
      </c:lineChart>
      <c:dateAx>
        <c:axId val="-989844176"/>
        <c:scaling>
          <c:orientation val="minMax"/>
        </c:scaling>
        <c:delete val="1"/>
        <c:axPos val="b"/>
        <c:numFmt formatCode="ge" sourceLinked="1"/>
        <c:majorTickMark val="none"/>
        <c:minorTickMark val="none"/>
        <c:tickLblPos val="none"/>
        <c:crossAx val="-989847440"/>
        <c:crosses val="autoZero"/>
        <c:auto val="1"/>
        <c:lblOffset val="100"/>
        <c:baseTimeUnit val="years"/>
      </c:dateAx>
      <c:valAx>
        <c:axId val="-98984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4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72.19</c:v>
                </c:pt>
                <c:pt idx="1">
                  <c:v>74.19</c:v>
                </c:pt>
                <c:pt idx="2">
                  <c:v>68.45</c:v>
                </c:pt>
                <c:pt idx="3">
                  <c:v>73.33</c:v>
                </c:pt>
                <c:pt idx="4">
                  <c:v>77.599999999999994</c:v>
                </c:pt>
              </c:numCache>
            </c:numRef>
          </c:val>
        </c:ser>
        <c:dLbls>
          <c:showLegendKey val="0"/>
          <c:showVal val="0"/>
          <c:showCatName val="0"/>
          <c:showSerName val="0"/>
          <c:showPercent val="0"/>
          <c:showBubbleSize val="0"/>
        </c:dLbls>
        <c:gapWidth val="150"/>
        <c:axId val="-989851248"/>
        <c:axId val="-98983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989851248"/>
        <c:axId val="-989838192"/>
      </c:lineChart>
      <c:dateAx>
        <c:axId val="-989851248"/>
        <c:scaling>
          <c:orientation val="minMax"/>
        </c:scaling>
        <c:delete val="1"/>
        <c:axPos val="b"/>
        <c:numFmt formatCode="ge" sourceLinked="1"/>
        <c:majorTickMark val="none"/>
        <c:minorTickMark val="none"/>
        <c:tickLblPos val="none"/>
        <c:crossAx val="-989838192"/>
        <c:crosses val="autoZero"/>
        <c:auto val="1"/>
        <c:lblOffset val="100"/>
        <c:baseTimeUnit val="years"/>
      </c:dateAx>
      <c:valAx>
        <c:axId val="-98983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5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139.97999999999999</c:v>
                </c:pt>
                <c:pt idx="1">
                  <c:v>149.01</c:v>
                </c:pt>
                <c:pt idx="2">
                  <c:v>164.64</c:v>
                </c:pt>
                <c:pt idx="3">
                  <c:v>155.25</c:v>
                </c:pt>
                <c:pt idx="4">
                  <c:v>164.49</c:v>
                </c:pt>
              </c:numCache>
            </c:numRef>
          </c:val>
        </c:ser>
        <c:dLbls>
          <c:showLegendKey val="0"/>
          <c:showVal val="0"/>
          <c:showCatName val="0"/>
          <c:showSerName val="0"/>
          <c:showPercent val="0"/>
          <c:showBubbleSize val="0"/>
        </c:dLbls>
        <c:gapWidth val="150"/>
        <c:axId val="-1193774112"/>
        <c:axId val="-11937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193774112"/>
        <c:axId val="-1193771392"/>
      </c:lineChart>
      <c:dateAx>
        <c:axId val="-1193774112"/>
        <c:scaling>
          <c:orientation val="minMax"/>
        </c:scaling>
        <c:delete val="1"/>
        <c:axPos val="b"/>
        <c:numFmt formatCode="ge" sourceLinked="1"/>
        <c:majorTickMark val="none"/>
        <c:minorTickMark val="none"/>
        <c:tickLblPos val="none"/>
        <c:crossAx val="-1193771392"/>
        <c:crosses val="autoZero"/>
        <c:auto val="1"/>
        <c:lblOffset val="100"/>
        <c:baseTimeUnit val="years"/>
      </c:dateAx>
      <c:valAx>
        <c:axId val="-11937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7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513056"/>
        <c:axId val="-9905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513056"/>
        <c:axId val="-990515776"/>
      </c:lineChart>
      <c:dateAx>
        <c:axId val="-990513056"/>
        <c:scaling>
          <c:orientation val="minMax"/>
        </c:scaling>
        <c:delete val="1"/>
        <c:axPos val="b"/>
        <c:numFmt formatCode="ge" sourceLinked="1"/>
        <c:majorTickMark val="none"/>
        <c:minorTickMark val="none"/>
        <c:tickLblPos val="none"/>
        <c:crossAx val="-990515776"/>
        <c:crosses val="autoZero"/>
        <c:auto val="1"/>
        <c:lblOffset val="100"/>
        <c:baseTimeUnit val="years"/>
      </c:dateAx>
      <c:valAx>
        <c:axId val="-9905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507616"/>
        <c:axId val="-9905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507616"/>
        <c:axId val="-990508160"/>
      </c:lineChart>
      <c:dateAx>
        <c:axId val="-990507616"/>
        <c:scaling>
          <c:orientation val="minMax"/>
        </c:scaling>
        <c:delete val="1"/>
        <c:axPos val="b"/>
        <c:numFmt formatCode="ge" sourceLinked="1"/>
        <c:majorTickMark val="none"/>
        <c:minorTickMark val="none"/>
        <c:tickLblPos val="none"/>
        <c:crossAx val="-990508160"/>
        <c:crosses val="autoZero"/>
        <c:auto val="1"/>
        <c:lblOffset val="100"/>
        <c:baseTimeUnit val="years"/>
      </c:dateAx>
      <c:valAx>
        <c:axId val="-9905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514688"/>
        <c:axId val="-99051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514688"/>
        <c:axId val="-990514144"/>
      </c:lineChart>
      <c:dateAx>
        <c:axId val="-990514688"/>
        <c:scaling>
          <c:orientation val="minMax"/>
        </c:scaling>
        <c:delete val="1"/>
        <c:axPos val="b"/>
        <c:numFmt formatCode="ge" sourceLinked="1"/>
        <c:majorTickMark val="none"/>
        <c:minorTickMark val="none"/>
        <c:tickLblPos val="none"/>
        <c:crossAx val="-990514144"/>
        <c:crosses val="autoZero"/>
        <c:auto val="1"/>
        <c:lblOffset val="100"/>
        <c:baseTimeUnit val="years"/>
      </c:dateAx>
      <c:valAx>
        <c:axId val="-99051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508704"/>
        <c:axId val="-9905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508704"/>
        <c:axId val="-990511968"/>
      </c:lineChart>
      <c:dateAx>
        <c:axId val="-990508704"/>
        <c:scaling>
          <c:orientation val="minMax"/>
        </c:scaling>
        <c:delete val="1"/>
        <c:axPos val="b"/>
        <c:numFmt formatCode="ge" sourceLinked="1"/>
        <c:majorTickMark val="none"/>
        <c:minorTickMark val="none"/>
        <c:tickLblPos val="none"/>
        <c:crossAx val="-990511968"/>
        <c:crosses val="autoZero"/>
        <c:auto val="1"/>
        <c:lblOffset val="100"/>
        <c:baseTimeUnit val="years"/>
      </c:dateAx>
      <c:valAx>
        <c:axId val="-9905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71.03</c:v>
                </c:pt>
                <c:pt idx="1">
                  <c:v>67.31</c:v>
                </c:pt>
                <c:pt idx="2">
                  <c:v>74.52</c:v>
                </c:pt>
                <c:pt idx="3">
                  <c:v>211.72</c:v>
                </c:pt>
                <c:pt idx="4">
                  <c:v>371.6</c:v>
                </c:pt>
              </c:numCache>
            </c:numRef>
          </c:val>
        </c:ser>
        <c:dLbls>
          <c:showLegendKey val="0"/>
          <c:showVal val="0"/>
          <c:showCatName val="0"/>
          <c:showSerName val="0"/>
          <c:showPercent val="0"/>
          <c:showBubbleSize val="0"/>
        </c:dLbls>
        <c:gapWidth val="150"/>
        <c:axId val="-990505440"/>
        <c:axId val="-9905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990505440"/>
        <c:axId val="-990504896"/>
      </c:lineChart>
      <c:dateAx>
        <c:axId val="-990505440"/>
        <c:scaling>
          <c:orientation val="minMax"/>
        </c:scaling>
        <c:delete val="1"/>
        <c:axPos val="b"/>
        <c:numFmt formatCode="ge" sourceLinked="1"/>
        <c:majorTickMark val="none"/>
        <c:minorTickMark val="none"/>
        <c:tickLblPos val="none"/>
        <c:crossAx val="-990504896"/>
        <c:crosses val="autoZero"/>
        <c:auto val="1"/>
        <c:lblOffset val="100"/>
        <c:baseTimeUnit val="years"/>
      </c:dateAx>
      <c:valAx>
        <c:axId val="-9905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135.41</c:v>
                </c:pt>
                <c:pt idx="1">
                  <c:v>138.52000000000001</c:v>
                </c:pt>
                <c:pt idx="2">
                  <c:v>157.68</c:v>
                </c:pt>
                <c:pt idx="3">
                  <c:v>147.47</c:v>
                </c:pt>
                <c:pt idx="4">
                  <c:v>144.66999999999999</c:v>
                </c:pt>
              </c:numCache>
            </c:numRef>
          </c:val>
        </c:ser>
        <c:dLbls>
          <c:showLegendKey val="0"/>
          <c:showVal val="0"/>
          <c:showCatName val="0"/>
          <c:showSerName val="0"/>
          <c:showPercent val="0"/>
          <c:showBubbleSize val="0"/>
        </c:dLbls>
        <c:gapWidth val="150"/>
        <c:axId val="-990501632"/>
        <c:axId val="-98984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990501632"/>
        <c:axId val="-989842000"/>
      </c:lineChart>
      <c:dateAx>
        <c:axId val="-990501632"/>
        <c:scaling>
          <c:orientation val="minMax"/>
        </c:scaling>
        <c:delete val="1"/>
        <c:axPos val="b"/>
        <c:numFmt formatCode="ge" sourceLinked="1"/>
        <c:majorTickMark val="none"/>
        <c:minorTickMark val="none"/>
        <c:tickLblPos val="none"/>
        <c:crossAx val="-989842000"/>
        <c:crosses val="autoZero"/>
        <c:auto val="1"/>
        <c:lblOffset val="100"/>
        <c:baseTimeUnit val="years"/>
      </c:dateAx>
      <c:valAx>
        <c:axId val="-98984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101.2</c:v>
                </c:pt>
                <c:pt idx="1">
                  <c:v>98.65</c:v>
                </c:pt>
                <c:pt idx="2">
                  <c:v>89.03</c:v>
                </c:pt>
                <c:pt idx="3">
                  <c:v>95.72</c:v>
                </c:pt>
                <c:pt idx="4">
                  <c:v>96.88</c:v>
                </c:pt>
              </c:numCache>
            </c:numRef>
          </c:val>
        </c:ser>
        <c:dLbls>
          <c:showLegendKey val="0"/>
          <c:showVal val="0"/>
          <c:showCatName val="0"/>
          <c:showSerName val="0"/>
          <c:showPercent val="0"/>
          <c:showBubbleSize val="0"/>
        </c:dLbls>
        <c:gapWidth val="150"/>
        <c:axId val="-989850160"/>
        <c:axId val="-98984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989850160"/>
        <c:axId val="-989846352"/>
      </c:lineChart>
      <c:dateAx>
        <c:axId val="-989850160"/>
        <c:scaling>
          <c:orientation val="minMax"/>
        </c:scaling>
        <c:delete val="1"/>
        <c:axPos val="b"/>
        <c:numFmt formatCode="ge" sourceLinked="1"/>
        <c:majorTickMark val="none"/>
        <c:minorTickMark val="none"/>
        <c:tickLblPos val="none"/>
        <c:crossAx val="-989846352"/>
        <c:crosses val="autoZero"/>
        <c:auto val="1"/>
        <c:lblOffset val="100"/>
        <c:baseTimeUnit val="years"/>
      </c:dateAx>
      <c:valAx>
        <c:axId val="-98984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5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徳島県　東みよし町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122</v>
      </c>
      <c r="AE8" s="74"/>
      <c r="AF8" s="74"/>
      <c r="AG8" s="74"/>
      <c r="AH8" s="74"/>
      <c r="AI8" s="74"/>
      <c r="AJ8" s="74"/>
      <c r="AK8" s="2"/>
      <c r="AL8" s="67">
        <f>データ!$R$6</f>
        <v>14784</v>
      </c>
      <c r="AM8" s="67"/>
      <c r="AN8" s="67"/>
      <c r="AO8" s="67"/>
      <c r="AP8" s="67"/>
      <c r="AQ8" s="67"/>
      <c r="AR8" s="67"/>
      <c r="AS8" s="67"/>
      <c r="AT8" s="66">
        <f>データ!$S$6</f>
        <v>122.48</v>
      </c>
      <c r="AU8" s="66"/>
      <c r="AV8" s="66"/>
      <c r="AW8" s="66"/>
      <c r="AX8" s="66"/>
      <c r="AY8" s="66"/>
      <c r="AZ8" s="66"/>
      <c r="BA8" s="66"/>
      <c r="BB8" s="66">
        <f>データ!$T$6</f>
        <v>120.71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36.71</v>
      </c>
      <c r="Q10" s="66"/>
      <c r="R10" s="66"/>
      <c r="S10" s="66"/>
      <c r="T10" s="66"/>
      <c r="U10" s="66"/>
      <c r="V10" s="66"/>
      <c r="W10" s="67">
        <f>データ!$Q$6</f>
        <v>2590</v>
      </c>
      <c r="X10" s="67"/>
      <c r="Y10" s="67"/>
      <c r="Z10" s="67"/>
      <c r="AA10" s="67"/>
      <c r="AB10" s="67"/>
      <c r="AC10" s="67"/>
      <c r="AD10" s="2"/>
      <c r="AE10" s="2"/>
      <c r="AF10" s="2"/>
      <c r="AG10" s="2"/>
      <c r="AH10" s="2"/>
      <c r="AI10" s="2"/>
      <c r="AJ10" s="2"/>
      <c r="AK10" s="2"/>
      <c r="AL10" s="67">
        <f>データ!$U$6</f>
        <v>5392</v>
      </c>
      <c r="AM10" s="67"/>
      <c r="AN10" s="67"/>
      <c r="AO10" s="67"/>
      <c r="AP10" s="67"/>
      <c r="AQ10" s="67"/>
      <c r="AR10" s="67"/>
      <c r="AS10" s="67"/>
      <c r="AT10" s="66">
        <f>データ!$V$6</f>
        <v>7.25</v>
      </c>
      <c r="AU10" s="66"/>
      <c r="AV10" s="66"/>
      <c r="AW10" s="66"/>
      <c r="AX10" s="66"/>
      <c r="AY10" s="66"/>
      <c r="AZ10" s="66"/>
      <c r="BA10" s="66"/>
      <c r="BB10" s="66">
        <f>データ!$W$6</f>
        <v>743.72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364894</v>
      </c>
      <c r="D6" s="34">
        <f t="shared" si="3"/>
        <v>47</v>
      </c>
      <c r="E6" s="34">
        <f t="shared" si="3"/>
        <v>1</v>
      </c>
      <c r="F6" s="34">
        <f t="shared" si="3"/>
        <v>0</v>
      </c>
      <c r="G6" s="34">
        <f t="shared" si="3"/>
        <v>0</v>
      </c>
      <c r="H6" s="34" t="str">
        <f t="shared" si="3"/>
        <v>徳島県　東みよし町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36.71</v>
      </c>
      <c r="Q6" s="35">
        <f t="shared" si="3"/>
        <v>2590</v>
      </c>
      <c r="R6" s="35">
        <f t="shared" si="3"/>
        <v>14784</v>
      </c>
      <c r="S6" s="35">
        <f t="shared" si="3"/>
        <v>122.48</v>
      </c>
      <c r="T6" s="35">
        <f t="shared" si="3"/>
        <v>120.71</v>
      </c>
      <c r="U6" s="35">
        <f t="shared" si="3"/>
        <v>5392</v>
      </c>
      <c r="V6" s="35">
        <f t="shared" si="3"/>
        <v>7.25</v>
      </c>
      <c r="W6" s="35">
        <f t="shared" si="3"/>
        <v>743.72</v>
      </c>
      <c r="X6" s="36">
        <f>IF(X7="",NA(),X7)</f>
        <v>139.97999999999999</v>
      </c>
      <c r="Y6" s="36">
        <f t="shared" ref="Y6:AG6" si="4">IF(Y7="",NA(),Y7)</f>
        <v>149.01</v>
      </c>
      <c r="Z6" s="36">
        <f t="shared" si="4"/>
        <v>164.64</v>
      </c>
      <c r="AA6" s="36">
        <f t="shared" si="4"/>
        <v>155.25</v>
      </c>
      <c r="AB6" s="36">
        <f t="shared" si="4"/>
        <v>164.49</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71.03</v>
      </c>
      <c r="BF6" s="36">
        <f t="shared" ref="BF6:BN6" si="7">IF(BF7="",NA(),BF7)</f>
        <v>67.31</v>
      </c>
      <c r="BG6" s="36">
        <f t="shared" si="7"/>
        <v>74.52</v>
      </c>
      <c r="BH6" s="36">
        <f t="shared" si="7"/>
        <v>211.72</v>
      </c>
      <c r="BI6" s="36">
        <f t="shared" si="7"/>
        <v>371.6</v>
      </c>
      <c r="BJ6" s="36">
        <f t="shared" si="7"/>
        <v>1158.82</v>
      </c>
      <c r="BK6" s="36">
        <f t="shared" si="7"/>
        <v>1167.7</v>
      </c>
      <c r="BL6" s="36">
        <f t="shared" si="7"/>
        <v>1228.58</v>
      </c>
      <c r="BM6" s="36">
        <f t="shared" si="7"/>
        <v>1280.18</v>
      </c>
      <c r="BN6" s="36">
        <f t="shared" si="7"/>
        <v>1346.23</v>
      </c>
      <c r="BO6" s="35" t="str">
        <f>IF(BO7="","",IF(BO7="-","【-】","【"&amp;SUBSTITUTE(TEXT(BO7,"#,##0.00"),"-","△")&amp;"】"))</f>
        <v>【1,280.76】</v>
      </c>
      <c r="BP6" s="36">
        <f>IF(BP7="",NA(),BP7)</f>
        <v>135.41</v>
      </c>
      <c r="BQ6" s="36">
        <f t="shared" ref="BQ6:BY6" si="8">IF(BQ7="",NA(),BQ7)</f>
        <v>138.52000000000001</v>
      </c>
      <c r="BR6" s="36">
        <f t="shared" si="8"/>
        <v>157.68</v>
      </c>
      <c r="BS6" s="36">
        <f t="shared" si="8"/>
        <v>147.47</v>
      </c>
      <c r="BT6" s="36">
        <f t="shared" si="8"/>
        <v>144.66999999999999</v>
      </c>
      <c r="BU6" s="36">
        <f t="shared" si="8"/>
        <v>55.6</v>
      </c>
      <c r="BV6" s="36">
        <f t="shared" si="8"/>
        <v>54.43</v>
      </c>
      <c r="BW6" s="36">
        <f t="shared" si="8"/>
        <v>53.81</v>
      </c>
      <c r="BX6" s="36">
        <f t="shared" si="8"/>
        <v>53.62</v>
      </c>
      <c r="BY6" s="36">
        <f t="shared" si="8"/>
        <v>53.41</v>
      </c>
      <c r="BZ6" s="35" t="str">
        <f>IF(BZ7="","",IF(BZ7="-","【-】","【"&amp;SUBSTITUTE(TEXT(BZ7,"#,##0.00"),"-","△")&amp;"】"))</f>
        <v>【53.06】</v>
      </c>
      <c r="CA6" s="36">
        <f>IF(CA7="",NA(),CA7)</f>
        <v>101.2</v>
      </c>
      <c r="CB6" s="36">
        <f t="shared" ref="CB6:CJ6" si="9">IF(CB7="",NA(),CB7)</f>
        <v>98.65</v>
      </c>
      <c r="CC6" s="36">
        <f t="shared" si="9"/>
        <v>89.03</v>
      </c>
      <c r="CD6" s="36">
        <f t="shared" si="9"/>
        <v>95.72</v>
      </c>
      <c r="CE6" s="36">
        <f t="shared" si="9"/>
        <v>96.88</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73.36</v>
      </c>
      <c r="CM6" s="36">
        <f t="shared" ref="CM6:CU6" si="10">IF(CM7="",NA(),CM7)</f>
        <v>71.64</v>
      </c>
      <c r="CN6" s="36">
        <f t="shared" si="10"/>
        <v>76.38</v>
      </c>
      <c r="CO6" s="36">
        <f t="shared" si="10"/>
        <v>71.69</v>
      </c>
      <c r="CP6" s="36">
        <f t="shared" si="10"/>
        <v>67.48</v>
      </c>
      <c r="CQ6" s="36">
        <f t="shared" si="10"/>
        <v>60.66</v>
      </c>
      <c r="CR6" s="36">
        <f t="shared" si="10"/>
        <v>60.17</v>
      </c>
      <c r="CS6" s="36">
        <f t="shared" si="10"/>
        <v>58.96</v>
      </c>
      <c r="CT6" s="36">
        <f t="shared" si="10"/>
        <v>58.1</v>
      </c>
      <c r="CU6" s="36">
        <f t="shared" si="10"/>
        <v>56.19</v>
      </c>
      <c r="CV6" s="35" t="str">
        <f>IF(CV7="","",IF(CV7="-","【-】","【"&amp;SUBSTITUTE(TEXT(CV7,"#,##0.00"),"-","△")&amp;"】"))</f>
        <v>【56.28】</v>
      </c>
      <c r="CW6" s="36">
        <f>IF(CW7="",NA(),CW7)</f>
        <v>72.19</v>
      </c>
      <c r="CX6" s="36">
        <f t="shared" ref="CX6:DF6" si="11">IF(CX7="",NA(),CX7)</f>
        <v>74.19</v>
      </c>
      <c r="CY6" s="36">
        <f t="shared" si="11"/>
        <v>68.45</v>
      </c>
      <c r="CZ6" s="36">
        <f t="shared" si="11"/>
        <v>73.33</v>
      </c>
      <c r="DA6" s="36">
        <f t="shared" si="11"/>
        <v>77.599999999999994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0.42</v>
      </c>
      <c r="EE6" s="36">
        <f t="shared" ref="EE6:EM6" si="14">IF(EE7="",NA(),EE7)</f>
        <v>1.34</v>
      </c>
      <c r="EF6" s="36">
        <f t="shared" si="14"/>
        <v>0.31</v>
      </c>
      <c r="EG6" s="36">
        <f t="shared" si="14"/>
        <v>1.04</v>
      </c>
      <c r="EH6" s="36">
        <f t="shared" si="14"/>
        <v>0.04</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364894</v>
      </c>
      <c r="D7" s="38">
        <v>47</v>
      </c>
      <c r="E7" s="38">
        <v>1</v>
      </c>
      <c r="F7" s="38">
        <v>0</v>
      </c>
      <c r="G7" s="38">
        <v>0</v>
      </c>
      <c r="H7" s="38" t="s">
        <v>108</v>
      </c>
      <c r="I7" s="38" t="s">
        <v>109</v>
      </c>
      <c r="J7" s="38" t="s">
        <v>110</v>
      </c>
      <c r="K7" s="38" t="s">
        <v>111</v>
      </c>
      <c r="L7" s="38" t="s">
        <v>112</v>
      </c>
      <c r="M7" s="38"/>
      <c r="N7" s="39" t="s">
        <v>113</v>
      </c>
      <c r="O7" s="39" t="s">
        <v>114</v>
      </c>
      <c r="P7" s="39">
        <v>36.71</v>
      </c>
      <c r="Q7" s="39">
        <v>2590</v>
      </c>
      <c r="R7" s="39">
        <v>14784</v>
      </c>
      <c r="S7" s="39">
        <v>122.48</v>
      </c>
      <c r="T7" s="39">
        <v>120.71</v>
      </c>
      <c r="U7" s="39">
        <v>5392</v>
      </c>
      <c r="V7" s="39">
        <v>7.25</v>
      </c>
      <c r="W7" s="39">
        <v>743.72</v>
      </c>
      <c r="X7" s="39">
        <v>139.97999999999999</v>
      </c>
      <c r="Y7" s="39">
        <v>149.01</v>
      </c>
      <c r="Z7" s="39">
        <v>164.64</v>
      </c>
      <c r="AA7" s="39">
        <v>155.25</v>
      </c>
      <c r="AB7" s="39">
        <v>164.49</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71.03</v>
      </c>
      <c r="BF7" s="39">
        <v>67.31</v>
      </c>
      <c r="BG7" s="39">
        <v>74.52</v>
      </c>
      <c r="BH7" s="39">
        <v>211.72</v>
      </c>
      <c r="BI7" s="39">
        <v>371.6</v>
      </c>
      <c r="BJ7" s="39">
        <v>1158.82</v>
      </c>
      <c r="BK7" s="39">
        <v>1167.7</v>
      </c>
      <c r="BL7" s="39">
        <v>1228.58</v>
      </c>
      <c r="BM7" s="39">
        <v>1280.18</v>
      </c>
      <c r="BN7" s="39">
        <v>1346.23</v>
      </c>
      <c r="BO7" s="39">
        <v>1280.76</v>
      </c>
      <c r="BP7" s="39">
        <v>135.41</v>
      </c>
      <c r="BQ7" s="39">
        <v>138.52000000000001</v>
      </c>
      <c r="BR7" s="39">
        <v>157.68</v>
      </c>
      <c r="BS7" s="39">
        <v>147.47</v>
      </c>
      <c r="BT7" s="39">
        <v>144.66999999999999</v>
      </c>
      <c r="BU7" s="39">
        <v>55.6</v>
      </c>
      <c r="BV7" s="39">
        <v>54.43</v>
      </c>
      <c r="BW7" s="39">
        <v>53.81</v>
      </c>
      <c r="BX7" s="39">
        <v>53.62</v>
      </c>
      <c r="BY7" s="39">
        <v>53.41</v>
      </c>
      <c r="BZ7" s="39">
        <v>53.06</v>
      </c>
      <c r="CA7" s="39">
        <v>101.2</v>
      </c>
      <c r="CB7" s="39">
        <v>98.65</v>
      </c>
      <c r="CC7" s="39">
        <v>89.03</v>
      </c>
      <c r="CD7" s="39">
        <v>95.72</v>
      </c>
      <c r="CE7" s="39">
        <v>96.88</v>
      </c>
      <c r="CF7" s="39">
        <v>275.86</v>
      </c>
      <c r="CG7" s="39">
        <v>279.8</v>
      </c>
      <c r="CH7" s="39">
        <v>284.64999999999998</v>
      </c>
      <c r="CI7" s="39">
        <v>287.7</v>
      </c>
      <c r="CJ7" s="39">
        <v>277.39999999999998</v>
      </c>
      <c r="CK7" s="39">
        <v>314.83</v>
      </c>
      <c r="CL7" s="39">
        <v>73.36</v>
      </c>
      <c r="CM7" s="39">
        <v>71.64</v>
      </c>
      <c r="CN7" s="39">
        <v>76.38</v>
      </c>
      <c r="CO7" s="39">
        <v>71.69</v>
      </c>
      <c r="CP7" s="39">
        <v>67.48</v>
      </c>
      <c r="CQ7" s="39">
        <v>60.66</v>
      </c>
      <c r="CR7" s="39">
        <v>60.17</v>
      </c>
      <c r="CS7" s="39">
        <v>58.96</v>
      </c>
      <c r="CT7" s="39">
        <v>58.1</v>
      </c>
      <c r="CU7" s="39">
        <v>56.19</v>
      </c>
      <c r="CV7" s="39">
        <v>56.28</v>
      </c>
      <c r="CW7" s="39">
        <v>72.19</v>
      </c>
      <c r="CX7" s="39">
        <v>74.19</v>
      </c>
      <c r="CY7" s="39">
        <v>68.45</v>
      </c>
      <c r="CZ7" s="39">
        <v>73.33</v>
      </c>
      <c r="DA7" s="39">
        <v>77.599999999999994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0.42</v>
      </c>
      <c r="EE7" s="39">
        <v>1.34</v>
      </c>
      <c r="EF7" s="39">
        <v>0.31</v>
      </c>
      <c r="EG7" s="39">
        <v>1.04</v>
      </c>
      <c r="EH7" s="39">
        <v>0.04</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2018-02-22T00:03:25Z</cp:lastPrinted>
  <dcterms:created xsi:type="dcterms:W3CDTF">2017-12-25T01:46:45Z</dcterms:created>
  <dcterms:modified xsi:type="dcterms:W3CDTF">2018-02-22T00:03:40Z</dcterms:modified>
</cp:coreProperties>
</file>