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186\Documents\デスクトップ(新)\各種書類2\H29各種提出書類\総務課\公営企業に係る「経営比較分析表」の分析等について\"/>
    </mc:Choice>
  </mc:AlternateContent>
  <workbookProtection workbookPassword="B319" lockStructure="1"/>
  <bookViews>
    <workbookView xWindow="0" yWindow="0" windowWidth="28800" windowHeight="1191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<sst xmlns="http://schemas.openxmlformats.org/spreadsheetml/2006/main" count="237" uniqueCount="123">
  <si>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</si>
  <si>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</si>
  <si>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</si>
  <si>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</si>
  <si>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</si>
  <si>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</si>
  <si>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</si>
  <si>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</si>
  <si>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</si>
  <si>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</si>
  <si>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</si>
  <si>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</si>
  <si>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</si>
  <si>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</si>
  <si>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</si>
  <si>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</si>
  <si>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</si>
  <si>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</si>
  <si>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</si>
  <si>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</si>
  <si>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</si>
  <si>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</si>
  <si>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</si>
  <si>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</si>
  <si>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</si>
  <si>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</si>
  <si>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</si>
  <si>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</si>
  <si>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</si>
  <si>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</si>
  <si>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</si>
  <si>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</si>
  <si>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</si>
  <si>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</si>
  <si>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</si>
  <si>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</si>
  <si>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</si>
  <si>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</si>
  <si>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</si>
  <si>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</si>
  <si>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</si>
  <si>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</si>
  <si>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</si>
  <si>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</si>
  <si>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</si>
  <si>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</si>
  <si>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</si>
  <si>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</si>
  <si>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</si>
  <si>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</si>
  <si>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</si>
  <si>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</si>
  <si>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</si>
  <si>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</si>
  <si>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</si>
  <si>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</si>
  <si>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</si>
  <si>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</si>
  <si>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</si>
  <si>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</si>
  <si>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</si>
  <si>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</si>
  <si>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</si>
  <si>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</si>
  <si>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</si>
  <si>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</si>
  <si>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</si>
  <si>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</si>
  <si>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</si>
  <si>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</si>
  <si>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</si>
  <si>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</si>
  <si>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</si>
  <si>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</si>
  <si>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</si>
  <si>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</si>
  <si>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</si>
  <si>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</si>
  <si>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</si>
  <si>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</si>
  <si>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</si>
  <si>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</si>
  <si>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</si>
  <si>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</si>
  <si>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</si>
  <si>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</si>
  <si>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</si>
  <si>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</si>
  <si>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</si>
  <si>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</si>
  <si>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</si>
  <si>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</si>
  <si>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</si>
  <si>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</si>
  <si>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</si>
  <si>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</si>
  <si>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</si>
  <si>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</si>
  <si>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</si>
  <si>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</si>
  <si>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</si>
  <si>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</si>
  <si>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</si>
  <si>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</si>
  <si>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</si>
  <si>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</si>
  <si>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</si>
  <si>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徳島県　つるぎ町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</si>
  <si>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</si>
  <si>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</si>
  <si>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</si>
  <si>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</si>
  <si>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</si>
  <si>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</si>
  <si>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</si>
  <si>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</si>
  <si>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</si>
  <si>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</si>
  <si>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</si>
  <si>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</si>
  <si>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・管路更新の必要性が高いことは認識しているが、今年度も電機設備の修繕、ポンプ等のメンテナンス、水源地に非常用発電機を2基設置するなどに投資したため管路更新が先送りになっている。検討が必要。</t>
    <rPh sb="1" eb="3">
      <t>カンロ</t>
    </rPh>
    <rPh sb="3" eb="5">
      <t>コウシン</t>
    </rPh>
    <rPh sb="6" eb="9">
      <t>ヒツヨウセイ</t>
    </rPh>
    <rPh sb="10" eb="11">
      <t>タカ</t>
    </rPh>
    <rPh sb="15" eb="17">
      <t>ニンシキ</t>
    </rPh>
    <rPh sb="23" eb="26">
      <t>コンネンド</t>
    </rPh>
    <rPh sb="27" eb="29">
      <t>デンキ</t>
    </rPh>
    <rPh sb="29" eb="31">
      <t>セツビ</t>
    </rPh>
    <rPh sb="32" eb="34">
      <t>シュウゼン</t>
    </rPh>
    <rPh sb="38" eb="39">
      <t>トウ</t>
    </rPh>
    <rPh sb="47" eb="50">
      <t>スイゲンチ</t>
    </rPh>
    <rPh sb="51" eb="54">
      <t>ヒジョウヨウ</t>
    </rPh>
    <rPh sb="54" eb="57">
      <t>ハツデンキ</t>
    </rPh>
    <rPh sb="59" eb="60">
      <t>キ</t>
    </rPh>
    <rPh sb="60" eb="62">
      <t>セッチ</t>
    </rPh>
    <rPh sb="67" eb="69">
      <t>トウシ</t>
    </rPh>
    <rPh sb="73" eb="75">
      <t>カンロ</t>
    </rPh>
    <rPh sb="75" eb="77">
      <t>コウシン</t>
    </rPh>
    <rPh sb="78" eb="80">
      <t>サキオク</t>
    </rPh>
    <rPh sb="88" eb="90">
      <t>ケントウ</t>
    </rPh>
    <rPh sb="91" eb="93">
      <t>ヒツヨウ</t>
    </rPh>
    <phoneticPr fontId="4"/>
  </si>
  <si>
    <t>・平成２９年度から上水道に統合されるが、老朽化対策、適切な施設規模の整理、投資財源の確保等、引き続き上水道で進めている経営戦略策定の中に入れて検討する。</t>
    <rPh sb="1" eb="3">
      <t>ヘイセイ</t>
    </rPh>
    <rPh sb="5" eb="6">
      <t>ネン</t>
    </rPh>
    <rPh sb="6" eb="7">
      <t>ド</t>
    </rPh>
    <rPh sb="9" eb="12">
      <t>ジョウスイドウ</t>
    </rPh>
    <rPh sb="13" eb="15">
      <t>トウゴウ</t>
    </rPh>
    <rPh sb="20" eb="23">
      <t>ロウキュウカ</t>
    </rPh>
    <rPh sb="23" eb="25">
      <t>タイサク</t>
    </rPh>
    <rPh sb="26" eb="28">
      <t>テキセツ</t>
    </rPh>
    <rPh sb="29" eb="31">
      <t>シセツ</t>
    </rPh>
    <rPh sb="31" eb="33">
      <t>キボ</t>
    </rPh>
    <rPh sb="34" eb="36">
      <t>セイリ</t>
    </rPh>
    <rPh sb="37" eb="39">
      <t>トウシ</t>
    </rPh>
    <rPh sb="39" eb="41">
      <t>ザイゲン</t>
    </rPh>
    <rPh sb="42" eb="44">
      <t>カクホ</t>
    </rPh>
    <rPh sb="44" eb="45">
      <t>トウ</t>
    </rPh>
    <rPh sb="46" eb="47">
      <t>ヒ</t>
    </rPh>
    <rPh sb="48" eb="49">
      <t>ツヅ</t>
    </rPh>
    <rPh sb="50" eb="53">
      <t>ジョウスイドウ</t>
    </rPh>
    <rPh sb="54" eb="55">
      <t>スス</t>
    </rPh>
    <rPh sb="59" eb="61">
      <t>ケイエイ</t>
    </rPh>
    <rPh sb="61" eb="63">
      <t>センリャク</t>
    </rPh>
    <rPh sb="63" eb="65">
      <t>サクテイ</t>
    </rPh>
    <rPh sb="66" eb="67">
      <t>ナカ</t>
    </rPh>
    <rPh sb="68" eb="69">
      <t>イ</t>
    </rPh>
    <rPh sb="71" eb="73">
      <t>ケントウ</t>
    </rPh>
    <phoneticPr fontId="4"/>
  </si>
  <si>
    <t>・企業債残高対給水収益比率においては、新規企業債を発行しているため、指標数値が上がっている。
・料金回収率だが、一般会計からの基準外操入金が増額したため数値が下がった。
・例年いえることだが、施設利用率が平均値と比較して低い数値となっている。施設の適正規模を判断するための調査も含め、検討する必要がある。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rPh sb="19" eb="21">
      <t>シンキ</t>
    </rPh>
    <rPh sb="21" eb="24">
      <t>キギョウサイ</t>
    </rPh>
    <rPh sb="25" eb="27">
      <t>ハッコウ</t>
    </rPh>
    <rPh sb="34" eb="36">
      <t>シヒョウ</t>
    </rPh>
    <rPh sb="36" eb="38">
      <t>スウチ</t>
    </rPh>
    <rPh sb="39" eb="40">
      <t>ア</t>
    </rPh>
    <rPh sb="49" eb="51">
      <t>リョウキン</t>
    </rPh>
    <rPh sb="51" eb="54">
      <t>カイシュウリツ</t>
    </rPh>
    <rPh sb="57" eb="59">
      <t>イッパン</t>
    </rPh>
    <rPh sb="59" eb="61">
      <t>カイケイ</t>
    </rPh>
    <rPh sb="64" eb="67">
      <t>キジュンガイ</t>
    </rPh>
    <rPh sb="67" eb="68">
      <t>ミサオ</t>
    </rPh>
    <rPh sb="68" eb="70">
      <t>ニュウキン</t>
    </rPh>
    <rPh sb="69" eb="70">
      <t>キン</t>
    </rPh>
    <rPh sb="71" eb="73">
      <t>ゾウガク</t>
    </rPh>
    <rPh sb="77" eb="79">
      <t>スウチ</t>
    </rPh>
    <rPh sb="80" eb="81">
      <t>サ</t>
    </rPh>
    <rPh sb="88" eb="90">
      <t>レイネン</t>
    </rPh>
    <rPh sb="98" eb="100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</si>
</sst>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0.06</c:v>
                </c:pt>
                <c:pt idx="2">
                  <c:v>0.22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08264"/>
        <c:axId val="21801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08264"/>
        <c:axId val="218011328"/>
      </c:lineChart>
      <c:dateAx>
        <c:axId val="217508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011328"/>
        <c:crosses val="autoZero"/>
        <c:auto val="1"/>
        <c:lblOffset val="100"/>
        <c:baseTimeUnit val="years"/>
      </c:dateAx>
      <c:valAx>
        <c:axId val="21801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508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33.119999999999997</c:v>
                </c:pt>
                <c:pt idx="1">
                  <c:v>31.86</c:v>
                </c:pt>
                <c:pt idx="2">
                  <c:v>30.84</c:v>
                </c:pt>
                <c:pt idx="3">
                  <c:v>30.73</c:v>
                </c:pt>
                <c:pt idx="4">
                  <c:v>30.83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06272"/>
        <c:axId val="218606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06272"/>
        <c:axId val="218606664"/>
      </c:lineChart>
      <c:dateAx>
        <c:axId val="21860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606664"/>
        <c:crosses val="autoZero"/>
        <c:auto val="1"/>
        <c:lblOffset val="100"/>
        <c:baseTimeUnit val="years"/>
      </c:dateAx>
      <c:valAx>
        <c:axId val="218606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60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89.31</c:v>
                </c:pt>
                <c:pt idx="1">
                  <c:v>89.3</c:v>
                </c:pt>
                <c:pt idx="2">
                  <c:v>89.31</c:v>
                </c:pt>
                <c:pt idx="3">
                  <c:v>89.31</c:v>
                </c:pt>
                <c:pt idx="4">
                  <c:v>89.31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07840"/>
        <c:axId val="21860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07840"/>
        <c:axId val="218608232"/>
      </c:lineChart>
      <c:dateAx>
        <c:axId val="21860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608232"/>
        <c:crosses val="autoZero"/>
        <c:auto val="1"/>
        <c:lblOffset val="100"/>
        <c:baseTimeUnit val="years"/>
      </c:dateAx>
      <c:valAx>
        <c:axId val="21860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60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88.48</c:v>
                </c:pt>
                <c:pt idx="1">
                  <c:v>91.17</c:v>
                </c:pt>
                <c:pt idx="2">
                  <c:v>98.94</c:v>
                </c:pt>
                <c:pt idx="3">
                  <c:v>75.569999999999993</c:v>
                </c:pt>
                <c:pt idx="4">
                  <c:v>86.29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21408"/>
        <c:axId val="2183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21408"/>
        <c:axId val="218321792"/>
      </c:lineChart>
      <c:dateAx>
        <c:axId val="21832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321792"/>
        <c:crosses val="autoZero"/>
        <c:auto val="1"/>
        <c:lblOffset val="100"/>
        <c:baseTimeUnit val="years"/>
      </c:dateAx>
      <c:valAx>
        <c:axId val="2183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32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406328"/>
        <c:axId val="21840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06328"/>
        <c:axId val="218406712"/>
      </c:lineChart>
      <c:dateAx>
        <c:axId val="218406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406712"/>
        <c:crosses val="autoZero"/>
        <c:auto val="1"/>
        <c:lblOffset val="100"/>
        <c:baseTimeUnit val="years"/>
      </c:dateAx>
      <c:valAx>
        <c:axId val="218406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406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97064"/>
        <c:axId val="218097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97064"/>
        <c:axId val="218097448"/>
      </c:lineChart>
      <c:dateAx>
        <c:axId val="21809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097448"/>
        <c:crosses val="autoZero"/>
        <c:auto val="1"/>
        <c:lblOffset val="100"/>
        <c:baseTimeUnit val="years"/>
      </c:dateAx>
      <c:valAx>
        <c:axId val="218097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09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26584"/>
        <c:axId val="13452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6584"/>
        <c:axId val="134526976"/>
      </c:lineChart>
      <c:dateAx>
        <c:axId val="134526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26976"/>
        <c:crosses val="autoZero"/>
        <c:auto val="1"/>
        <c:lblOffset val="100"/>
        <c:baseTimeUnit val="years"/>
      </c:dateAx>
      <c:valAx>
        <c:axId val="13452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26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28152"/>
        <c:axId val="21822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8152"/>
        <c:axId val="218227600"/>
      </c:lineChart>
      <c:dateAx>
        <c:axId val="134528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27600"/>
        <c:crosses val="autoZero"/>
        <c:auto val="1"/>
        <c:lblOffset val="100"/>
        <c:baseTimeUnit val="years"/>
      </c:dateAx>
      <c:valAx>
        <c:axId val="21822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2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296.10000000000002</c:v>
                </c:pt>
                <c:pt idx="1">
                  <c:v>281.79000000000002</c:v>
                </c:pt>
                <c:pt idx="2">
                  <c:v>257.72000000000003</c:v>
                </c:pt>
                <c:pt idx="3">
                  <c:v>234.34</c:v>
                </c:pt>
                <c:pt idx="4">
                  <c:v>312.99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25800"/>
        <c:axId val="13452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5800"/>
        <c:axId val="134525408"/>
      </c:lineChart>
      <c:dateAx>
        <c:axId val="13452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25408"/>
        <c:crosses val="autoZero"/>
        <c:auto val="1"/>
        <c:lblOffset val="100"/>
        <c:baseTimeUnit val="years"/>
      </c:dateAx>
      <c:valAx>
        <c:axId val="13452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2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37.75</c:v>
                </c:pt>
                <c:pt idx="1">
                  <c:v>34.76</c:v>
                </c:pt>
                <c:pt idx="2">
                  <c:v>36.94</c:v>
                </c:pt>
                <c:pt idx="3">
                  <c:v>43.57</c:v>
                </c:pt>
                <c:pt idx="4">
                  <c:v>36.659999999999997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26192"/>
        <c:axId val="21822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6192"/>
        <c:axId val="218228776"/>
      </c:lineChart>
      <c:dateAx>
        <c:axId val="13452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28776"/>
        <c:crosses val="autoZero"/>
        <c:auto val="1"/>
        <c:lblOffset val="100"/>
        <c:baseTimeUnit val="years"/>
      </c:dateAx>
      <c:valAx>
        <c:axId val="21822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2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453.98</c:v>
                </c:pt>
                <c:pt idx="1">
                  <c:v>492.54</c:v>
                </c:pt>
                <c:pt idx="2">
                  <c:v>470.06</c:v>
                </c:pt>
                <c:pt idx="3">
                  <c:v>397.36</c:v>
                </c:pt>
                <c:pt idx="4">
                  <c:v>437.53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29952"/>
        <c:axId val="21823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29952"/>
        <c:axId val="218230344"/>
      </c:lineChart>
      <c:dateAx>
        <c:axId val="21822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30344"/>
        <c:crosses val="autoZero"/>
        <c:auto val="1"/>
        <c:lblOffset val="100"/>
        <c:baseTimeUnit val="years"/>
      </c:dateAx>
      <c:valAx>
        <c:axId val="21823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2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R1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徳島県　つるぎ町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2"/>
      <c r="AL8" s="67">
        <f>データ!$R$6</f>
        <v>9580</v>
      </c>
      <c r="AM8" s="67"/>
      <c r="AN8" s="67"/>
      <c r="AO8" s="67"/>
      <c r="AP8" s="67"/>
      <c r="AQ8" s="67"/>
      <c r="AR8" s="67"/>
      <c r="AS8" s="67"/>
      <c r="AT8" s="66">
        <f>データ!$S$6</f>
        <v>194.84</v>
      </c>
      <c r="AU8" s="66"/>
      <c r="AV8" s="66"/>
      <c r="AW8" s="66"/>
      <c r="AX8" s="66"/>
      <c r="AY8" s="66"/>
      <c r="AZ8" s="66"/>
      <c r="BA8" s="66"/>
      <c r="BB8" s="66">
        <f>データ!$T$6</f>
        <v>49.17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15.6</v>
      </c>
      <c r="Q10" s="66"/>
      <c r="R10" s="66"/>
      <c r="S10" s="66"/>
      <c r="T10" s="66"/>
      <c r="U10" s="66"/>
      <c r="V10" s="66"/>
      <c r="W10" s="67">
        <f>データ!$Q$6</f>
        <v>2910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1472</v>
      </c>
      <c r="AM10" s="67"/>
      <c r="AN10" s="67"/>
      <c r="AO10" s="67"/>
      <c r="AP10" s="67"/>
      <c r="AQ10" s="67"/>
      <c r="AR10" s="67"/>
      <c r="AS10" s="67"/>
      <c r="AT10" s="66">
        <f>データ!$V$6</f>
        <v>3.64</v>
      </c>
      <c r="AU10" s="66"/>
      <c r="AV10" s="66"/>
      <c r="AW10" s="66"/>
      <c r="AX10" s="66"/>
      <c r="AY10" s="66"/>
      <c r="AZ10" s="66"/>
      <c r="BA10" s="66"/>
      <c r="BB10" s="66">
        <f>データ!$W$6</f>
        <v>404.4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364681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徳島県　つるぎ町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15.6</v>
      </c>
      <c r="Q6" s="35">
        <f t="shared" si="3"/>
        <v>2910</v>
      </c>
      <c r="R6" s="35">
        <f t="shared" si="3"/>
        <v>9580</v>
      </c>
      <c r="S6" s="35">
        <f t="shared" si="3"/>
        <v>194.84</v>
      </c>
      <c r="T6" s="35">
        <f t="shared" si="3"/>
        <v>49.17</v>
      </c>
      <c r="U6" s="35">
        <f t="shared" si="3"/>
        <v>1472</v>
      </c>
      <c r="V6" s="35">
        <f t="shared" si="3"/>
        <v>3.64</v>
      </c>
      <c r="W6" s="35">
        <f t="shared" si="3"/>
        <v>404.4</v>
      </c>
      <c r="X6" s="36">
        <f>IF(X7="",NA(),X7)</f>
        <v>88.48</v>
      </c>
      <c r="Y6" s="36">
        <f t="shared" ref="Y6:AG6" si="4">IF(Y7="",NA(),Y7)</f>
        <v>91.17</v>
      </c>
      <c r="Z6" s="36">
        <f t="shared" si="4"/>
        <v>98.94</v>
      </c>
      <c r="AA6" s="36">
        <f t="shared" si="4"/>
        <v>75.569999999999993</v>
      </c>
      <c r="AB6" s="36">
        <f t="shared" si="4"/>
        <v>86.29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296.10000000000002</v>
      </c>
      <c r="BF6" s="36">
        <f t="shared" ref="BF6:BN6" si="7">IF(BF7="",NA(),BF7)</f>
        <v>281.79000000000002</v>
      </c>
      <c r="BG6" s="36">
        <f t="shared" si="7"/>
        <v>257.72000000000003</v>
      </c>
      <c r="BH6" s="36">
        <f t="shared" si="7"/>
        <v>234.34</v>
      </c>
      <c r="BI6" s="36">
        <f t="shared" si="7"/>
        <v>312.99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37.75</v>
      </c>
      <c r="BQ6" s="36">
        <f t="shared" ref="BQ6:BY6" si="8">IF(BQ7="",NA(),BQ7)</f>
        <v>34.76</v>
      </c>
      <c r="BR6" s="36">
        <f t="shared" si="8"/>
        <v>36.94</v>
      </c>
      <c r="BS6" s="36">
        <f t="shared" si="8"/>
        <v>43.57</v>
      </c>
      <c r="BT6" s="36">
        <f t="shared" si="8"/>
        <v>36.659999999999997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453.98</v>
      </c>
      <c r="CB6" s="36">
        <f t="shared" ref="CB6:CJ6" si="9">IF(CB7="",NA(),CB7)</f>
        <v>492.54</v>
      </c>
      <c r="CC6" s="36">
        <f t="shared" si="9"/>
        <v>470.06</v>
      </c>
      <c r="CD6" s="36">
        <f t="shared" si="9"/>
        <v>397.36</v>
      </c>
      <c r="CE6" s="36">
        <f t="shared" si="9"/>
        <v>437.53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33.119999999999997</v>
      </c>
      <c r="CM6" s="36">
        <f t="shared" ref="CM6:CU6" si="10">IF(CM7="",NA(),CM7)</f>
        <v>31.86</v>
      </c>
      <c r="CN6" s="36">
        <f t="shared" si="10"/>
        <v>30.84</v>
      </c>
      <c r="CO6" s="36">
        <f t="shared" si="10"/>
        <v>30.73</v>
      </c>
      <c r="CP6" s="36">
        <f t="shared" si="10"/>
        <v>30.83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89.31</v>
      </c>
      <c r="CX6" s="36">
        <f t="shared" ref="CX6:DF6" si="11">IF(CX7="",NA(),CX7)</f>
        <v>89.3</v>
      </c>
      <c r="CY6" s="36">
        <f t="shared" si="11"/>
        <v>89.31</v>
      </c>
      <c r="CZ6" s="36">
        <f t="shared" si="11"/>
        <v>89.31</v>
      </c>
      <c r="DA6" s="36">
        <f t="shared" si="11"/>
        <v>89.31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6">
        <f t="shared" ref="EE6:EM6" si="14">IF(EE7="",NA(),EE7)</f>
        <v>0.06</v>
      </c>
      <c r="EF6" s="36">
        <f t="shared" si="14"/>
        <v>0.22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364681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15.6</v>
      </c>
      <c r="Q7" s="39">
        <v>2910</v>
      </c>
      <c r="R7" s="39">
        <v>9580</v>
      </c>
      <c r="S7" s="39">
        <v>194.84</v>
      </c>
      <c r="T7" s="39">
        <v>49.17</v>
      </c>
      <c r="U7" s="39">
        <v>1472</v>
      </c>
      <c r="V7" s="39">
        <v>3.64</v>
      </c>
      <c r="W7" s="39">
        <v>404.4</v>
      </c>
      <c r="X7" s="39">
        <v>88.48</v>
      </c>
      <c r="Y7" s="39">
        <v>91.17</v>
      </c>
      <c r="Z7" s="39">
        <v>98.94</v>
      </c>
      <c r="AA7" s="39">
        <v>75.569999999999993</v>
      </c>
      <c r="AB7" s="39">
        <v>86.29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296.10000000000002</v>
      </c>
      <c r="BF7" s="39">
        <v>281.79000000000002</v>
      </c>
      <c r="BG7" s="39">
        <v>257.72000000000003</v>
      </c>
      <c r="BH7" s="39">
        <v>234.34</v>
      </c>
      <c r="BI7" s="39">
        <v>312.99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37.75</v>
      </c>
      <c r="BQ7" s="39">
        <v>34.76</v>
      </c>
      <c r="BR7" s="39">
        <v>36.94</v>
      </c>
      <c r="BS7" s="39">
        <v>43.57</v>
      </c>
      <c r="BT7" s="39">
        <v>36.659999999999997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453.98</v>
      </c>
      <c r="CB7" s="39">
        <v>492.54</v>
      </c>
      <c r="CC7" s="39">
        <v>470.06</v>
      </c>
      <c r="CD7" s="39">
        <v>397.36</v>
      </c>
      <c r="CE7" s="39">
        <v>437.53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33.119999999999997</v>
      </c>
      <c r="CM7" s="39">
        <v>31.86</v>
      </c>
      <c r="CN7" s="39">
        <v>30.84</v>
      </c>
      <c r="CO7" s="39">
        <v>30.73</v>
      </c>
      <c r="CP7" s="39">
        <v>30.83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89.31</v>
      </c>
      <c r="CX7" s="39">
        <v>89.3</v>
      </c>
      <c r="CY7" s="39">
        <v>89.31</v>
      </c>
      <c r="CZ7" s="39">
        <v>89.31</v>
      </c>
      <c r="DA7" s="39">
        <v>89.31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0.06</v>
      </c>
      <c r="EF7" s="39">
        <v>0.22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2018-02-08T07:14:49Z</cp:lastPrinted>
  <dcterms:created xsi:type="dcterms:W3CDTF">2017-12-25T01:46:44Z</dcterms:created>
  <dcterms:modified xsi:type="dcterms:W3CDTF">2018-02-08T07:14:56Z</dcterms:modified>
  <cp:category/>
</cp:coreProperties>
</file>