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4000\2017(H29)\Ｉ_地方債\04 平成29年度地方債担当（研修生下席）\②平成29年度後期（宮本）\01_地方公営企業\15 平成28年度決算「経営比較分析表」の分析等\04 市町村→県\03法非適簡水\"/>
    </mc:Choice>
  </mc:AlternateContent>
  <workbookProtection workbookPassword="B319" lockStructure="1"/>
  <bookViews>
    <workbookView xWindow="0" yWindow="0" windowWidth="28800" windowHeight="1245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P6" i="5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BB10" i="4"/>
  <c r="AL10" i="4"/>
  <c r="W10" i="4"/>
  <c r="P10" i="4"/>
  <c r="BB8" i="4"/>
  <c r="AT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<sst xmlns="http://schemas.openxmlformats.org/spreadsheetml/2006/main" count="237" uniqueCount="124">
  <si>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</si>
  <si>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</si>
  <si>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</si>
  <si>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</si>
  <si>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</si>
  <si>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</si>
  <si>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</si>
  <si>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</si>
  <si>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</si>
  <si>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</si>
  <si>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</si>
  <si>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</si>
  <si>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</si>
  <si>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</si>
  <si>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</si>
  <si>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</si>
  <si>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</si>
  <si>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</si>
  <si>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</si>
  <si>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</si>
  <si>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</si>
  <si>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</si>
  <si>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</si>
  <si>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</si>
  <si>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</si>
  <si>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</si>
  <si>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</si>
  <si>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</si>
  <si>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</si>
  <si>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</si>
  <si>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</si>
  <si>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</si>
  <si>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</si>
  <si>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</si>
  <si>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</si>
  <si>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</si>
  <si>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</si>
  <si>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</si>
  <si>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</si>
  <si>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</si>
  <si>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</si>
  <si>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</si>
  <si>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</si>
  <si>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</si>
  <si>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</si>
  <si>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</si>
  <si>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</si>
  <si>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</si>
  <si>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</si>
  <si>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</si>
  <si>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</si>
  <si>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</si>
  <si>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</si>
  <si>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</si>
  <si>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</si>
  <si>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</si>
  <si>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</si>
  <si>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</si>
  <si>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</si>
  <si>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</si>
  <si>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</si>
  <si>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</si>
  <si>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</si>
  <si>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</si>
  <si>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</si>
  <si>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</si>
  <si>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</si>
  <si>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</si>
  <si>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</si>
  <si>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</si>
  <si>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</si>
  <si>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</si>
  <si>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</si>
  <si>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</si>
  <si>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</si>
  <si>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</si>
  <si>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</si>
  <si>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</si>
  <si>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</si>
  <si>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</si>
  <si>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</si>
  <si>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</si>
  <si>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</si>
  <si>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</si>
  <si>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</si>
  <si>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</si>
  <si>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</si>
  <si>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</si>
  <si>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</si>
  <si>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</si>
  <si>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</si>
  <si>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</si>
  <si>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</si>
  <si>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</si>
  <si>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</si>
  <si>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</si>
  <si>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</si>
  <si>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</si>
  <si>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</si>
  <si>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</si>
  <si>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</si>
  <si>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</si>
  <si>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</si>
  <si>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</si>
  <si>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</si>
  <si>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</si>
  <si>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</si>
  <si>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</si>
  <si>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海陽町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</si>
  <si>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</si>
  <si>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</si>
  <si>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</si>
  <si>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</si>
  <si>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</si>
  <si>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</si>
  <si>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</si>
  <si>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</si>
  <si>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</si>
  <si>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</si>
  <si>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</si>
  <si>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収益的収支比率は１００％を下回っているが、類似団体平均値とは大きな差異はない。水道管更新事業等における起債の償還が継続していくが、平成３２年度に上水道事業との会計統合を予定しており、施設の修繕・更新や統合など効率的な経営を図っていく。
　有収率については比較的高い水準で推移しており、施設の稼働状況が収益に反映されている。</t>
    <rPh sb="1" eb="4">
      <t>シュウエキテキ</t>
    </rPh>
    <rPh sb="4" eb="6">
      <t>シュウシ</t>
    </rPh>
    <rPh sb="6" eb="8">
      <t>ヒリツ</t>
    </rPh>
    <rPh sb="14" eb="16">
      <t>シタマワ</t>
    </rPh>
    <rPh sb="22" eb="24">
      <t>ルイジ</t>
    </rPh>
    <rPh sb="24" eb="26">
      <t>ダンタイ</t>
    </rPh>
    <rPh sb="26" eb="29">
      <t>ヘイキンチ</t>
    </rPh>
    <rPh sb="31" eb="32">
      <t>オオ</t>
    </rPh>
    <rPh sb="34" eb="36">
      <t>サイ</t>
    </rPh>
    <rPh sb="40" eb="42">
      <t>スイドウ</t>
    </rPh>
    <rPh sb="42" eb="43">
      <t>カン</t>
    </rPh>
    <rPh sb="43" eb="45">
      <t>コウシン</t>
    </rPh>
    <rPh sb="45" eb="47">
      <t>ジギョウ</t>
    </rPh>
    <rPh sb="47" eb="48">
      <t>トウ</t>
    </rPh>
    <rPh sb="52" eb="54">
      <t>キサイ</t>
    </rPh>
    <rPh sb="55" eb="57">
      <t>ショウカン</t>
    </rPh>
    <rPh sb="58" eb="60">
      <t>ケイゾク</t>
    </rPh>
    <rPh sb="66" eb="68">
      <t>ヘイセイ</t>
    </rPh>
    <rPh sb="70" eb="72">
      <t>ネンド</t>
    </rPh>
    <rPh sb="73" eb="76">
      <t>ジョウスイドウ</t>
    </rPh>
    <rPh sb="76" eb="78">
      <t>ジギョウ</t>
    </rPh>
    <rPh sb="80" eb="82">
      <t>カイケイ</t>
    </rPh>
    <rPh sb="82" eb="84">
      <t>トウゴウ</t>
    </rPh>
    <rPh sb="85" eb="87">
      <t>ヨテイ</t>
    </rPh>
    <rPh sb="92" eb="94">
      <t>シセツ</t>
    </rPh>
    <rPh sb="95" eb="97">
      <t>シュウゼン</t>
    </rPh>
    <rPh sb="98" eb="100">
      <t>コウシン</t>
    </rPh>
    <rPh sb="101" eb="103">
      <t>トウゴウ</t>
    </rPh>
    <rPh sb="105" eb="108">
      <t>コウリツテキ</t>
    </rPh>
    <rPh sb="109" eb="111">
      <t>ケイエイ</t>
    </rPh>
    <rPh sb="112" eb="113">
      <t>ハカ</t>
    </rPh>
    <phoneticPr fontId="4"/>
  </si>
  <si>
    <t>　施設の修繕・更新については随時実施しているが、水道管の更新は実施していない。</t>
    <rPh sb="1" eb="3">
      <t>シセツ</t>
    </rPh>
    <rPh sb="4" eb="6">
      <t>シュウゼン</t>
    </rPh>
    <rPh sb="7" eb="9">
      <t>コウシン</t>
    </rPh>
    <rPh sb="14" eb="16">
      <t>ズイジ</t>
    </rPh>
    <rPh sb="16" eb="18">
      <t>ジッシ</t>
    </rPh>
    <rPh sb="24" eb="27">
      <t>スイドウカン</t>
    </rPh>
    <rPh sb="28" eb="30">
      <t>コウシン</t>
    </rPh>
    <rPh sb="31" eb="33">
      <t>ジッシ</t>
    </rPh>
    <phoneticPr fontId="4"/>
  </si>
  <si>
    <t>　給水人口の減少や節水意識の向上等により、給水収益は減少傾向にある一方、安定した水の供給を図るため、施設の修繕・更新は継続して実施していく必要がある。平成３２年度の上水道事業との会計統合を踏まえ、経営戦略を策定していく中で、投資・財政計画を十分検討し、効率的な経営を図っていく。</t>
    <rPh sb="1" eb="3">
      <t>キュウスイ</t>
    </rPh>
    <rPh sb="3" eb="5">
      <t>ジンコウ</t>
    </rPh>
    <rPh sb="6" eb="8">
      <t>ゲンショウ</t>
    </rPh>
    <rPh sb="9" eb="11">
      <t>セッスイ</t>
    </rPh>
    <rPh sb="11" eb="13">
      <t>イシキ</t>
    </rPh>
    <rPh sb="14" eb="16">
      <t>コウジョウ</t>
    </rPh>
    <rPh sb="16" eb="17">
      <t>トウ</t>
    </rPh>
    <rPh sb="21" eb="23">
      <t>キュウスイ</t>
    </rPh>
    <rPh sb="23" eb="25">
      <t>シュウエキ</t>
    </rPh>
    <rPh sb="26" eb="28">
      <t>ゲンショウ</t>
    </rPh>
    <rPh sb="28" eb="30">
      <t>ケイコウ</t>
    </rPh>
    <rPh sb="33" eb="35">
      <t>イッポウ</t>
    </rPh>
    <rPh sb="36" eb="38">
      <t>アンテイ</t>
    </rPh>
    <rPh sb="40" eb="41">
      <t>ミズ</t>
    </rPh>
    <rPh sb="42" eb="44">
      <t>キョウキュウ</t>
    </rPh>
    <rPh sb="45" eb="46">
      <t>ハカ</t>
    </rPh>
    <rPh sb="50" eb="52">
      <t>シセツ</t>
    </rPh>
    <rPh sb="53" eb="55">
      <t>シュウゼン</t>
    </rPh>
    <rPh sb="56" eb="58">
      <t>コウシン</t>
    </rPh>
    <rPh sb="59" eb="61">
      <t>ケイゾク</t>
    </rPh>
    <rPh sb="63" eb="65">
      <t>ジッシ</t>
    </rPh>
    <rPh sb="69" eb="71">
      <t>ヒツヨウ</t>
    </rPh>
    <rPh sb="75" eb="77">
      <t>ヘイセイ</t>
    </rPh>
    <rPh sb="79" eb="81">
      <t>ネンド</t>
    </rPh>
    <rPh sb="82" eb="85">
      <t>ジョウスイドウ</t>
    </rPh>
    <rPh sb="85" eb="87">
      <t>ジギョウ</t>
    </rPh>
    <rPh sb="89" eb="91">
      <t>カイケイ</t>
    </rPh>
    <rPh sb="91" eb="93">
      <t>トウゴウ</t>
    </rPh>
    <rPh sb="94" eb="95">
      <t>フ</t>
    </rPh>
    <rPh sb="98" eb="100">
      <t>ケイエイ</t>
    </rPh>
    <rPh sb="100" eb="102">
      <t>センリャク</t>
    </rPh>
    <rPh sb="103" eb="105">
      <t>サクテイ</t>
    </rPh>
    <rPh sb="109" eb="110">
      <t>ナカ</t>
    </rPh>
    <rPh sb="112" eb="114">
      <t>トウシ</t>
    </rPh>
    <rPh sb="115" eb="117">
      <t>ザイセイ</t>
    </rPh>
    <rPh sb="117" eb="119">
      <t>ケイカク</t>
    </rPh>
    <rPh sb="120" eb="122">
      <t>ジュウブン</t>
    </rPh>
    <rPh sb="122" eb="124">
      <t>ケントウ</t>
    </rPh>
    <rPh sb="126" eb="129">
      <t>コウリツテキ</t>
    </rPh>
    <rPh sb="130" eb="132">
      <t>ケイエイ</t>
    </rPh>
    <rPh sb="133" eb="134">
      <t>ハカ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</si>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</sst>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2.1800000000000002</c:v>
                </c:pt>
                <c:pt idx="1">
                  <c:v>2.04</c:v>
                </c:pt>
                <c:pt idx="2">
                  <c:v>2.54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70323456"/>
        <c:axId val="-77032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0.8</c:v>
                </c:pt>
                <c:pt idx="2">
                  <c:v>0.69</c:v>
                </c:pt>
                <c:pt idx="3">
                  <c:v>0.65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0323456"/>
        <c:axId val="-770322912"/>
      </c:lineChart>
      <c:dateAx>
        <c:axId val="-77032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770322912"/>
        <c:crosses val="autoZero"/>
        <c:auto val="1"/>
        <c:lblOffset val="100"/>
        <c:baseTimeUnit val="years"/>
      </c:dateAx>
      <c:valAx>
        <c:axId val="-77032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77032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43.85</c:v>
                </c:pt>
                <c:pt idx="1">
                  <c:v>43.53</c:v>
                </c:pt>
                <c:pt idx="2">
                  <c:v>38.909999999999997</c:v>
                </c:pt>
                <c:pt idx="3">
                  <c:v>38.42</c:v>
                </c:pt>
                <c:pt idx="4">
                  <c:v>39.97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3690992"/>
        <c:axId val="-63369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57.55</c:v>
                </c:pt>
                <c:pt idx="2">
                  <c:v>57.43</c:v>
                </c:pt>
                <c:pt idx="3">
                  <c:v>57.29</c:v>
                </c:pt>
                <c:pt idx="4">
                  <c:v>55.9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3690992"/>
        <c:axId val="-633699152"/>
      </c:lineChart>
      <c:dateAx>
        <c:axId val="-63369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33699152"/>
        <c:crosses val="autoZero"/>
        <c:auto val="1"/>
        <c:lblOffset val="100"/>
        <c:baseTimeUnit val="years"/>
      </c:dateAx>
      <c:valAx>
        <c:axId val="-63369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63369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77.87</c:v>
                </c:pt>
                <c:pt idx="1">
                  <c:v>77.87</c:v>
                </c:pt>
                <c:pt idx="2">
                  <c:v>81.92</c:v>
                </c:pt>
                <c:pt idx="3">
                  <c:v>81.97</c:v>
                </c:pt>
                <c:pt idx="4">
                  <c:v>81.97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3692080"/>
        <c:axId val="-63369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74.14</c:v>
                </c:pt>
                <c:pt idx="2">
                  <c:v>73.83</c:v>
                </c:pt>
                <c:pt idx="3">
                  <c:v>73.69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3692080"/>
        <c:axId val="-633693712"/>
      </c:lineChart>
      <c:dateAx>
        <c:axId val="-63369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33693712"/>
        <c:crosses val="autoZero"/>
        <c:auto val="1"/>
        <c:lblOffset val="100"/>
        <c:baseTimeUnit val="years"/>
      </c:dateAx>
      <c:valAx>
        <c:axId val="-63369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63369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94.43</c:v>
                </c:pt>
                <c:pt idx="1">
                  <c:v>91.32</c:v>
                </c:pt>
                <c:pt idx="2">
                  <c:v>76.73</c:v>
                </c:pt>
                <c:pt idx="3">
                  <c:v>74.53</c:v>
                </c:pt>
                <c:pt idx="4">
                  <c:v>75.31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4125904"/>
        <c:axId val="-63413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74.52</c:v>
                </c:pt>
                <c:pt idx="1">
                  <c:v>76.09</c:v>
                </c:pt>
                <c:pt idx="2">
                  <c:v>75.87</c:v>
                </c:pt>
                <c:pt idx="3">
                  <c:v>76.27</c:v>
                </c:pt>
                <c:pt idx="4">
                  <c:v>77.56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4125904"/>
        <c:axId val="-634131344"/>
      </c:lineChart>
      <c:dateAx>
        <c:axId val="-63412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34131344"/>
        <c:crosses val="autoZero"/>
        <c:auto val="1"/>
        <c:lblOffset val="100"/>
        <c:baseTimeUnit val="years"/>
      </c:dateAx>
      <c:valAx>
        <c:axId val="-63413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63412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4126448"/>
        <c:axId val="-63413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4126448"/>
        <c:axId val="-634132432"/>
      </c:lineChart>
      <c:dateAx>
        <c:axId val="-63412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34132432"/>
        <c:crosses val="autoZero"/>
        <c:auto val="1"/>
        <c:lblOffset val="100"/>
        <c:baseTimeUnit val="years"/>
      </c:dateAx>
      <c:valAx>
        <c:axId val="-63413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63412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4122640"/>
        <c:axId val="-63413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4122640"/>
        <c:axId val="-634130800"/>
      </c:lineChart>
      <c:dateAx>
        <c:axId val="-63412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34130800"/>
        <c:crosses val="autoZero"/>
        <c:auto val="1"/>
        <c:lblOffset val="100"/>
        <c:baseTimeUnit val="years"/>
      </c:dateAx>
      <c:valAx>
        <c:axId val="-63413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63412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4130256"/>
        <c:axId val="-63412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4130256"/>
        <c:axId val="-634123728"/>
      </c:lineChart>
      <c:dateAx>
        <c:axId val="-63413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34123728"/>
        <c:crosses val="autoZero"/>
        <c:auto val="1"/>
        <c:lblOffset val="100"/>
        <c:baseTimeUnit val="years"/>
      </c:dateAx>
      <c:valAx>
        <c:axId val="-63412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63413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4121552"/>
        <c:axId val="-63412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4121552"/>
        <c:axId val="-634120464"/>
      </c:lineChart>
      <c:dateAx>
        <c:axId val="-63412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34120464"/>
        <c:crosses val="autoZero"/>
        <c:auto val="1"/>
        <c:lblOffset val="100"/>
        <c:baseTimeUnit val="years"/>
      </c:dateAx>
      <c:valAx>
        <c:axId val="-63412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63412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1486.33</c:v>
                </c:pt>
                <c:pt idx="1">
                  <c:v>1526.82</c:v>
                </c:pt>
                <c:pt idx="2">
                  <c:v>1602.81</c:v>
                </c:pt>
                <c:pt idx="3">
                  <c:v>1614.11</c:v>
                </c:pt>
                <c:pt idx="4">
                  <c:v>1506.94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4134608"/>
        <c:axId val="-63413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1108.26</c:v>
                </c:pt>
                <c:pt idx="1">
                  <c:v>1113.76</c:v>
                </c:pt>
                <c:pt idx="2">
                  <c:v>1125.69</c:v>
                </c:pt>
                <c:pt idx="3">
                  <c:v>1134.67</c:v>
                </c:pt>
                <c:pt idx="4">
                  <c:v>1144.79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4134608"/>
        <c:axId val="-634134064"/>
      </c:lineChart>
      <c:dateAx>
        <c:axId val="-63413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34134064"/>
        <c:crosses val="autoZero"/>
        <c:auto val="1"/>
        <c:lblOffset val="100"/>
        <c:baseTimeUnit val="years"/>
      </c:dateAx>
      <c:valAx>
        <c:axId val="-63413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63413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68.040000000000006</c:v>
                </c:pt>
                <c:pt idx="1">
                  <c:v>60.63</c:v>
                </c:pt>
                <c:pt idx="2">
                  <c:v>46.76</c:v>
                </c:pt>
                <c:pt idx="3">
                  <c:v>41.3</c:v>
                </c:pt>
                <c:pt idx="4">
                  <c:v>42.66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3691536"/>
        <c:axId val="-63369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19.77</c:v>
                </c:pt>
                <c:pt idx="1">
                  <c:v>34.25</c:v>
                </c:pt>
                <c:pt idx="2">
                  <c:v>46.48</c:v>
                </c:pt>
                <c:pt idx="3">
                  <c:v>40.6</c:v>
                </c:pt>
                <c:pt idx="4">
                  <c:v>56.04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3691536"/>
        <c:axId val="-633698608"/>
      </c:lineChart>
      <c:dateAx>
        <c:axId val="-63369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33698608"/>
        <c:crosses val="autoZero"/>
        <c:auto val="1"/>
        <c:lblOffset val="100"/>
        <c:baseTimeUnit val="years"/>
      </c:dateAx>
      <c:valAx>
        <c:axId val="-63369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63369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171.69</c:v>
                </c:pt>
                <c:pt idx="1">
                  <c:v>193.87</c:v>
                </c:pt>
                <c:pt idx="2">
                  <c:v>258.12</c:v>
                </c:pt>
                <c:pt idx="3">
                  <c:v>293.02</c:v>
                </c:pt>
                <c:pt idx="4">
                  <c:v>286.89999999999998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3701872"/>
        <c:axId val="-63370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878.73</c:v>
                </c:pt>
                <c:pt idx="1">
                  <c:v>501.18</c:v>
                </c:pt>
                <c:pt idx="2">
                  <c:v>376.61</c:v>
                </c:pt>
                <c:pt idx="3">
                  <c:v>440.03</c:v>
                </c:pt>
                <c:pt idx="4">
                  <c:v>304.35000000000002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3701872"/>
        <c:axId val="-633701328"/>
      </c:lineChart>
      <c:dateAx>
        <c:axId val="-63370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33701328"/>
        <c:crosses val="autoZero"/>
        <c:auto val="1"/>
        <c:lblOffset val="100"/>
        <c:baseTimeUnit val="years"/>
      </c:dateAx>
      <c:valAx>
        <c:axId val="-63370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63370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R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徳島県　海陽町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D3</v>
      </c>
      <c r="X8" s="49"/>
      <c r="Y8" s="49"/>
      <c r="Z8" s="49"/>
      <c r="AA8" s="49"/>
      <c r="AB8" s="49"/>
      <c r="AC8" s="49"/>
      <c r="AD8" s="50" t="s">
        <v>123</v>
      </c>
      <c r="AE8" s="50"/>
      <c r="AF8" s="50"/>
      <c r="AG8" s="50"/>
      <c r="AH8" s="50"/>
      <c r="AI8" s="50"/>
      <c r="AJ8" s="50"/>
      <c r="AK8" s="2"/>
      <c r="AL8" s="51">
        <f>データ!$R$6</f>
        <v>9851</v>
      </c>
      <c r="AM8" s="51"/>
      <c r="AN8" s="51"/>
      <c r="AO8" s="51"/>
      <c r="AP8" s="51"/>
      <c r="AQ8" s="51"/>
      <c r="AR8" s="51"/>
      <c r="AS8" s="51"/>
      <c r="AT8" s="46">
        <f>データ!$S$6</f>
        <v>327.64999999999998</v>
      </c>
      <c r="AU8" s="46"/>
      <c r="AV8" s="46"/>
      <c r="AW8" s="46"/>
      <c r="AX8" s="46"/>
      <c r="AY8" s="46"/>
      <c r="AZ8" s="46"/>
      <c r="BA8" s="46"/>
      <c r="BB8" s="46">
        <f>データ!$T$6</f>
        <v>30.07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21.03</v>
      </c>
      <c r="Q10" s="46"/>
      <c r="R10" s="46"/>
      <c r="S10" s="46"/>
      <c r="T10" s="46"/>
      <c r="U10" s="46"/>
      <c r="V10" s="46"/>
      <c r="W10" s="51">
        <f>データ!$Q$6</f>
        <v>1890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2056</v>
      </c>
      <c r="AM10" s="51"/>
      <c r="AN10" s="51"/>
      <c r="AO10" s="51"/>
      <c r="AP10" s="51"/>
      <c r="AQ10" s="51"/>
      <c r="AR10" s="51"/>
      <c r="AS10" s="51"/>
      <c r="AT10" s="46">
        <f>データ!$V$6</f>
        <v>9.4</v>
      </c>
      <c r="AU10" s="46"/>
      <c r="AV10" s="46"/>
      <c r="AW10" s="46"/>
      <c r="AX10" s="46"/>
      <c r="AY10" s="46"/>
      <c r="AZ10" s="46"/>
      <c r="BA10" s="46"/>
      <c r="BB10" s="46">
        <f>データ!$W$6</f>
        <v>218.72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120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26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27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28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29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31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32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33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34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37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38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39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54</v>
      </c>
      <c r="N85" s="27" t="s">
        <v>54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56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66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68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69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70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71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72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73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74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75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76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77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78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85</v>
      </c>
      <c r="N5" s="33" t="s">
        <v>86</v>
      </c>
      <c r="O5" s="33" t="s">
        <v>87</v>
      </c>
      <c r="P5" s="33" t="s">
        <v>88</v>
      </c>
      <c r="Q5" s="33" t="s">
        <v>89</v>
      </c>
      <c r="R5" s="33" t="s">
        <v>90</v>
      </c>
      <c r="S5" s="33" t="s">
        <v>91</v>
      </c>
      <c r="T5" s="33" t="s">
        <v>92</v>
      </c>
      <c r="U5" s="33" t="s">
        <v>93</v>
      </c>
      <c r="V5" s="33" t="s">
        <v>94</v>
      </c>
      <c r="W5" s="33" t="s">
        <v>95</v>
      </c>
      <c r="X5" s="33" t="s">
        <v>96</v>
      </c>
      <c r="Y5" s="33" t="s">
        <v>97</v>
      </c>
      <c r="Z5" s="33" t="s">
        <v>98</v>
      </c>
      <c r="AA5" s="33" t="s">
        <v>99</v>
      </c>
      <c r="AB5" s="33" t="s">
        <v>100</v>
      </c>
      <c r="AC5" s="33" t="s">
        <v>101</v>
      </c>
      <c r="AD5" s="33" t="s">
        <v>102</v>
      </c>
      <c r="AE5" s="33" t="s">
        <v>103</v>
      </c>
      <c r="AF5" s="33" t="s">
        <v>104</v>
      </c>
      <c r="AG5" s="33" t="s">
        <v>105</v>
      </c>
      <c r="AH5" s="33" t="s">
        <v>41</v>
      </c>
      <c r="AI5" s="33" t="s">
        <v>96</v>
      </c>
      <c r="AJ5" s="33" t="s">
        <v>97</v>
      </c>
      <c r="AK5" s="33" t="s">
        <v>98</v>
      </c>
      <c r="AL5" s="33" t="s">
        <v>99</v>
      </c>
      <c r="AM5" s="33" t="s">
        <v>100</v>
      </c>
      <c r="AN5" s="33" t="s">
        <v>101</v>
      </c>
      <c r="AO5" s="33" t="s">
        <v>102</v>
      </c>
      <c r="AP5" s="33" t="s">
        <v>103</v>
      </c>
      <c r="AQ5" s="33" t="s">
        <v>104</v>
      </c>
      <c r="AR5" s="33" t="s">
        <v>105</v>
      </c>
      <c r="AS5" s="33" t="s">
        <v>106</v>
      </c>
      <c r="AT5" s="33" t="s">
        <v>96</v>
      </c>
      <c r="AU5" s="33" t="s">
        <v>97</v>
      </c>
      <c r="AV5" s="33" t="s">
        <v>98</v>
      </c>
      <c r="AW5" s="33" t="s">
        <v>99</v>
      </c>
      <c r="AX5" s="33" t="s">
        <v>100</v>
      </c>
      <c r="AY5" s="33" t="s">
        <v>101</v>
      </c>
      <c r="AZ5" s="33" t="s">
        <v>102</v>
      </c>
      <c r="BA5" s="33" t="s">
        <v>103</v>
      </c>
      <c r="BB5" s="33" t="s">
        <v>104</v>
      </c>
      <c r="BC5" s="33" t="s">
        <v>105</v>
      </c>
      <c r="BD5" s="33" t="s">
        <v>106</v>
      </c>
      <c r="BE5" s="33" t="s">
        <v>96</v>
      </c>
      <c r="BF5" s="33" t="s">
        <v>97</v>
      </c>
      <c r="BG5" s="33" t="s">
        <v>98</v>
      </c>
      <c r="BH5" s="33" t="s">
        <v>99</v>
      </c>
      <c r="BI5" s="33" t="s">
        <v>100</v>
      </c>
      <c r="BJ5" s="33" t="s">
        <v>101</v>
      </c>
      <c r="BK5" s="33" t="s">
        <v>102</v>
      </c>
      <c r="BL5" s="33" t="s">
        <v>103</v>
      </c>
      <c r="BM5" s="33" t="s">
        <v>104</v>
      </c>
      <c r="BN5" s="33" t="s">
        <v>105</v>
      </c>
      <c r="BO5" s="33" t="s">
        <v>106</v>
      </c>
      <c r="BP5" s="33" t="s">
        <v>96</v>
      </c>
      <c r="BQ5" s="33" t="s">
        <v>97</v>
      </c>
      <c r="BR5" s="33" t="s">
        <v>98</v>
      </c>
      <c r="BS5" s="33" t="s">
        <v>99</v>
      </c>
      <c r="BT5" s="33" t="s">
        <v>100</v>
      </c>
      <c r="BU5" s="33" t="s">
        <v>101</v>
      </c>
      <c r="BV5" s="33" t="s">
        <v>102</v>
      </c>
      <c r="BW5" s="33" t="s">
        <v>103</v>
      </c>
      <c r="BX5" s="33" t="s">
        <v>104</v>
      </c>
      <c r="BY5" s="33" t="s">
        <v>105</v>
      </c>
      <c r="BZ5" s="33" t="s">
        <v>106</v>
      </c>
      <c r="CA5" s="33" t="s">
        <v>96</v>
      </c>
      <c r="CB5" s="33" t="s">
        <v>97</v>
      </c>
      <c r="CC5" s="33" t="s">
        <v>98</v>
      </c>
      <c r="CD5" s="33" t="s">
        <v>99</v>
      </c>
      <c r="CE5" s="33" t="s">
        <v>100</v>
      </c>
      <c r="CF5" s="33" t="s">
        <v>101</v>
      </c>
      <c r="CG5" s="33" t="s">
        <v>102</v>
      </c>
      <c r="CH5" s="33" t="s">
        <v>103</v>
      </c>
      <c r="CI5" s="33" t="s">
        <v>104</v>
      </c>
      <c r="CJ5" s="33" t="s">
        <v>105</v>
      </c>
      <c r="CK5" s="33" t="s">
        <v>106</v>
      </c>
      <c r="CL5" s="33" t="s">
        <v>96</v>
      </c>
      <c r="CM5" s="33" t="s">
        <v>97</v>
      </c>
      <c r="CN5" s="33" t="s">
        <v>98</v>
      </c>
      <c r="CO5" s="33" t="s">
        <v>99</v>
      </c>
      <c r="CP5" s="33" t="s">
        <v>100</v>
      </c>
      <c r="CQ5" s="33" t="s">
        <v>101</v>
      </c>
      <c r="CR5" s="33" t="s">
        <v>102</v>
      </c>
      <c r="CS5" s="33" t="s">
        <v>103</v>
      </c>
      <c r="CT5" s="33" t="s">
        <v>104</v>
      </c>
      <c r="CU5" s="33" t="s">
        <v>105</v>
      </c>
      <c r="CV5" s="33" t="s">
        <v>106</v>
      </c>
      <c r="CW5" s="33" t="s">
        <v>96</v>
      </c>
      <c r="CX5" s="33" t="s">
        <v>97</v>
      </c>
      <c r="CY5" s="33" t="s">
        <v>98</v>
      </c>
      <c r="CZ5" s="33" t="s">
        <v>99</v>
      </c>
      <c r="DA5" s="33" t="s">
        <v>100</v>
      </c>
      <c r="DB5" s="33" t="s">
        <v>101</v>
      </c>
      <c r="DC5" s="33" t="s">
        <v>102</v>
      </c>
      <c r="DD5" s="33" t="s">
        <v>103</v>
      </c>
      <c r="DE5" s="33" t="s">
        <v>104</v>
      </c>
      <c r="DF5" s="33" t="s">
        <v>105</v>
      </c>
      <c r="DG5" s="33" t="s">
        <v>106</v>
      </c>
      <c r="DH5" s="33" t="s">
        <v>96</v>
      </c>
      <c r="DI5" s="33" t="s">
        <v>97</v>
      </c>
      <c r="DJ5" s="33" t="s">
        <v>98</v>
      </c>
      <c r="DK5" s="33" t="s">
        <v>99</v>
      </c>
      <c r="DL5" s="33" t="s">
        <v>100</v>
      </c>
      <c r="DM5" s="33" t="s">
        <v>101</v>
      </c>
      <c r="DN5" s="33" t="s">
        <v>102</v>
      </c>
      <c r="DO5" s="33" t="s">
        <v>103</v>
      </c>
      <c r="DP5" s="33" t="s">
        <v>104</v>
      </c>
      <c r="DQ5" s="33" t="s">
        <v>105</v>
      </c>
      <c r="DR5" s="33" t="s">
        <v>106</v>
      </c>
      <c r="DS5" s="33" t="s">
        <v>96</v>
      </c>
      <c r="DT5" s="33" t="s">
        <v>97</v>
      </c>
      <c r="DU5" s="33" t="s">
        <v>98</v>
      </c>
      <c r="DV5" s="33" t="s">
        <v>99</v>
      </c>
      <c r="DW5" s="33" t="s">
        <v>100</v>
      </c>
      <c r="DX5" s="33" t="s">
        <v>101</v>
      </c>
      <c r="DY5" s="33" t="s">
        <v>102</v>
      </c>
      <c r="DZ5" s="33" t="s">
        <v>103</v>
      </c>
      <c r="EA5" s="33" t="s">
        <v>104</v>
      </c>
      <c r="EB5" s="33" t="s">
        <v>105</v>
      </c>
      <c r="EC5" s="33" t="s">
        <v>106</v>
      </c>
      <c r="ED5" s="33" t="s">
        <v>96</v>
      </c>
      <c r="EE5" s="33" t="s">
        <v>97</v>
      </c>
      <c r="EF5" s="33" t="s">
        <v>98</v>
      </c>
      <c r="EG5" s="33" t="s">
        <v>99</v>
      </c>
      <c r="EH5" s="33" t="s">
        <v>100</v>
      </c>
      <c r="EI5" s="33" t="s">
        <v>101</v>
      </c>
      <c r="EJ5" s="33" t="s">
        <v>102</v>
      </c>
      <c r="EK5" s="33" t="s">
        <v>103</v>
      </c>
      <c r="EL5" s="33" t="s">
        <v>104</v>
      </c>
      <c r="EM5" s="33" t="s">
        <v>105</v>
      </c>
      <c r="EN5" s="33" t="s">
        <v>106</v>
      </c>
    </row>
    <row r="6" spans="1:144" s="37" customFormat="1">
      <c r="A6" s="29" t="s">
        <v>107</v>
      </c>
      <c r="B6" s="34">
        <f>B7</f>
        <v>2016</v>
      </c>
      <c r="C6" s="34">
        <f t="shared" ref="C6:W6" si="3">C7</f>
        <v>363880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徳島県　海陽町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21.03</v>
      </c>
      <c r="Q6" s="35">
        <f t="shared" si="3"/>
        <v>1890</v>
      </c>
      <c r="R6" s="35">
        <f t="shared" si="3"/>
        <v>9851</v>
      </c>
      <c r="S6" s="35">
        <f t="shared" si="3"/>
        <v>327.64999999999998</v>
      </c>
      <c r="T6" s="35">
        <f t="shared" si="3"/>
        <v>30.07</v>
      </c>
      <c r="U6" s="35">
        <f t="shared" si="3"/>
        <v>2056</v>
      </c>
      <c r="V6" s="35">
        <f t="shared" si="3"/>
        <v>9.4</v>
      </c>
      <c r="W6" s="35">
        <f t="shared" si="3"/>
        <v>218.72</v>
      </c>
      <c r="X6" s="36">
        <f>IF(X7="",NA(),X7)</f>
        <v>94.43</v>
      </c>
      <c r="Y6" s="36">
        <f t="shared" ref="Y6:AG6" si="4">IF(Y7="",NA(),Y7)</f>
        <v>91.32</v>
      </c>
      <c r="Z6" s="36">
        <f t="shared" si="4"/>
        <v>76.73</v>
      </c>
      <c r="AA6" s="36">
        <f t="shared" si="4"/>
        <v>74.53</v>
      </c>
      <c r="AB6" s="36">
        <f t="shared" si="4"/>
        <v>75.31</v>
      </c>
      <c r="AC6" s="36">
        <f t="shared" si="4"/>
        <v>74.52</v>
      </c>
      <c r="AD6" s="36">
        <f t="shared" si="4"/>
        <v>76.09</v>
      </c>
      <c r="AE6" s="36">
        <f t="shared" si="4"/>
        <v>75.87</v>
      </c>
      <c r="AF6" s="36">
        <f t="shared" si="4"/>
        <v>76.27</v>
      </c>
      <c r="AG6" s="36">
        <f t="shared" si="4"/>
        <v>77.56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1486.33</v>
      </c>
      <c r="BF6" s="36">
        <f t="shared" ref="BF6:BN6" si="7">IF(BF7="",NA(),BF7)</f>
        <v>1526.82</v>
      </c>
      <c r="BG6" s="36">
        <f t="shared" si="7"/>
        <v>1602.81</v>
      </c>
      <c r="BH6" s="36">
        <f t="shared" si="7"/>
        <v>1614.11</v>
      </c>
      <c r="BI6" s="36">
        <f t="shared" si="7"/>
        <v>1506.94</v>
      </c>
      <c r="BJ6" s="36">
        <f t="shared" si="7"/>
        <v>1108.26</v>
      </c>
      <c r="BK6" s="36">
        <f t="shared" si="7"/>
        <v>1113.76</v>
      </c>
      <c r="BL6" s="36">
        <f t="shared" si="7"/>
        <v>1125.69</v>
      </c>
      <c r="BM6" s="36">
        <f t="shared" si="7"/>
        <v>1134.67</v>
      </c>
      <c r="BN6" s="36">
        <f t="shared" si="7"/>
        <v>1144.79</v>
      </c>
      <c r="BO6" s="35" t="str">
        <f>IF(BO7="","",IF(BO7="-","【-】","【"&amp;SUBSTITUTE(TEXT(BO7,"#,##0.00"),"-","△")&amp;"】"))</f>
        <v>【1,280.76】</v>
      </c>
      <c r="BP6" s="36">
        <f>IF(BP7="",NA(),BP7)</f>
        <v>68.040000000000006</v>
      </c>
      <c r="BQ6" s="36">
        <f t="shared" ref="BQ6:BY6" si="8">IF(BQ7="",NA(),BQ7)</f>
        <v>60.63</v>
      </c>
      <c r="BR6" s="36">
        <f t="shared" si="8"/>
        <v>46.76</v>
      </c>
      <c r="BS6" s="36">
        <f t="shared" si="8"/>
        <v>41.3</v>
      </c>
      <c r="BT6" s="36">
        <f t="shared" si="8"/>
        <v>42.66</v>
      </c>
      <c r="BU6" s="36">
        <f t="shared" si="8"/>
        <v>19.77</v>
      </c>
      <c r="BV6" s="36">
        <f t="shared" si="8"/>
        <v>34.25</v>
      </c>
      <c r="BW6" s="36">
        <f t="shared" si="8"/>
        <v>46.48</v>
      </c>
      <c r="BX6" s="36">
        <f t="shared" si="8"/>
        <v>40.6</v>
      </c>
      <c r="BY6" s="36">
        <f t="shared" si="8"/>
        <v>56.04</v>
      </c>
      <c r="BZ6" s="35" t="str">
        <f>IF(BZ7="","",IF(BZ7="-","【-】","【"&amp;SUBSTITUTE(TEXT(BZ7,"#,##0.00"),"-","△")&amp;"】"))</f>
        <v>【53.06】</v>
      </c>
      <c r="CA6" s="36">
        <f>IF(CA7="",NA(),CA7)</f>
        <v>171.69</v>
      </c>
      <c r="CB6" s="36">
        <f t="shared" ref="CB6:CJ6" si="9">IF(CB7="",NA(),CB7)</f>
        <v>193.87</v>
      </c>
      <c r="CC6" s="36">
        <f t="shared" si="9"/>
        <v>258.12</v>
      </c>
      <c r="CD6" s="36">
        <f t="shared" si="9"/>
        <v>293.02</v>
      </c>
      <c r="CE6" s="36">
        <f t="shared" si="9"/>
        <v>286.89999999999998</v>
      </c>
      <c r="CF6" s="36">
        <f t="shared" si="9"/>
        <v>878.73</v>
      </c>
      <c r="CG6" s="36">
        <f t="shared" si="9"/>
        <v>501.18</v>
      </c>
      <c r="CH6" s="36">
        <f t="shared" si="9"/>
        <v>376.61</v>
      </c>
      <c r="CI6" s="36">
        <f t="shared" si="9"/>
        <v>440.03</v>
      </c>
      <c r="CJ6" s="36">
        <f t="shared" si="9"/>
        <v>304.35000000000002</v>
      </c>
      <c r="CK6" s="35" t="str">
        <f>IF(CK7="","",IF(CK7="-","【-】","【"&amp;SUBSTITUTE(TEXT(CK7,"#,##0.00"),"-","△")&amp;"】"))</f>
        <v>【314.83】</v>
      </c>
      <c r="CL6" s="36">
        <f>IF(CL7="",NA(),CL7)</f>
        <v>43.85</v>
      </c>
      <c r="CM6" s="36">
        <f t="shared" ref="CM6:CU6" si="10">IF(CM7="",NA(),CM7)</f>
        <v>43.53</v>
      </c>
      <c r="CN6" s="36">
        <f t="shared" si="10"/>
        <v>38.909999999999997</v>
      </c>
      <c r="CO6" s="36">
        <f t="shared" si="10"/>
        <v>38.42</v>
      </c>
      <c r="CP6" s="36">
        <f t="shared" si="10"/>
        <v>39.97</v>
      </c>
      <c r="CQ6" s="36">
        <f t="shared" si="10"/>
        <v>57.17</v>
      </c>
      <c r="CR6" s="36">
        <f t="shared" si="10"/>
        <v>57.55</v>
      </c>
      <c r="CS6" s="36">
        <f t="shared" si="10"/>
        <v>57.43</v>
      </c>
      <c r="CT6" s="36">
        <f t="shared" si="10"/>
        <v>57.29</v>
      </c>
      <c r="CU6" s="36">
        <f t="shared" si="10"/>
        <v>55.9</v>
      </c>
      <c r="CV6" s="35" t="str">
        <f>IF(CV7="","",IF(CV7="-","【-】","【"&amp;SUBSTITUTE(TEXT(CV7,"#,##0.00"),"-","△")&amp;"】"))</f>
        <v>【56.28】</v>
      </c>
      <c r="CW6" s="36">
        <f>IF(CW7="",NA(),CW7)</f>
        <v>77.87</v>
      </c>
      <c r="CX6" s="36">
        <f t="shared" ref="CX6:DF6" si="11">IF(CX7="",NA(),CX7)</f>
        <v>77.87</v>
      </c>
      <c r="CY6" s="36">
        <f t="shared" si="11"/>
        <v>81.92</v>
      </c>
      <c r="CZ6" s="36">
        <f t="shared" si="11"/>
        <v>81.97</v>
      </c>
      <c r="DA6" s="36">
        <f t="shared" si="11"/>
        <v>81.97</v>
      </c>
      <c r="DB6" s="36">
        <f t="shared" si="11"/>
        <v>74.94</v>
      </c>
      <c r="DC6" s="36">
        <f t="shared" si="11"/>
        <v>74.14</v>
      </c>
      <c r="DD6" s="36">
        <f t="shared" si="11"/>
        <v>73.83</v>
      </c>
      <c r="DE6" s="36">
        <f t="shared" si="11"/>
        <v>73.69</v>
      </c>
      <c r="DF6" s="36">
        <f t="shared" si="11"/>
        <v>73.28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2.1800000000000002</v>
      </c>
      <c r="EE6" s="36">
        <f t="shared" ref="EE6:EM6" si="14">IF(EE7="",NA(),EE7)</f>
        <v>2.04</v>
      </c>
      <c r="EF6" s="36">
        <f t="shared" si="14"/>
        <v>2.54</v>
      </c>
      <c r="EG6" s="35">
        <f t="shared" si="14"/>
        <v>0</v>
      </c>
      <c r="EH6" s="35">
        <f t="shared" si="14"/>
        <v>0</v>
      </c>
      <c r="EI6" s="36">
        <f t="shared" si="14"/>
        <v>0.46</v>
      </c>
      <c r="EJ6" s="36">
        <f t="shared" si="14"/>
        <v>0.8</v>
      </c>
      <c r="EK6" s="36">
        <f t="shared" si="14"/>
        <v>0.69</v>
      </c>
      <c r="EL6" s="36">
        <f t="shared" si="14"/>
        <v>0.65</v>
      </c>
      <c r="EM6" s="36">
        <f t="shared" si="14"/>
        <v>0.53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363880</v>
      </c>
      <c r="D7" s="38">
        <v>47</v>
      </c>
      <c r="E7" s="38">
        <v>1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 t="s">
        <v>114</v>
      </c>
      <c r="P7" s="39">
        <v>21.03</v>
      </c>
      <c r="Q7" s="39">
        <v>1890</v>
      </c>
      <c r="R7" s="39">
        <v>9851</v>
      </c>
      <c r="S7" s="39">
        <v>327.64999999999998</v>
      </c>
      <c r="T7" s="39">
        <v>30.07</v>
      </c>
      <c r="U7" s="39">
        <v>2056</v>
      </c>
      <c r="V7" s="39">
        <v>9.4</v>
      </c>
      <c r="W7" s="39">
        <v>218.72</v>
      </c>
      <c r="X7" s="39">
        <v>94.43</v>
      </c>
      <c r="Y7" s="39">
        <v>91.32</v>
      </c>
      <c r="Z7" s="39">
        <v>76.73</v>
      </c>
      <c r="AA7" s="39">
        <v>74.53</v>
      </c>
      <c r="AB7" s="39">
        <v>75.31</v>
      </c>
      <c r="AC7" s="39">
        <v>74.52</v>
      </c>
      <c r="AD7" s="39">
        <v>76.09</v>
      </c>
      <c r="AE7" s="39">
        <v>75.87</v>
      </c>
      <c r="AF7" s="39">
        <v>76.27</v>
      </c>
      <c r="AG7" s="39">
        <v>77.56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1486.33</v>
      </c>
      <c r="BF7" s="39">
        <v>1526.82</v>
      </c>
      <c r="BG7" s="39">
        <v>1602.81</v>
      </c>
      <c r="BH7" s="39">
        <v>1614.11</v>
      </c>
      <c r="BI7" s="39">
        <v>1506.94</v>
      </c>
      <c r="BJ7" s="39">
        <v>1108.26</v>
      </c>
      <c r="BK7" s="39">
        <v>1113.76</v>
      </c>
      <c r="BL7" s="39">
        <v>1125.69</v>
      </c>
      <c r="BM7" s="39">
        <v>1134.67</v>
      </c>
      <c r="BN7" s="39">
        <v>1144.79</v>
      </c>
      <c r="BO7" s="39">
        <v>1280.76</v>
      </c>
      <c r="BP7" s="39">
        <v>68.040000000000006</v>
      </c>
      <c r="BQ7" s="39">
        <v>60.63</v>
      </c>
      <c r="BR7" s="39">
        <v>46.76</v>
      </c>
      <c r="BS7" s="39">
        <v>41.3</v>
      </c>
      <c r="BT7" s="39">
        <v>42.66</v>
      </c>
      <c r="BU7" s="39">
        <v>19.77</v>
      </c>
      <c r="BV7" s="39">
        <v>34.25</v>
      </c>
      <c r="BW7" s="39">
        <v>46.48</v>
      </c>
      <c r="BX7" s="39">
        <v>40.6</v>
      </c>
      <c r="BY7" s="39">
        <v>56.04</v>
      </c>
      <c r="BZ7" s="39">
        <v>53.06</v>
      </c>
      <c r="CA7" s="39">
        <v>171.69</v>
      </c>
      <c r="CB7" s="39">
        <v>193.87</v>
      </c>
      <c r="CC7" s="39">
        <v>258.12</v>
      </c>
      <c r="CD7" s="39">
        <v>293.02</v>
      </c>
      <c r="CE7" s="39">
        <v>286.89999999999998</v>
      </c>
      <c r="CF7" s="39">
        <v>878.73</v>
      </c>
      <c r="CG7" s="39">
        <v>501.18</v>
      </c>
      <c r="CH7" s="39">
        <v>376.61</v>
      </c>
      <c r="CI7" s="39">
        <v>440.03</v>
      </c>
      <c r="CJ7" s="39">
        <v>304.35000000000002</v>
      </c>
      <c r="CK7" s="39">
        <v>314.83</v>
      </c>
      <c r="CL7" s="39">
        <v>43.85</v>
      </c>
      <c r="CM7" s="39">
        <v>43.53</v>
      </c>
      <c r="CN7" s="39">
        <v>38.909999999999997</v>
      </c>
      <c r="CO7" s="39">
        <v>38.42</v>
      </c>
      <c r="CP7" s="39">
        <v>39.97</v>
      </c>
      <c r="CQ7" s="39">
        <v>57.17</v>
      </c>
      <c r="CR7" s="39">
        <v>57.55</v>
      </c>
      <c r="CS7" s="39">
        <v>57.43</v>
      </c>
      <c r="CT7" s="39">
        <v>57.29</v>
      </c>
      <c r="CU7" s="39">
        <v>55.9</v>
      </c>
      <c r="CV7" s="39">
        <v>56.28</v>
      </c>
      <c r="CW7" s="39">
        <v>77.87</v>
      </c>
      <c r="CX7" s="39">
        <v>77.87</v>
      </c>
      <c r="CY7" s="39">
        <v>81.92</v>
      </c>
      <c r="CZ7" s="39">
        <v>81.97</v>
      </c>
      <c r="DA7" s="39">
        <v>81.97</v>
      </c>
      <c r="DB7" s="39">
        <v>74.94</v>
      </c>
      <c r="DC7" s="39">
        <v>74.14</v>
      </c>
      <c r="DD7" s="39">
        <v>73.83</v>
      </c>
      <c r="DE7" s="39">
        <v>73.69</v>
      </c>
      <c r="DF7" s="39">
        <v>73.28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2.1800000000000002</v>
      </c>
      <c r="EE7" s="39">
        <v>2.04</v>
      </c>
      <c r="EF7" s="39">
        <v>2.54</v>
      </c>
      <c r="EG7" s="39">
        <v>0</v>
      </c>
      <c r="EH7" s="39">
        <v>0</v>
      </c>
      <c r="EI7" s="39">
        <v>0.46</v>
      </c>
      <c r="EJ7" s="39">
        <v>0.8</v>
      </c>
      <c r="EK7" s="39">
        <v>0.69</v>
      </c>
      <c r="EL7" s="39">
        <v>0.65</v>
      </c>
      <c r="EM7" s="39">
        <v>0.53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115</v>
      </c>
      <c r="C9" s="41" t="s">
        <v>116</v>
      </c>
      <c r="D9" s="41" t="s">
        <v>117</v>
      </c>
      <c r="E9" s="41" t="s">
        <v>118</v>
      </c>
      <c r="F9" s="41" t="s">
        <v>119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2017-12-25T01:46:43Z</dcterms:created>
  <dcterms:modified xsi:type="dcterms:W3CDTF">2018-02-09T02:33:00Z</dcterms:modified>
  <cp:category/>
</cp:coreProperties>
</file>