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a.takashi\Desktop\平成28年度決算「経営比較分析表」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AL10" i="4" s="1"/>
  <c r="T6" i="5"/>
  <c r="S6" i="5"/>
  <c r="AT8" i="4" s="1"/>
  <c r="R6" i="5"/>
  <c r="AL8" i="4" s="1"/>
  <c r="Q6" i="5"/>
  <c r="P6" i="5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E85" i="4"/>
  <c r="W10" i="4"/>
  <c r="P10" i="4"/>
  <c r="I10" i="4"/>
  <c r="B10" i="4"/>
  <c r="BB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<sst xmlns="http://schemas.openxmlformats.org/spreadsheetml/2006/main" count="237" uniqueCount="122">
  <si>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</si>
  <si>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</si>
  <si>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</si>
  <si>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</si>
  <si>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</si>
  <si>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</si>
  <si>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</si>
  <si>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</si>
  <si>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</si>
  <si>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</si>
  <si>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</si>
  <si>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</si>
  <si>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</si>
  <si>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</si>
  <si>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</si>
  <si>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</si>
  <si>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</si>
  <si>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</si>
  <si>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</si>
  <si>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</si>
  <si>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</si>
  <si>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</si>
  <si>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</si>
  <si>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</si>
  <si>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</si>
  <si>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</si>
  <si>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</si>
  <si>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</si>
  <si>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</si>
  <si>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</si>
  <si>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</si>
  <si>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</si>
  <si>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</si>
  <si>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</si>
  <si>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</si>
  <si>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</si>
  <si>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</si>
  <si>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</si>
  <si>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</si>
  <si>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</si>
  <si>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</si>
  <si>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</si>
  <si>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</si>
  <si>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</si>
  <si>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</si>
  <si>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</si>
  <si>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</si>
  <si>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</si>
  <si>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</si>
  <si>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</si>
  <si>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</si>
  <si>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</si>
  <si>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</si>
  <si>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</si>
  <si>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</si>
  <si>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</si>
  <si>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</si>
  <si>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</si>
  <si>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</si>
  <si>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</si>
  <si>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</si>
  <si>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</si>
  <si>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</si>
  <si>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</si>
  <si>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</si>
  <si>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</si>
  <si>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</si>
  <si>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</si>
  <si>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</si>
  <si>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</si>
  <si>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</si>
  <si>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</si>
  <si>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</si>
  <si>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</si>
  <si>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</si>
  <si>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</si>
  <si>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</si>
  <si>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</si>
  <si>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</si>
  <si>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</si>
  <si>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</si>
  <si>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</si>
  <si>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</si>
  <si>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</si>
  <si>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</si>
  <si>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</si>
  <si>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</si>
  <si>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</si>
  <si>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</si>
  <si>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</si>
  <si>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</si>
  <si>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</si>
  <si>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</si>
  <si>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</si>
  <si>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</si>
  <si>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</si>
  <si>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</si>
  <si>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</si>
  <si>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</si>
  <si>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</si>
  <si>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</si>
  <si>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</si>
  <si>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</si>
  <si>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</si>
  <si>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</si>
  <si>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</si>
  <si>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美波町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</si>
  <si>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</si>
  <si>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</si>
  <si>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</si>
  <si>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</si>
  <si>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</si>
  <si>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</si>
  <si>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</si>
  <si>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</si>
  <si>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</si>
  <si>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</si>
  <si>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</si>
  <si>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収益的収支比率、料金回収率、給水原価、有収率では類似団体と比較し、健全な数値であることがうかがえる。しかしながら、明確な数値基準はないが、企業債残高対給水収益比率が類似団体より低く、企業債残高が低いことは良いことではあるが、一方で施設の改良が進んでいないことも示している。</t>
    <rPh sb="1" eb="4">
      <t>シュウエキテキ</t>
    </rPh>
    <rPh sb="4" eb="6">
      <t>シュウシ</t>
    </rPh>
    <rPh sb="6" eb="8">
      <t>ヒリツ</t>
    </rPh>
    <rPh sb="9" eb="11">
      <t>リョウキン</t>
    </rPh>
    <rPh sb="11" eb="13">
      <t>カイシュウ</t>
    </rPh>
    <rPh sb="13" eb="14">
      <t>リツ</t>
    </rPh>
    <rPh sb="15" eb="17">
      <t>キュウスイ</t>
    </rPh>
    <rPh sb="17" eb="19">
      <t>ゲンカ</t>
    </rPh>
    <rPh sb="20" eb="22">
      <t>ユウシュウ</t>
    </rPh>
    <rPh sb="22" eb="23">
      <t>リツ</t>
    </rPh>
    <rPh sb="25" eb="27">
      <t>ルイジ</t>
    </rPh>
    <rPh sb="27" eb="29">
      <t>ダンタイ</t>
    </rPh>
    <rPh sb="30" eb="32">
      <t>ヒカク</t>
    </rPh>
    <rPh sb="34" eb="36">
      <t>ケンゼン</t>
    </rPh>
    <rPh sb="37" eb="39">
      <t>スウチ</t>
    </rPh>
    <rPh sb="58" eb="60">
      <t>メイカク</t>
    </rPh>
    <rPh sb="61" eb="63">
      <t>スウチ</t>
    </rPh>
    <rPh sb="63" eb="65">
      <t>キジュン</t>
    </rPh>
    <rPh sb="70" eb="72">
      <t>キギョウ</t>
    </rPh>
    <rPh sb="72" eb="73">
      <t>サイ</t>
    </rPh>
    <rPh sb="73" eb="75">
      <t>ザンダカ</t>
    </rPh>
    <rPh sb="75" eb="76">
      <t>タイ</t>
    </rPh>
    <rPh sb="76" eb="78">
      <t>キュウスイ</t>
    </rPh>
    <rPh sb="78" eb="80">
      <t>シュウエキ</t>
    </rPh>
    <rPh sb="80" eb="82">
      <t>ヒリツ</t>
    </rPh>
    <rPh sb="83" eb="85">
      <t>ルイジ</t>
    </rPh>
    <rPh sb="85" eb="87">
      <t>ダンタイ</t>
    </rPh>
    <rPh sb="89" eb="90">
      <t>ヒク</t>
    </rPh>
    <rPh sb="92" eb="94">
      <t>キギョウ</t>
    </rPh>
    <rPh sb="94" eb="95">
      <t>サイ</t>
    </rPh>
    <rPh sb="95" eb="97">
      <t>ザンダカ</t>
    </rPh>
    <rPh sb="98" eb="99">
      <t>ヒク</t>
    </rPh>
    <rPh sb="103" eb="104">
      <t>ヨ</t>
    </rPh>
    <rPh sb="113" eb="115">
      <t>イッポウ</t>
    </rPh>
    <rPh sb="116" eb="118">
      <t>シセツ</t>
    </rPh>
    <rPh sb="119" eb="121">
      <t>カイリョウ</t>
    </rPh>
    <rPh sb="122" eb="123">
      <t>スス</t>
    </rPh>
    <rPh sb="131" eb="132">
      <t>シメ</t>
    </rPh>
    <phoneticPr fontId="4"/>
  </si>
  <si>
    <t>　管路更新率において数値がなく、更新が全く進んでいない状況である。法定耐用年数を超えた管路はないが、管路の多くは３０年以上経過しており、あと数年で法定耐用年数を迎えることとなる。</t>
    <rPh sb="1" eb="3">
      <t>カンロ</t>
    </rPh>
    <rPh sb="3" eb="5">
      <t>コウシン</t>
    </rPh>
    <rPh sb="5" eb="6">
      <t>リツ</t>
    </rPh>
    <rPh sb="10" eb="12">
      <t>スウチ</t>
    </rPh>
    <rPh sb="16" eb="18">
      <t>コウシン</t>
    </rPh>
    <rPh sb="19" eb="20">
      <t>マッタ</t>
    </rPh>
    <rPh sb="21" eb="22">
      <t>スス</t>
    </rPh>
    <rPh sb="27" eb="29">
      <t>ジョウキョウ</t>
    </rPh>
    <rPh sb="33" eb="35">
      <t>ホウテイ</t>
    </rPh>
    <rPh sb="35" eb="37">
      <t>タイヨウ</t>
    </rPh>
    <rPh sb="37" eb="39">
      <t>ネンスウ</t>
    </rPh>
    <rPh sb="40" eb="41">
      <t>コ</t>
    </rPh>
    <rPh sb="43" eb="45">
      <t>カンロ</t>
    </rPh>
    <rPh sb="50" eb="52">
      <t>カンロ</t>
    </rPh>
    <rPh sb="53" eb="54">
      <t>オオ</t>
    </rPh>
    <rPh sb="58" eb="61">
      <t>ネンイジョウ</t>
    </rPh>
    <rPh sb="61" eb="63">
      <t>ケイカ</t>
    </rPh>
    <rPh sb="70" eb="72">
      <t>スウネン</t>
    </rPh>
    <rPh sb="73" eb="75">
      <t>ホウテイ</t>
    </rPh>
    <rPh sb="75" eb="77">
      <t>タイヨウ</t>
    </rPh>
    <rPh sb="77" eb="79">
      <t>ネンスウ</t>
    </rPh>
    <rPh sb="80" eb="81">
      <t>ムカ</t>
    </rPh>
    <phoneticPr fontId="4"/>
  </si>
  <si>
    <t>　類似団体との比較では、それぞれの指標で良い数値ではあるが、過疎高齢化が進み、人口の減少が止まらない状況で、料金収入は減少傾向にある。管路の多くは３０年以上経過しており、あと数年で法定耐用年数を迎えることとなるため、管路更新のための財源確保からも、経営の抜本的改革が求められる状況である。</t>
    <rPh sb="1" eb="3">
      <t>ルイジ</t>
    </rPh>
    <rPh sb="3" eb="5">
      <t>ダンタイ</t>
    </rPh>
    <rPh sb="7" eb="9">
      <t>ヒカク</t>
    </rPh>
    <rPh sb="17" eb="19">
      <t>シヒョウ</t>
    </rPh>
    <rPh sb="20" eb="21">
      <t>ヨ</t>
    </rPh>
    <rPh sb="22" eb="24">
      <t>スウチ</t>
    </rPh>
    <rPh sb="30" eb="32">
      <t>カソ</t>
    </rPh>
    <rPh sb="32" eb="35">
      <t>コウレイカ</t>
    </rPh>
    <rPh sb="36" eb="37">
      <t>スス</t>
    </rPh>
    <rPh sb="39" eb="41">
      <t>ジンコウ</t>
    </rPh>
    <rPh sb="42" eb="44">
      <t>ゲンショウ</t>
    </rPh>
    <rPh sb="45" eb="46">
      <t>ト</t>
    </rPh>
    <rPh sb="50" eb="52">
      <t>ジョウキョウ</t>
    </rPh>
    <rPh sb="54" eb="56">
      <t>リョウキン</t>
    </rPh>
    <rPh sb="56" eb="58">
      <t>シュウニュウ</t>
    </rPh>
    <rPh sb="59" eb="61">
      <t>ゲンショウ</t>
    </rPh>
    <rPh sb="61" eb="63">
      <t>ケイコウ</t>
    </rPh>
    <rPh sb="67" eb="69">
      <t>カンロ</t>
    </rPh>
    <rPh sb="70" eb="71">
      <t>オオ</t>
    </rPh>
    <rPh sb="75" eb="78">
      <t>ネンイジョウ</t>
    </rPh>
    <rPh sb="78" eb="80">
      <t>ケイカ</t>
    </rPh>
    <rPh sb="87" eb="89">
      <t>スウネン</t>
    </rPh>
    <rPh sb="90" eb="92">
      <t>ホウテイ</t>
    </rPh>
    <rPh sb="92" eb="94">
      <t>タイヨウ</t>
    </rPh>
    <rPh sb="94" eb="96">
      <t>ネンスウ</t>
    </rPh>
    <rPh sb="97" eb="98">
      <t>ムカ</t>
    </rPh>
    <rPh sb="108" eb="110">
      <t>カンロ</t>
    </rPh>
    <rPh sb="110" eb="112">
      <t>コウシン</t>
    </rPh>
    <rPh sb="116" eb="118">
      <t>ザイゲン</t>
    </rPh>
    <rPh sb="118" eb="120">
      <t>カクホ</t>
    </rPh>
    <rPh sb="124" eb="126">
      <t>ケイエイ</t>
    </rPh>
    <rPh sb="127" eb="130">
      <t>バッポンテキ</t>
    </rPh>
    <rPh sb="130" eb="132">
      <t>カイカク</t>
    </rPh>
    <rPh sb="133" eb="134">
      <t>モト</t>
    </rPh>
    <rPh sb="138" eb="140">
      <t>ジョウキョウ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</si>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</sst>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776128"/>
        <c:axId val="18877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0.8</c:v>
                </c:pt>
                <c:pt idx="2">
                  <c:v>0.69</c:v>
                </c:pt>
                <c:pt idx="3">
                  <c:v>0.65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76128"/>
        <c:axId val="188776912"/>
      </c:lineChart>
      <c:dateAx>
        <c:axId val="18877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776912"/>
        <c:crosses val="autoZero"/>
        <c:auto val="1"/>
        <c:lblOffset val="100"/>
        <c:baseTimeUnit val="years"/>
      </c:dateAx>
      <c:valAx>
        <c:axId val="18877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77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53.27</c:v>
                </c:pt>
                <c:pt idx="1">
                  <c:v>52.24</c:v>
                </c:pt>
                <c:pt idx="2">
                  <c:v>50.01</c:v>
                </c:pt>
                <c:pt idx="3">
                  <c:v>49.13</c:v>
                </c:pt>
                <c:pt idx="4">
                  <c:v>46.94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32624"/>
        <c:axId val="190033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57.55</c:v>
                </c:pt>
                <c:pt idx="2">
                  <c:v>57.43</c:v>
                </c:pt>
                <c:pt idx="3">
                  <c:v>57.29</c:v>
                </c:pt>
                <c:pt idx="4">
                  <c:v>55.9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32624"/>
        <c:axId val="190033016"/>
      </c:lineChart>
      <c:dateAx>
        <c:axId val="19003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033016"/>
        <c:crosses val="autoZero"/>
        <c:auto val="1"/>
        <c:lblOffset val="100"/>
        <c:baseTimeUnit val="years"/>
      </c:dateAx>
      <c:valAx>
        <c:axId val="190033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003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79.849999999999994</c:v>
                </c:pt>
                <c:pt idx="1">
                  <c:v>81.06</c:v>
                </c:pt>
                <c:pt idx="2">
                  <c:v>82.53</c:v>
                </c:pt>
                <c:pt idx="3">
                  <c:v>82.48</c:v>
                </c:pt>
                <c:pt idx="4">
                  <c:v>82.66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243280"/>
        <c:axId val="19024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74.14</c:v>
                </c:pt>
                <c:pt idx="2">
                  <c:v>73.83</c:v>
                </c:pt>
                <c:pt idx="3">
                  <c:v>73.69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43280"/>
        <c:axId val="190243672"/>
      </c:lineChart>
      <c:dateAx>
        <c:axId val="19024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243672"/>
        <c:crosses val="autoZero"/>
        <c:auto val="1"/>
        <c:lblOffset val="100"/>
        <c:baseTimeUnit val="years"/>
      </c:dateAx>
      <c:valAx>
        <c:axId val="19024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024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126.24</c:v>
                </c:pt>
                <c:pt idx="1">
                  <c:v>119.25</c:v>
                </c:pt>
                <c:pt idx="2">
                  <c:v>124.22</c:v>
                </c:pt>
                <c:pt idx="3">
                  <c:v>136.63999999999999</c:v>
                </c:pt>
                <c:pt idx="4">
                  <c:v>151.71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778088"/>
        <c:axId val="18877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74.52</c:v>
                </c:pt>
                <c:pt idx="1">
                  <c:v>76.09</c:v>
                </c:pt>
                <c:pt idx="2">
                  <c:v>75.87</c:v>
                </c:pt>
                <c:pt idx="3">
                  <c:v>76.27</c:v>
                </c:pt>
                <c:pt idx="4">
                  <c:v>77.56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78088"/>
        <c:axId val="188778480"/>
      </c:lineChart>
      <c:dateAx>
        <c:axId val="188778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778480"/>
        <c:crosses val="autoZero"/>
        <c:auto val="1"/>
        <c:lblOffset val="100"/>
        <c:baseTimeUnit val="years"/>
      </c:dateAx>
      <c:valAx>
        <c:axId val="18877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778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26864"/>
        <c:axId val="190127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26864"/>
        <c:axId val="190127256"/>
      </c:lineChart>
      <c:dateAx>
        <c:axId val="19012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127256"/>
        <c:crosses val="autoZero"/>
        <c:auto val="1"/>
        <c:lblOffset val="100"/>
        <c:baseTimeUnit val="years"/>
      </c:dateAx>
      <c:valAx>
        <c:axId val="190127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012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28432"/>
        <c:axId val="190128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28432"/>
        <c:axId val="190128824"/>
      </c:lineChart>
      <c:dateAx>
        <c:axId val="19012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128824"/>
        <c:crosses val="autoZero"/>
        <c:auto val="1"/>
        <c:lblOffset val="100"/>
        <c:baseTimeUnit val="years"/>
      </c:dateAx>
      <c:valAx>
        <c:axId val="190128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012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30000"/>
        <c:axId val="190130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30000"/>
        <c:axId val="190130392"/>
      </c:lineChart>
      <c:dateAx>
        <c:axId val="19013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130392"/>
        <c:crosses val="autoZero"/>
        <c:auto val="1"/>
        <c:lblOffset val="100"/>
        <c:baseTimeUnit val="years"/>
      </c:dateAx>
      <c:valAx>
        <c:axId val="190130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013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969104"/>
        <c:axId val="189969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69104"/>
        <c:axId val="189969496"/>
      </c:lineChart>
      <c:dateAx>
        <c:axId val="18996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969496"/>
        <c:crosses val="autoZero"/>
        <c:auto val="1"/>
        <c:lblOffset val="100"/>
        <c:baseTimeUnit val="years"/>
      </c:dateAx>
      <c:valAx>
        <c:axId val="189969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96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253.71</c:v>
                </c:pt>
                <c:pt idx="1">
                  <c:v>215.73</c:v>
                </c:pt>
                <c:pt idx="2">
                  <c:v>178.13</c:v>
                </c:pt>
                <c:pt idx="3">
                  <c:v>285.33999999999997</c:v>
                </c:pt>
                <c:pt idx="4">
                  <c:v>302.48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968712"/>
        <c:axId val="18997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1108.26</c:v>
                </c:pt>
                <c:pt idx="1">
                  <c:v>1113.76</c:v>
                </c:pt>
                <c:pt idx="2">
                  <c:v>1125.69</c:v>
                </c:pt>
                <c:pt idx="3">
                  <c:v>1134.67</c:v>
                </c:pt>
                <c:pt idx="4">
                  <c:v>1144.79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68712"/>
        <c:axId val="189970672"/>
      </c:lineChart>
      <c:dateAx>
        <c:axId val="189968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970672"/>
        <c:crosses val="autoZero"/>
        <c:auto val="1"/>
        <c:lblOffset val="100"/>
        <c:baseTimeUnit val="years"/>
      </c:dateAx>
      <c:valAx>
        <c:axId val="18997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968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123.67</c:v>
                </c:pt>
                <c:pt idx="1">
                  <c:v>117.05</c:v>
                </c:pt>
                <c:pt idx="2">
                  <c:v>121.7</c:v>
                </c:pt>
                <c:pt idx="3">
                  <c:v>134.28</c:v>
                </c:pt>
                <c:pt idx="4">
                  <c:v>137.76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29488"/>
        <c:axId val="190029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19.77</c:v>
                </c:pt>
                <c:pt idx="1">
                  <c:v>34.25</c:v>
                </c:pt>
                <c:pt idx="2">
                  <c:v>46.48</c:v>
                </c:pt>
                <c:pt idx="3">
                  <c:v>40.6</c:v>
                </c:pt>
                <c:pt idx="4">
                  <c:v>56.04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29488"/>
        <c:axId val="190029880"/>
      </c:lineChart>
      <c:dateAx>
        <c:axId val="19002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029880"/>
        <c:crosses val="autoZero"/>
        <c:auto val="1"/>
        <c:lblOffset val="100"/>
        <c:baseTimeUnit val="years"/>
      </c:dateAx>
      <c:valAx>
        <c:axId val="190029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002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114.68</c:v>
                </c:pt>
                <c:pt idx="1">
                  <c:v>121.75</c:v>
                </c:pt>
                <c:pt idx="2">
                  <c:v>120.91</c:v>
                </c:pt>
                <c:pt idx="3">
                  <c:v>108.4</c:v>
                </c:pt>
                <c:pt idx="4">
                  <c:v>107.77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31056"/>
        <c:axId val="190031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878.73</c:v>
                </c:pt>
                <c:pt idx="1">
                  <c:v>501.18</c:v>
                </c:pt>
                <c:pt idx="2">
                  <c:v>376.61</c:v>
                </c:pt>
                <c:pt idx="3">
                  <c:v>440.03</c:v>
                </c:pt>
                <c:pt idx="4">
                  <c:v>304.35000000000002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31056"/>
        <c:axId val="190031448"/>
      </c:lineChart>
      <c:dateAx>
        <c:axId val="19003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031448"/>
        <c:crosses val="autoZero"/>
        <c:auto val="1"/>
        <c:lblOffset val="100"/>
        <c:baseTimeUnit val="years"/>
      </c:dateAx>
      <c:valAx>
        <c:axId val="190031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003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E11" sqref="E11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6" t="str">
        <f>データ!H6</f>
        <v>徳島県　美波町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D3</v>
      </c>
      <c r="X8" s="73"/>
      <c r="Y8" s="73"/>
      <c r="Z8" s="73"/>
      <c r="AA8" s="73"/>
      <c r="AB8" s="73"/>
      <c r="AC8" s="73"/>
      <c r="AD8" s="74" t="s">
        <v>121</v>
      </c>
      <c r="AE8" s="74"/>
      <c r="AF8" s="74"/>
      <c r="AG8" s="74"/>
      <c r="AH8" s="74"/>
      <c r="AI8" s="74"/>
      <c r="AJ8" s="74"/>
      <c r="AK8" s="2"/>
      <c r="AL8" s="67">
        <f>データ!$R$6</f>
        <v>7114</v>
      </c>
      <c r="AM8" s="67"/>
      <c r="AN8" s="67"/>
      <c r="AO8" s="67"/>
      <c r="AP8" s="67"/>
      <c r="AQ8" s="67"/>
      <c r="AR8" s="67"/>
      <c r="AS8" s="67"/>
      <c r="AT8" s="66">
        <f>データ!$S$6</f>
        <v>140.80000000000001</v>
      </c>
      <c r="AU8" s="66"/>
      <c r="AV8" s="66"/>
      <c r="AW8" s="66"/>
      <c r="AX8" s="66"/>
      <c r="AY8" s="66"/>
      <c r="AZ8" s="66"/>
      <c r="BA8" s="66"/>
      <c r="BB8" s="66">
        <f>データ!$T$6</f>
        <v>50.53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39.799999999999997</v>
      </c>
      <c r="Q10" s="66"/>
      <c r="R10" s="66"/>
      <c r="S10" s="66"/>
      <c r="T10" s="66"/>
      <c r="U10" s="66"/>
      <c r="V10" s="66"/>
      <c r="W10" s="67">
        <f>データ!$Q$6</f>
        <v>2480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2816</v>
      </c>
      <c r="AM10" s="67"/>
      <c r="AN10" s="67"/>
      <c r="AO10" s="67"/>
      <c r="AP10" s="67"/>
      <c r="AQ10" s="67"/>
      <c r="AR10" s="67"/>
      <c r="AS10" s="67"/>
      <c r="AT10" s="66">
        <f>データ!$V$6</f>
        <v>1.54</v>
      </c>
      <c r="AU10" s="66"/>
      <c r="AV10" s="66"/>
      <c r="AW10" s="66"/>
      <c r="AX10" s="66"/>
      <c r="AY10" s="66"/>
      <c r="AZ10" s="66"/>
      <c r="BA10" s="66"/>
      <c r="BB10" s="66">
        <f>データ!$W$6</f>
        <v>1828.57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118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120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35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66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67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68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69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70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71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72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73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74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75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76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83</v>
      </c>
      <c r="N5" s="33" t="s">
        <v>84</v>
      </c>
      <c r="O5" s="33" t="s">
        <v>85</v>
      </c>
      <c r="P5" s="33" t="s">
        <v>86</v>
      </c>
      <c r="Q5" s="33" t="s">
        <v>87</v>
      </c>
      <c r="R5" s="33" t="s">
        <v>88</v>
      </c>
      <c r="S5" s="33" t="s">
        <v>89</v>
      </c>
      <c r="T5" s="33" t="s">
        <v>90</v>
      </c>
      <c r="U5" s="33" t="s">
        <v>91</v>
      </c>
      <c r="V5" s="33" t="s">
        <v>92</v>
      </c>
      <c r="W5" s="33" t="s">
        <v>93</v>
      </c>
      <c r="X5" s="33" t="s">
        <v>94</v>
      </c>
      <c r="Y5" s="33" t="s">
        <v>95</v>
      </c>
      <c r="Z5" s="33" t="s">
        <v>96</v>
      </c>
      <c r="AA5" s="33" t="s">
        <v>97</v>
      </c>
      <c r="AB5" s="33" t="s">
        <v>98</v>
      </c>
      <c r="AC5" s="33" t="s">
        <v>99</v>
      </c>
      <c r="AD5" s="33" t="s">
        <v>100</v>
      </c>
      <c r="AE5" s="33" t="s">
        <v>101</v>
      </c>
      <c r="AF5" s="33" t="s">
        <v>102</v>
      </c>
      <c r="AG5" s="33" t="s">
        <v>103</v>
      </c>
      <c r="AH5" s="33" t="s">
        <v>41</v>
      </c>
      <c r="AI5" s="33" t="s">
        <v>94</v>
      </c>
      <c r="AJ5" s="33" t="s">
        <v>95</v>
      </c>
      <c r="AK5" s="33" t="s">
        <v>96</v>
      </c>
      <c r="AL5" s="33" t="s">
        <v>97</v>
      </c>
      <c r="AM5" s="33" t="s">
        <v>98</v>
      </c>
      <c r="AN5" s="33" t="s">
        <v>99</v>
      </c>
      <c r="AO5" s="33" t="s">
        <v>100</v>
      </c>
      <c r="AP5" s="33" t="s">
        <v>101</v>
      </c>
      <c r="AQ5" s="33" t="s">
        <v>102</v>
      </c>
      <c r="AR5" s="33" t="s">
        <v>103</v>
      </c>
      <c r="AS5" s="33" t="s">
        <v>104</v>
      </c>
      <c r="AT5" s="33" t="s">
        <v>94</v>
      </c>
      <c r="AU5" s="33" t="s">
        <v>95</v>
      </c>
      <c r="AV5" s="33" t="s">
        <v>96</v>
      </c>
      <c r="AW5" s="33" t="s">
        <v>97</v>
      </c>
      <c r="AX5" s="33" t="s">
        <v>98</v>
      </c>
      <c r="AY5" s="33" t="s">
        <v>99</v>
      </c>
      <c r="AZ5" s="33" t="s">
        <v>100</v>
      </c>
      <c r="BA5" s="33" t="s">
        <v>101</v>
      </c>
      <c r="BB5" s="33" t="s">
        <v>102</v>
      </c>
      <c r="BC5" s="33" t="s">
        <v>103</v>
      </c>
      <c r="BD5" s="33" t="s">
        <v>104</v>
      </c>
      <c r="BE5" s="33" t="s">
        <v>94</v>
      </c>
      <c r="BF5" s="33" t="s">
        <v>95</v>
      </c>
      <c r="BG5" s="33" t="s">
        <v>96</v>
      </c>
      <c r="BH5" s="33" t="s">
        <v>97</v>
      </c>
      <c r="BI5" s="33" t="s">
        <v>98</v>
      </c>
      <c r="BJ5" s="33" t="s">
        <v>99</v>
      </c>
      <c r="BK5" s="33" t="s">
        <v>100</v>
      </c>
      <c r="BL5" s="33" t="s">
        <v>101</v>
      </c>
      <c r="BM5" s="33" t="s">
        <v>102</v>
      </c>
      <c r="BN5" s="33" t="s">
        <v>103</v>
      </c>
      <c r="BO5" s="33" t="s">
        <v>104</v>
      </c>
      <c r="BP5" s="33" t="s">
        <v>94</v>
      </c>
      <c r="BQ5" s="33" t="s">
        <v>95</v>
      </c>
      <c r="BR5" s="33" t="s">
        <v>96</v>
      </c>
      <c r="BS5" s="33" t="s">
        <v>97</v>
      </c>
      <c r="BT5" s="33" t="s">
        <v>98</v>
      </c>
      <c r="BU5" s="33" t="s">
        <v>99</v>
      </c>
      <c r="BV5" s="33" t="s">
        <v>100</v>
      </c>
      <c r="BW5" s="33" t="s">
        <v>101</v>
      </c>
      <c r="BX5" s="33" t="s">
        <v>102</v>
      </c>
      <c r="BY5" s="33" t="s">
        <v>103</v>
      </c>
      <c r="BZ5" s="33" t="s">
        <v>104</v>
      </c>
      <c r="CA5" s="33" t="s">
        <v>94</v>
      </c>
      <c r="CB5" s="33" t="s">
        <v>95</v>
      </c>
      <c r="CC5" s="33" t="s">
        <v>96</v>
      </c>
      <c r="CD5" s="33" t="s">
        <v>97</v>
      </c>
      <c r="CE5" s="33" t="s">
        <v>98</v>
      </c>
      <c r="CF5" s="33" t="s">
        <v>99</v>
      </c>
      <c r="CG5" s="33" t="s">
        <v>100</v>
      </c>
      <c r="CH5" s="33" t="s">
        <v>101</v>
      </c>
      <c r="CI5" s="33" t="s">
        <v>102</v>
      </c>
      <c r="CJ5" s="33" t="s">
        <v>103</v>
      </c>
      <c r="CK5" s="33" t="s">
        <v>104</v>
      </c>
      <c r="CL5" s="33" t="s">
        <v>94</v>
      </c>
      <c r="CM5" s="33" t="s">
        <v>95</v>
      </c>
      <c r="CN5" s="33" t="s">
        <v>96</v>
      </c>
      <c r="CO5" s="33" t="s">
        <v>97</v>
      </c>
      <c r="CP5" s="33" t="s">
        <v>98</v>
      </c>
      <c r="CQ5" s="33" t="s">
        <v>99</v>
      </c>
      <c r="CR5" s="33" t="s">
        <v>100</v>
      </c>
      <c r="CS5" s="33" t="s">
        <v>101</v>
      </c>
      <c r="CT5" s="33" t="s">
        <v>102</v>
      </c>
      <c r="CU5" s="33" t="s">
        <v>103</v>
      </c>
      <c r="CV5" s="33" t="s">
        <v>104</v>
      </c>
      <c r="CW5" s="33" t="s">
        <v>94</v>
      </c>
      <c r="CX5" s="33" t="s">
        <v>95</v>
      </c>
      <c r="CY5" s="33" t="s">
        <v>96</v>
      </c>
      <c r="CZ5" s="33" t="s">
        <v>97</v>
      </c>
      <c r="DA5" s="33" t="s">
        <v>98</v>
      </c>
      <c r="DB5" s="33" t="s">
        <v>99</v>
      </c>
      <c r="DC5" s="33" t="s">
        <v>100</v>
      </c>
      <c r="DD5" s="33" t="s">
        <v>101</v>
      </c>
      <c r="DE5" s="33" t="s">
        <v>102</v>
      </c>
      <c r="DF5" s="33" t="s">
        <v>103</v>
      </c>
      <c r="DG5" s="33" t="s">
        <v>104</v>
      </c>
      <c r="DH5" s="33" t="s">
        <v>94</v>
      </c>
      <c r="DI5" s="33" t="s">
        <v>95</v>
      </c>
      <c r="DJ5" s="33" t="s">
        <v>96</v>
      </c>
      <c r="DK5" s="33" t="s">
        <v>97</v>
      </c>
      <c r="DL5" s="33" t="s">
        <v>98</v>
      </c>
      <c r="DM5" s="33" t="s">
        <v>99</v>
      </c>
      <c r="DN5" s="33" t="s">
        <v>100</v>
      </c>
      <c r="DO5" s="33" t="s">
        <v>101</v>
      </c>
      <c r="DP5" s="33" t="s">
        <v>102</v>
      </c>
      <c r="DQ5" s="33" t="s">
        <v>103</v>
      </c>
      <c r="DR5" s="33" t="s">
        <v>104</v>
      </c>
      <c r="DS5" s="33" t="s">
        <v>94</v>
      </c>
      <c r="DT5" s="33" t="s">
        <v>95</v>
      </c>
      <c r="DU5" s="33" t="s">
        <v>96</v>
      </c>
      <c r="DV5" s="33" t="s">
        <v>97</v>
      </c>
      <c r="DW5" s="33" t="s">
        <v>98</v>
      </c>
      <c r="DX5" s="33" t="s">
        <v>99</v>
      </c>
      <c r="DY5" s="33" t="s">
        <v>100</v>
      </c>
      <c r="DZ5" s="33" t="s">
        <v>101</v>
      </c>
      <c r="EA5" s="33" t="s">
        <v>102</v>
      </c>
      <c r="EB5" s="33" t="s">
        <v>103</v>
      </c>
      <c r="EC5" s="33" t="s">
        <v>104</v>
      </c>
      <c r="ED5" s="33" t="s">
        <v>94</v>
      </c>
      <c r="EE5" s="33" t="s">
        <v>95</v>
      </c>
      <c r="EF5" s="33" t="s">
        <v>96</v>
      </c>
      <c r="EG5" s="33" t="s">
        <v>97</v>
      </c>
      <c r="EH5" s="33" t="s">
        <v>98</v>
      </c>
      <c r="EI5" s="33" t="s">
        <v>99</v>
      </c>
      <c r="EJ5" s="33" t="s">
        <v>100</v>
      </c>
      <c r="EK5" s="33" t="s">
        <v>101</v>
      </c>
      <c r="EL5" s="33" t="s">
        <v>102</v>
      </c>
      <c r="EM5" s="33" t="s">
        <v>103</v>
      </c>
      <c r="EN5" s="33" t="s">
        <v>104</v>
      </c>
    </row>
    <row r="6" spans="1:144" s="37" customFormat="1" x14ac:dyDescent="0.15">
      <c r="A6" s="29" t="s">
        <v>105</v>
      </c>
      <c r="B6" s="34">
        <f>B7</f>
        <v>2016</v>
      </c>
      <c r="C6" s="34">
        <f t="shared" ref="C6:W6" si="3">C7</f>
        <v>363871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徳島県　美波町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39.799999999999997</v>
      </c>
      <c r="Q6" s="35">
        <f t="shared" si="3"/>
        <v>2480</v>
      </c>
      <c r="R6" s="35">
        <f t="shared" si="3"/>
        <v>7114</v>
      </c>
      <c r="S6" s="35">
        <f t="shared" si="3"/>
        <v>140.80000000000001</v>
      </c>
      <c r="T6" s="35">
        <f t="shared" si="3"/>
        <v>50.53</v>
      </c>
      <c r="U6" s="35">
        <f t="shared" si="3"/>
        <v>2816</v>
      </c>
      <c r="V6" s="35">
        <f t="shared" si="3"/>
        <v>1.54</v>
      </c>
      <c r="W6" s="35">
        <f t="shared" si="3"/>
        <v>1828.57</v>
      </c>
      <c r="X6" s="36">
        <f>IF(X7="",NA(),X7)</f>
        <v>126.24</v>
      </c>
      <c r="Y6" s="36">
        <f t="shared" ref="Y6:AG6" si="4">IF(Y7="",NA(),Y7)</f>
        <v>119.25</v>
      </c>
      <c r="Z6" s="36">
        <f t="shared" si="4"/>
        <v>124.22</v>
      </c>
      <c r="AA6" s="36">
        <f t="shared" si="4"/>
        <v>136.63999999999999</v>
      </c>
      <c r="AB6" s="36">
        <f t="shared" si="4"/>
        <v>151.71</v>
      </c>
      <c r="AC6" s="36">
        <f t="shared" si="4"/>
        <v>74.52</v>
      </c>
      <c r="AD6" s="36">
        <f t="shared" si="4"/>
        <v>76.09</v>
      </c>
      <c r="AE6" s="36">
        <f t="shared" si="4"/>
        <v>75.87</v>
      </c>
      <c r="AF6" s="36">
        <f t="shared" si="4"/>
        <v>76.27</v>
      </c>
      <c r="AG6" s="36">
        <f t="shared" si="4"/>
        <v>77.56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253.71</v>
      </c>
      <c r="BF6" s="36">
        <f t="shared" ref="BF6:BN6" si="7">IF(BF7="",NA(),BF7)</f>
        <v>215.73</v>
      </c>
      <c r="BG6" s="36">
        <f t="shared" si="7"/>
        <v>178.13</v>
      </c>
      <c r="BH6" s="36">
        <f t="shared" si="7"/>
        <v>285.33999999999997</v>
      </c>
      <c r="BI6" s="36">
        <f t="shared" si="7"/>
        <v>302.48</v>
      </c>
      <c r="BJ6" s="36">
        <f t="shared" si="7"/>
        <v>1108.26</v>
      </c>
      <c r="BK6" s="36">
        <f t="shared" si="7"/>
        <v>1113.76</v>
      </c>
      <c r="BL6" s="36">
        <f t="shared" si="7"/>
        <v>1125.69</v>
      </c>
      <c r="BM6" s="36">
        <f t="shared" si="7"/>
        <v>1134.67</v>
      </c>
      <c r="BN6" s="36">
        <f t="shared" si="7"/>
        <v>1144.79</v>
      </c>
      <c r="BO6" s="35" t="str">
        <f>IF(BO7="","",IF(BO7="-","【-】","【"&amp;SUBSTITUTE(TEXT(BO7,"#,##0.00"),"-","△")&amp;"】"))</f>
        <v>【1,280.76】</v>
      </c>
      <c r="BP6" s="36">
        <f>IF(BP7="",NA(),BP7)</f>
        <v>123.67</v>
      </c>
      <c r="BQ6" s="36">
        <f t="shared" ref="BQ6:BY6" si="8">IF(BQ7="",NA(),BQ7)</f>
        <v>117.05</v>
      </c>
      <c r="BR6" s="36">
        <f t="shared" si="8"/>
        <v>121.7</v>
      </c>
      <c r="BS6" s="36">
        <f t="shared" si="8"/>
        <v>134.28</v>
      </c>
      <c r="BT6" s="36">
        <f t="shared" si="8"/>
        <v>137.76</v>
      </c>
      <c r="BU6" s="36">
        <f t="shared" si="8"/>
        <v>19.77</v>
      </c>
      <c r="BV6" s="36">
        <f t="shared" si="8"/>
        <v>34.25</v>
      </c>
      <c r="BW6" s="36">
        <f t="shared" si="8"/>
        <v>46.48</v>
      </c>
      <c r="BX6" s="36">
        <f t="shared" si="8"/>
        <v>40.6</v>
      </c>
      <c r="BY6" s="36">
        <f t="shared" si="8"/>
        <v>56.04</v>
      </c>
      <c r="BZ6" s="35" t="str">
        <f>IF(BZ7="","",IF(BZ7="-","【-】","【"&amp;SUBSTITUTE(TEXT(BZ7,"#,##0.00"),"-","△")&amp;"】"))</f>
        <v>【53.06】</v>
      </c>
      <c r="CA6" s="36">
        <f>IF(CA7="",NA(),CA7)</f>
        <v>114.68</v>
      </c>
      <c r="CB6" s="36">
        <f t="shared" ref="CB6:CJ6" si="9">IF(CB7="",NA(),CB7)</f>
        <v>121.75</v>
      </c>
      <c r="CC6" s="36">
        <f t="shared" si="9"/>
        <v>120.91</v>
      </c>
      <c r="CD6" s="36">
        <f t="shared" si="9"/>
        <v>108.4</v>
      </c>
      <c r="CE6" s="36">
        <f t="shared" si="9"/>
        <v>107.77</v>
      </c>
      <c r="CF6" s="36">
        <f t="shared" si="9"/>
        <v>878.73</v>
      </c>
      <c r="CG6" s="36">
        <f t="shared" si="9"/>
        <v>501.18</v>
      </c>
      <c r="CH6" s="36">
        <f t="shared" si="9"/>
        <v>376.61</v>
      </c>
      <c r="CI6" s="36">
        <f t="shared" si="9"/>
        <v>440.03</v>
      </c>
      <c r="CJ6" s="36">
        <f t="shared" si="9"/>
        <v>304.35000000000002</v>
      </c>
      <c r="CK6" s="35" t="str">
        <f>IF(CK7="","",IF(CK7="-","【-】","【"&amp;SUBSTITUTE(TEXT(CK7,"#,##0.00"),"-","△")&amp;"】"))</f>
        <v>【314.83】</v>
      </c>
      <c r="CL6" s="36">
        <f>IF(CL7="",NA(),CL7)</f>
        <v>53.27</v>
      </c>
      <c r="CM6" s="36">
        <f t="shared" ref="CM6:CU6" si="10">IF(CM7="",NA(),CM7)</f>
        <v>52.24</v>
      </c>
      <c r="CN6" s="36">
        <f t="shared" si="10"/>
        <v>50.01</v>
      </c>
      <c r="CO6" s="36">
        <f t="shared" si="10"/>
        <v>49.13</v>
      </c>
      <c r="CP6" s="36">
        <f t="shared" si="10"/>
        <v>46.94</v>
      </c>
      <c r="CQ6" s="36">
        <f t="shared" si="10"/>
        <v>57.17</v>
      </c>
      <c r="CR6" s="36">
        <f t="shared" si="10"/>
        <v>57.55</v>
      </c>
      <c r="CS6" s="36">
        <f t="shared" si="10"/>
        <v>57.43</v>
      </c>
      <c r="CT6" s="36">
        <f t="shared" si="10"/>
        <v>57.29</v>
      </c>
      <c r="CU6" s="36">
        <f t="shared" si="10"/>
        <v>55.9</v>
      </c>
      <c r="CV6" s="35" t="str">
        <f>IF(CV7="","",IF(CV7="-","【-】","【"&amp;SUBSTITUTE(TEXT(CV7,"#,##0.00"),"-","△")&amp;"】"))</f>
        <v>【56.28】</v>
      </c>
      <c r="CW6" s="36">
        <f>IF(CW7="",NA(),CW7)</f>
        <v>79.849999999999994</v>
      </c>
      <c r="CX6" s="36">
        <f t="shared" ref="CX6:DF6" si="11">IF(CX7="",NA(),CX7)</f>
        <v>81.06</v>
      </c>
      <c r="CY6" s="36">
        <f t="shared" si="11"/>
        <v>82.53</v>
      </c>
      <c r="CZ6" s="36">
        <f t="shared" si="11"/>
        <v>82.48</v>
      </c>
      <c r="DA6" s="36">
        <f t="shared" si="11"/>
        <v>82.66</v>
      </c>
      <c r="DB6" s="36">
        <f t="shared" si="11"/>
        <v>74.94</v>
      </c>
      <c r="DC6" s="36">
        <f t="shared" si="11"/>
        <v>74.14</v>
      </c>
      <c r="DD6" s="36">
        <f t="shared" si="11"/>
        <v>73.83</v>
      </c>
      <c r="DE6" s="36">
        <f t="shared" si="11"/>
        <v>73.69</v>
      </c>
      <c r="DF6" s="36">
        <f t="shared" si="11"/>
        <v>73.28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0.46</v>
      </c>
      <c r="EJ6" s="36">
        <f t="shared" si="14"/>
        <v>0.8</v>
      </c>
      <c r="EK6" s="36">
        <f t="shared" si="14"/>
        <v>0.69</v>
      </c>
      <c r="EL6" s="36">
        <f t="shared" si="14"/>
        <v>0.65</v>
      </c>
      <c r="EM6" s="36">
        <f t="shared" si="14"/>
        <v>0.53</v>
      </c>
      <c r="EN6" s="35" t="str">
        <f>IF(EN7="","",IF(EN7="-","【-】","【"&amp;SUBSTITUTE(TEXT(EN7,"#,##0.00"),"-","△")&amp;"】"))</f>
        <v>【0.59】</v>
      </c>
    </row>
    <row r="7" spans="1:144" s="37" customFormat="1" x14ac:dyDescent="0.15">
      <c r="A7" s="29"/>
      <c r="B7" s="38">
        <v>2016</v>
      </c>
      <c r="C7" s="38">
        <v>363871</v>
      </c>
      <c r="D7" s="38">
        <v>47</v>
      </c>
      <c r="E7" s="38">
        <v>1</v>
      </c>
      <c r="F7" s="38">
        <v>0</v>
      </c>
      <c r="G7" s="38">
        <v>0</v>
      </c>
      <c r="H7" s="38" t="s">
        <v>106</v>
      </c>
      <c r="I7" s="38" t="s">
        <v>107</v>
      </c>
      <c r="J7" s="38" t="s">
        <v>108</v>
      </c>
      <c r="K7" s="38" t="s">
        <v>109</v>
      </c>
      <c r="L7" s="38" t="s">
        <v>110</v>
      </c>
      <c r="M7" s="38"/>
      <c r="N7" s="39" t="s">
        <v>111</v>
      </c>
      <c r="O7" s="39" t="s">
        <v>112</v>
      </c>
      <c r="P7" s="39">
        <v>39.799999999999997</v>
      </c>
      <c r="Q7" s="39">
        <v>2480</v>
      </c>
      <c r="R7" s="39">
        <v>7114</v>
      </c>
      <c r="S7" s="39">
        <v>140.80000000000001</v>
      </c>
      <c r="T7" s="39">
        <v>50.53</v>
      </c>
      <c r="U7" s="39">
        <v>2816</v>
      </c>
      <c r="V7" s="39">
        <v>1.54</v>
      </c>
      <c r="W7" s="39">
        <v>1828.57</v>
      </c>
      <c r="X7" s="39">
        <v>126.24</v>
      </c>
      <c r="Y7" s="39">
        <v>119.25</v>
      </c>
      <c r="Z7" s="39">
        <v>124.22</v>
      </c>
      <c r="AA7" s="39">
        <v>136.63999999999999</v>
      </c>
      <c r="AB7" s="39">
        <v>151.71</v>
      </c>
      <c r="AC7" s="39">
        <v>74.52</v>
      </c>
      <c r="AD7" s="39">
        <v>76.09</v>
      </c>
      <c r="AE7" s="39">
        <v>75.87</v>
      </c>
      <c r="AF7" s="39">
        <v>76.27</v>
      </c>
      <c r="AG7" s="39">
        <v>77.56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253.71</v>
      </c>
      <c r="BF7" s="39">
        <v>215.73</v>
      </c>
      <c r="BG7" s="39">
        <v>178.13</v>
      </c>
      <c r="BH7" s="39">
        <v>285.33999999999997</v>
      </c>
      <c r="BI7" s="39">
        <v>302.48</v>
      </c>
      <c r="BJ7" s="39">
        <v>1108.26</v>
      </c>
      <c r="BK7" s="39">
        <v>1113.76</v>
      </c>
      <c r="BL7" s="39">
        <v>1125.69</v>
      </c>
      <c r="BM7" s="39">
        <v>1134.67</v>
      </c>
      <c r="BN7" s="39">
        <v>1144.79</v>
      </c>
      <c r="BO7" s="39">
        <v>1280.76</v>
      </c>
      <c r="BP7" s="39">
        <v>123.67</v>
      </c>
      <c r="BQ7" s="39">
        <v>117.05</v>
      </c>
      <c r="BR7" s="39">
        <v>121.7</v>
      </c>
      <c r="BS7" s="39">
        <v>134.28</v>
      </c>
      <c r="BT7" s="39">
        <v>137.76</v>
      </c>
      <c r="BU7" s="39">
        <v>19.77</v>
      </c>
      <c r="BV7" s="39">
        <v>34.25</v>
      </c>
      <c r="BW7" s="39">
        <v>46.48</v>
      </c>
      <c r="BX7" s="39">
        <v>40.6</v>
      </c>
      <c r="BY7" s="39">
        <v>56.04</v>
      </c>
      <c r="BZ7" s="39">
        <v>53.06</v>
      </c>
      <c r="CA7" s="39">
        <v>114.68</v>
      </c>
      <c r="CB7" s="39">
        <v>121.75</v>
      </c>
      <c r="CC7" s="39">
        <v>120.91</v>
      </c>
      <c r="CD7" s="39">
        <v>108.4</v>
      </c>
      <c r="CE7" s="39">
        <v>107.77</v>
      </c>
      <c r="CF7" s="39">
        <v>878.73</v>
      </c>
      <c r="CG7" s="39">
        <v>501.18</v>
      </c>
      <c r="CH7" s="39">
        <v>376.61</v>
      </c>
      <c r="CI7" s="39">
        <v>440.03</v>
      </c>
      <c r="CJ7" s="39">
        <v>304.35000000000002</v>
      </c>
      <c r="CK7" s="39">
        <v>314.83</v>
      </c>
      <c r="CL7" s="39">
        <v>53.27</v>
      </c>
      <c r="CM7" s="39">
        <v>52.24</v>
      </c>
      <c r="CN7" s="39">
        <v>50.01</v>
      </c>
      <c r="CO7" s="39">
        <v>49.13</v>
      </c>
      <c r="CP7" s="39">
        <v>46.94</v>
      </c>
      <c r="CQ7" s="39">
        <v>57.17</v>
      </c>
      <c r="CR7" s="39">
        <v>57.55</v>
      </c>
      <c r="CS7" s="39">
        <v>57.43</v>
      </c>
      <c r="CT7" s="39">
        <v>57.29</v>
      </c>
      <c r="CU7" s="39">
        <v>55.9</v>
      </c>
      <c r="CV7" s="39">
        <v>56.28</v>
      </c>
      <c r="CW7" s="39">
        <v>79.849999999999994</v>
      </c>
      <c r="CX7" s="39">
        <v>81.06</v>
      </c>
      <c r="CY7" s="39">
        <v>82.53</v>
      </c>
      <c r="CZ7" s="39">
        <v>82.48</v>
      </c>
      <c r="DA7" s="39">
        <v>82.66</v>
      </c>
      <c r="DB7" s="39">
        <v>74.94</v>
      </c>
      <c r="DC7" s="39">
        <v>74.14</v>
      </c>
      <c r="DD7" s="39">
        <v>73.83</v>
      </c>
      <c r="DE7" s="39">
        <v>73.69</v>
      </c>
      <c r="DF7" s="39">
        <v>73.28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0.46</v>
      </c>
      <c r="EJ7" s="39">
        <v>0.8</v>
      </c>
      <c r="EK7" s="39">
        <v>0.69</v>
      </c>
      <c r="EL7" s="39">
        <v>0.65</v>
      </c>
      <c r="EM7" s="39">
        <v>0.53</v>
      </c>
      <c r="EN7" s="39">
        <v>0.59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113</v>
      </c>
      <c r="C9" s="41" t="s">
        <v>114</v>
      </c>
      <c r="D9" s="41" t="s">
        <v>115</v>
      </c>
      <c r="E9" s="41" t="s">
        <v>116</v>
      </c>
      <c r="F9" s="41" t="s">
        <v>117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hama.takashi</cp:lastModifiedBy>
  <dcterms:created xsi:type="dcterms:W3CDTF">2017-12-25T01:46:42Z</dcterms:created>
  <dcterms:modified xsi:type="dcterms:W3CDTF">2018-01-31T04:22:05Z</dcterms:modified>
  <cp:category/>
</cp:coreProperties>
</file>