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P6" i="5"/>
  <c r="O6" i="5"/>
  <c r="I10" i="4" s="1"/>
  <c r="N6" i="5"/>
  <c r="B10" i="4" s="1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E85" i="4"/>
  <c r="AT10" i="4"/>
  <c r="AL10" i="4"/>
  <c r="W10" i="4"/>
  <c r="P10" i="4"/>
  <c r="BB8" i="4"/>
  <c r="AL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<sst xmlns="http://schemas.openxmlformats.org/spreadsheetml/2006/main" count="237" uniqueCount="123">
  <si>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</si>
  <si>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</si>
  <si>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</si>
  <si>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</si>
  <si>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</si>
  <si>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</si>
  <si>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</si>
  <si>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</si>
  <si>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</si>
  <si>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</si>
  <si>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</si>
  <si>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</si>
  <si>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</si>
  <si>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</si>
  <si>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</si>
  <si>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</si>
  <si>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</si>
  <si>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</si>
  <si>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</si>
  <si>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</si>
  <si>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</si>
  <si>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</si>
  <si>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</si>
  <si>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</si>
  <si>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</si>
  <si>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</si>
  <si>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</si>
  <si>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</si>
  <si>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</si>
  <si>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</si>
  <si>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</si>
  <si>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</si>
  <si>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</si>
  <si>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</si>
  <si>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</si>
  <si>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</si>
  <si>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</si>
  <si>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</si>
  <si>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</si>
  <si>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</si>
  <si>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</si>
  <si>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</si>
  <si>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</si>
  <si>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</si>
  <si>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</si>
  <si>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</si>
  <si>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</si>
  <si>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</si>
  <si>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</si>
  <si>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</si>
  <si>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</si>
  <si>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</si>
  <si>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</si>
  <si>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</si>
  <si>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</si>
  <si>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</si>
  <si>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</si>
  <si>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</si>
  <si>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</si>
  <si>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</si>
  <si>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</si>
  <si>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</si>
  <si>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</si>
  <si>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</si>
  <si>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</si>
  <si>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</si>
  <si>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</si>
  <si>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</si>
  <si>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</si>
  <si>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</si>
  <si>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</si>
  <si>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</si>
  <si>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</si>
  <si>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</si>
  <si>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</si>
  <si>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</si>
  <si>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</si>
  <si>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</si>
  <si>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</si>
  <si>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</si>
  <si>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</si>
  <si>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</si>
  <si>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</si>
  <si>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</si>
  <si>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</si>
  <si>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</si>
  <si>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</si>
  <si>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</si>
  <si>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</si>
  <si>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</si>
  <si>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</si>
  <si>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</si>
  <si>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</si>
  <si>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</si>
  <si>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</si>
  <si>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</si>
  <si>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</si>
  <si>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</si>
  <si>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</si>
  <si>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</si>
  <si>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</si>
  <si>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</si>
  <si>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</si>
  <si>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</si>
  <si>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</si>
  <si>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</si>
  <si>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</si>
  <si>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</si>
  <si>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徳島県　牟岐町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</si>
  <si>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</si>
  <si>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</si>
  <si>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</si>
  <si>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</si>
  <si>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</si>
  <si>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</si>
  <si>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</si>
  <si>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</si>
  <si>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</si>
  <si>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</si>
  <si>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</si>
  <si>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
・平成２９年度に上水道と統合し、
　法適用の簡易水道として、効率的に安定した
　健全な財政運営を行っていきたい。</t>
    <rPh sb="2" eb="4">
      <t>ヘイセイ</t>
    </rPh>
    <rPh sb="6" eb="8">
      <t>ネンド</t>
    </rPh>
    <rPh sb="9" eb="12">
      <t>ジョウスイドウ</t>
    </rPh>
    <rPh sb="13" eb="15">
      <t>トウゴウ</t>
    </rPh>
    <rPh sb="19" eb="20">
      <t>ホウ</t>
    </rPh>
    <rPh sb="20" eb="22">
      <t>テキヨウ</t>
    </rPh>
    <rPh sb="23" eb="25">
      <t>カンイ</t>
    </rPh>
    <rPh sb="25" eb="27">
      <t>スイドウ</t>
    </rPh>
    <rPh sb="31" eb="34">
      <t>コウリツテキ</t>
    </rPh>
    <rPh sb="35" eb="37">
      <t>アンテイ</t>
    </rPh>
    <rPh sb="41" eb="43">
      <t>ケンゼン</t>
    </rPh>
    <rPh sb="44" eb="46">
      <t>ザイセイ</t>
    </rPh>
    <rPh sb="46" eb="48">
      <t>ウンエイ</t>
    </rPh>
    <rPh sb="49" eb="50">
      <t>オコナ</t>
    </rPh>
    <phoneticPr fontId="4"/>
  </si>
  <si>
    <t xml:space="preserve">
・平成６年～７年に於いて海底送水管・
　配水管を布設替えしたので当面老朽化が原因に
　よる布設替え等は行わない方針。
　但し、配水管については耐震管ではありません。</t>
    <rPh sb="2" eb="4">
      <t>ヘイセイ</t>
    </rPh>
    <rPh sb="5" eb="6">
      <t>ネン</t>
    </rPh>
    <rPh sb="8" eb="9">
      <t>ネン</t>
    </rPh>
    <rPh sb="10" eb="11">
      <t>オ</t>
    </rPh>
    <rPh sb="13" eb="15">
      <t>カイテイ</t>
    </rPh>
    <rPh sb="15" eb="18">
      <t>ソウスイカン</t>
    </rPh>
    <rPh sb="21" eb="24">
      <t>ハイスイカン</t>
    </rPh>
    <rPh sb="25" eb="28">
      <t>フセツガ</t>
    </rPh>
    <rPh sb="33" eb="35">
      <t>トウメン</t>
    </rPh>
    <rPh sb="35" eb="38">
      <t>ロウキュウカ</t>
    </rPh>
    <rPh sb="39" eb="41">
      <t>ゲイイン</t>
    </rPh>
    <rPh sb="46" eb="49">
      <t>フセツガ</t>
    </rPh>
    <rPh sb="50" eb="51">
      <t>トウ</t>
    </rPh>
    <rPh sb="52" eb="53">
      <t>オコナ</t>
    </rPh>
    <rPh sb="56" eb="58">
      <t>ホウシン</t>
    </rPh>
    <rPh sb="61" eb="62">
      <t>タダ</t>
    </rPh>
    <rPh sb="64" eb="67">
      <t>ハイスイカン</t>
    </rPh>
    <rPh sb="72" eb="74">
      <t>タイシン</t>
    </rPh>
    <rPh sb="74" eb="75">
      <t>カン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</si>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</sst>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73664"/>
        <c:axId val="8827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0.37</c:v>
                </c:pt>
                <c:pt idx="1">
                  <c:v>0.7</c:v>
                </c:pt>
                <c:pt idx="2">
                  <c:v>0.91</c:v>
                </c:pt>
                <c:pt idx="3">
                  <c:v>1.26</c:v>
                </c:pt>
                <c:pt idx="4">
                  <c:v>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73664"/>
        <c:axId val="88275584"/>
      </c:lineChart>
      <c:dateAx>
        <c:axId val="8827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75584"/>
        <c:crosses val="autoZero"/>
        <c:auto val="1"/>
        <c:lblOffset val="100"/>
        <c:baseTimeUnit val="years"/>
      </c:dateAx>
      <c:valAx>
        <c:axId val="8827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27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29.23</c:v>
                </c:pt>
                <c:pt idx="1">
                  <c:v>33.369999999999997</c:v>
                </c:pt>
                <c:pt idx="2">
                  <c:v>32.83</c:v>
                </c:pt>
                <c:pt idx="3">
                  <c:v>34.36</c:v>
                </c:pt>
                <c:pt idx="4">
                  <c:v>25.76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31360"/>
        <c:axId val="91233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51.11</c:v>
                </c:pt>
                <c:pt idx="1">
                  <c:v>50.49</c:v>
                </c:pt>
                <c:pt idx="2">
                  <c:v>48.36</c:v>
                </c:pt>
                <c:pt idx="3">
                  <c:v>48.7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31360"/>
        <c:axId val="91233280"/>
      </c:lineChart>
      <c:dateAx>
        <c:axId val="9123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233280"/>
        <c:crosses val="autoZero"/>
        <c:auto val="1"/>
        <c:lblOffset val="100"/>
        <c:baseTimeUnit val="years"/>
      </c:dateAx>
      <c:valAx>
        <c:axId val="91233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231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67.25</c:v>
                </c:pt>
                <c:pt idx="1">
                  <c:v>70.78</c:v>
                </c:pt>
                <c:pt idx="2">
                  <c:v>96.23</c:v>
                </c:pt>
                <c:pt idx="3">
                  <c:v>96.37</c:v>
                </c:pt>
                <c:pt idx="4">
                  <c:v>95.45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89088"/>
        <c:axId val="9129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74.16</c:v>
                </c:pt>
                <c:pt idx="1">
                  <c:v>74.209999999999994</c:v>
                </c:pt>
                <c:pt idx="2">
                  <c:v>75.239999999999995</c:v>
                </c:pt>
                <c:pt idx="3">
                  <c:v>74.959999999999994</c:v>
                </c:pt>
                <c:pt idx="4">
                  <c:v>74.63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89088"/>
        <c:axId val="91290624"/>
      </c:lineChart>
      <c:dateAx>
        <c:axId val="91289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290624"/>
        <c:crosses val="autoZero"/>
        <c:auto val="1"/>
        <c:lblOffset val="100"/>
        <c:baseTimeUnit val="years"/>
      </c:dateAx>
      <c:valAx>
        <c:axId val="91290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289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52.99</c:v>
                </c:pt>
                <c:pt idx="1">
                  <c:v>52.33</c:v>
                </c:pt>
                <c:pt idx="2">
                  <c:v>53.51</c:v>
                </c:pt>
                <c:pt idx="3">
                  <c:v>49.52</c:v>
                </c:pt>
                <c:pt idx="4">
                  <c:v>60.69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14240"/>
        <c:axId val="8831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70.760000000000005</c:v>
                </c:pt>
                <c:pt idx="1">
                  <c:v>71.66</c:v>
                </c:pt>
                <c:pt idx="2">
                  <c:v>73.06</c:v>
                </c:pt>
                <c:pt idx="3">
                  <c:v>72.03</c:v>
                </c:pt>
                <c:pt idx="4">
                  <c:v>72.11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14240"/>
        <c:axId val="88316160"/>
      </c:lineChart>
      <c:dateAx>
        <c:axId val="8831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316160"/>
        <c:crosses val="autoZero"/>
        <c:auto val="1"/>
        <c:lblOffset val="100"/>
        <c:baseTimeUnit val="years"/>
      </c:dateAx>
      <c:valAx>
        <c:axId val="8831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314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58912"/>
        <c:axId val="8836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58912"/>
        <c:axId val="88360832"/>
      </c:lineChart>
      <c:dateAx>
        <c:axId val="88358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360832"/>
        <c:crosses val="autoZero"/>
        <c:auto val="1"/>
        <c:lblOffset val="100"/>
        <c:baseTimeUnit val="years"/>
      </c:dateAx>
      <c:valAx>
        <c:axId val="8836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358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86944"/>
        <c:axId val="8839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86944"/>
        <c:axId val="88397312"/>
      </c:lineChart>
      <c:dateAx>
        <c:axId val="8838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397312"/>
        <c:crosses val="autoZero"/>
        <c:auto val="1"/>
        <c:lblOffset val="100"/>
        <c:baseTimeUnit val="years"/>
      </c:dateAx>
      <c:valAx>
        <c:axId val="8839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38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63264"/>
        <c:axId val="8916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63264"/>
        <c:axId val="89165184"/>
      </c:lineChart>
      <c:dateAx>
        <c:axId val="8916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65184"/>
        <c:crosses val="autoZero"/>
        <c:auto val="1"/>
        <c:lblOffset val="100"/>
        <c:baseTimeUnit val="years"/>
      </c:dateAx>
      <c:valAx>
        <c:axId val="8916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63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5664"/>
        <c:axId val="8920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85664"/>
        <c:axId val="89204224"/>
      </c:lineChart>
      <c:dateAx>
        <c:axId val="89185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04224"/>
        <c:crosses val="autoZero"/>
        <c:auto val="1"/>
        <c:lblOffset val="100"/>
        <c:baseTimeUnit val="years"/>
      </c:dateAx>
      <c:valAx>
        <c:axId val="8920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85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3705.05</c:v>
                </c:pt>
                <c:pt idx="1">
                  <c:v>3032.27</c:v>
                </c:pt>
                <c:pt idx="2">
                  <c:v>2779.47</c:v>
                </c:pt>
                <c:pt idx="3">
                  <c:v>2387.12</c:v>
                </c:pt>
                <c:pt idx="4">
                  <c:v>2879.36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17664"/>
        <c:axId val="8924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1496.15</c:v>
                </c:pt>
                <c:pt idx="1">
                  <c:v>1462.56</c:v>
                </c:pt>
                <c:pt idx="2">
                  <c:v>1486.62</c:v>
                </c:pt>
                <c:pt idx="3">
                  <c:v>1510.14</c:v>
                </c:pt>
                <c:pt idx="4">
                  <c:v>1595.62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17664"/>
        <c:axId val="89240320"/>
      </c:lineChart>
      <c:dateAx>
        <c:axId val="89217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40320"/>
        <c:crosses val="autoZero"/>
        <c:auto val="1"/>
        <c:lblOffset val="100"/>
        <c:baseTimeUnit val="years"/>
      </c:dateAx>
      <c:valAx>
        <c:axId val="8924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17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24.65</c:v>
                </c:pt>
                <c:pt idx="1">
                  <c:v>27.51</c:v>
                </c:pt>
                <c:pt idx="2">
                  <c:v>25.4</c:v>
                </c:pt>
                <c:pt idx="3">
                  <c:v>29.17</c:v>
                </c:pt>
                <c:pt idx="4">
                  <c:v>23.32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36064"/>
        <c:axId val="8934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33.01</c:v>
                </c:pt>
                <c:pt idx="1">
                  <c:v>32.39</c:v>
                </c:pt>
                <c:pt idx="2">
                  <c:v>24.39</c:v>
                </c:pt>
                <c:pt idx="3">
                  <c:v>22.67</c:v>
                </c:pt>
                <c:pt idx="4">
                  <c:v>37.92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36064"/>
        <c:axId val="89346432"/>
      </c:lineChart>
      <c:dateAx>
        <c:axId val="8933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46432"/>
        <c:crosses val="autoZero"/>
        <c:auto val="1"/>
        <c:lblOffset val="100"/>
        <c:baseTimeUnit val="years"/>
      </c:dateAx>
      <c:valAx>
        <c:axId val="8934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3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1193.74</c:v>
                </c:pt>
                <c:pt idx="1">
                  <c:v>1006.9</c:v>
                </c:pt>
                <c:pt idx="2">
                  <c:v>816.39</c:v>
                </c:pt>
                <c:pt idx="3">
                  <c:v>714.76</c:v>
                </c:pt>
                <c:pt idx="4">
                  <c:v>921.97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72160"/>
        <c:axId val="8937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523.08000000000004</c:v>
                </c:pt>
                <c:pt idx="1">
                  <c:v>530.83000000000004</c:v>
                </c:pt>
                <c:pt idx="2">
                  <c:v>734.18</c:v>
                </c:pt>
                <c:pt idx="3">
                  <c:v>789.62</c:v>
                </c:pt>
                <c:pt idx="4">
                  <c:v>423.18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72160"/>
        <c:axId val="89374080"/>
      </c:lineChart>
      <c:dateAx>
        <c:axId val="8937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74080"/>
        <c:crosses val="autoZero"/>
        <c:auto val="1"/>
        <c:lblOffset val="100"/>
        <c:baseTimeUnit val="years"/>
      </c:dateAx>
      <c:valAx>
        <c:axId val="89374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7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2" sqref="B2:BZ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徳島県　牟岐町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D4</v>
      </c>
      <c r="X8" s="49"/>
      <c r="Y8" s="49"/>
      <c r="Z8" s="49"/>
      <c r="AA8" s="49"/>
      <c r="AB8" s="49"/>
      <c r="AC8" s="49"/>
      <c r="AD8" s="50" t="s">
        <v>122</v>
      </c>
      <c r="AE8" s="50"/>
      <c r="AF8" s="50"/>
      <c r="AG8" s="50"/>
      <c r="AH8" s="50"/>
      <c r="AI8" s="50"/>
      <c r="AJ8" s="50"/>
      <c r="AK8" s="2"/>
      <c r="AL8" s="51">
        <f>データ!$R$6</f>
        <v>4379</v>
      </c>
      <c r="AM8" s="51"/>
      <c r="AN8" s="51"/>
      <c r="AO8" s="51"/>
      <c r="AP8" s="51"/>
      <c r="AQ8" s="51"/>
      <c r="AR8" s="51"/>
      <c r="AS8" s="51"/>
      <c r="AT8" s="46">
        <f>データ!$S$6</f>
        <v>56.62</v>
      </c>
      <c r="AU8" s="46"/>
      <c r="AV8" s="46"/>
      <c r="AW8" s="46"/>
      <c r="AX8" s="46"/>
      <c r="AY8" s="46"/>
      <c r="AZ8" s="46"/>
      <c r="BA8" s="46"/>
      <c r="BB8" s="46">
        <f>データ!$T$6</f>
        <v>77.34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4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19</v>
      </c>
      <c r="BM9" s="5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4.62</v>
      </c>
      <c r="Q10" s="46"/>
      <c r="R10" s="46"/>
      <c r="S10" s="46"/>
      <c r="T10" s="46"/>
      <c r="U10" s="46"/>
      <c r="V10" s="46"/>
      <c r="W10" s="51">
        <f>データ!$Q$6</f>
        <v>3560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200</v>
      </c>
      <c r="AM10" s="51"/>
      <c r="AN10" s="51"/>
      <c r="AO10" s="51"/>
      <c r="AP10" s="51"/>
      <c r="AQ10" s="51"/>
      <c r="AR10" s="51"/>
      <c r="AS10" s="51"/>
      <c r="AT10" s="46">
        <f>データ!$V$6</f>
        <v>11.15</v>
      </c>
      <c r="AU10" s="46"/>
      <c r="AV10" s="46"/>
      <c r="AW10" s="46"/>
      <c r="AX10" s="46"/>
      <c r="AY10" s="46"/>
      <c r="AZ10" s="46"/>
      <c r="BA10" s="46"/>
      <c r="BB10" s="46">
        <f>データ!$W$6</f>
        <v>17.940000000000001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21</v>
      </c>
      <c r="BM10" s="5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25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120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26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27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28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29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30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121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6" t="s">
        <v>31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32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33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34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35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36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120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6" t="s">
        <v>37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38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39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54</v>
      </c>
      <c r="N85" s="27" t="s">
        <v>54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55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56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65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66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68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69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70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71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72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73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74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75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76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77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78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85</v>
      </c>
      <c r="N5" s="33" t="s">
        <v>86</v>
      </c>
      <c r="O5" s="33" t="s">
        <v>87</v>
      </c>
      <c r="P5" s="33" t="s">
        <v>88</v>
      </c>
      <c r="Q5" s="33" t="s">
        <v>89</v>
      </c>
      <c r="R5" s="33" t="s">
        <v>90</v>
      </c>
      <c r="S5" s="33" t="s">
        <v>91</v>
      </c>
      <c r="T5" s="33" t="s">
        <v>92</v>
      </c>
      <c r="U5" s="33" t="s">
        <v>93</v>
      </c>
      <c r="V5" s="33" t="s">
        <v>94</v>
      </c>
      <c r="W5" s="33" t="s">
        <v>95</v>
      </c>
      <c r="X5" s="33" t="s">
        <v>96</v>
      </c>
      <c r="Y5" s="33" t="s">
        <v>97</v>
      </c>
      <c r="Z5" s="33" t="s">
        <v>98</v>
      </c>
      <c r="AA5" s="33" t="s">
        <v>99</v>
      </c>
      <c r="AB5" s="33" t="s">
        <v>100</v>
      </c>
      <c r="AC5" s="33" t="s">
        <v>101</v>
      </c>
      <c r="AD5" s="33" t="s">
        <v>102</v>
      </c>
      <c r="AE5" s="33" t="s">
        <v>103</v>
      </c>
      <c r="AF5" s="33" t="s">
        <v>104</v>
      </c>
      <c r="AG5" s="33" t="s">
        <v>105</v>
      </c>
      <c r="AH5" s="33" t="s">
        <v>41</v>
      </c>
      <c r="AI5" s="33" t="s">
        <v>96</v>
      </c>
      <c r="AJ5" s="33" t="s">
        <v>97</v>
      </c>
      <c r="AK5" s="33" t="s">
        <v>98</v>
      </c>
      <c r="AL5" s="33" t="s">
        <v>99</v>
      </c>
      <c r="AM5" s="33" t="s">
        <v>100</v>
      </c>
      <c r="AN5" s="33" t="s">
        <v>101</v>
      </c>
      <c r="AO5" s="33" t="s">
        <v>102</v>
      </c>
      <c r="AP5" s="33" t="s">
        <v>103</v>
      </c>
      <c r="AQ5" s="33" t="s">
        <v>104</v>
      </c>
      <c r="AR5" s="33" t="s">
        <v>105</v>
      </c>
      <c r="AS5" s="33" t="s">
        <v>106</v>
      </c>
      <c r="AT5" s="33" t="s">
        <v>96</v>
      </c>
      <c r="AU5" s="33" t="s">
        <v>97</v>
      </c>
      <c r="AV5" s="33" t="s">
        <v>98</v>
      </c>
      <c r="AW5" s="33" t="s">
        <v>99</v>
      </c>
      <c r="AX5" s="33" t="s">
        <v>100</v>
      </c>
      <c r="AY5" s="33" t="s">
        <v>101</v>
      </c>
      <c r="AZ5" s="33" t="s">
        <v>102</v>
      </c>
      <c r="BA5" s="33" t="s">
        <v>103</v>
      </c>
      <c r="BB5" s="33" t="s">
        <v>104</v>
      </c>
      <c r="BC5" s="33" t="s">
        <v>105</v>
      </c>
      <c r="BD5" s="33" t="s">
        <v>106</v>
      </c>
      <c r="BE5" s="33" t="s">
        <v>96</v>
      </c>
      <c r="BF5" s="33" t="s">
        <v>97</v>
      </c>
      <c r="BG5" s="33" t="s">
        <v>98</v>
      </c>
      <c r="BH5" s="33" t="s">
        <v>99</v>
      </c>
      <c r="BI5" s="33" t="s">
        <v>100</v>
      </c>
      <c r="BJ5" s="33" t="s">
        <v>101</v>
      </c>
      <c r="BK5" s="33" t="s">
        <v>102</v>
      </c>
      <c r="BL5" s="33" t="s">
        <v>103</v>
      </c>
      <c r="BM5" s="33" t="s">
        <v>104</v>
      </c>
      <c r="BN5" s="33" t="s">
        <v>105</v>
      </c>
      <c r="BO5" s="33" t="s">
        <v>106</v>
      </c>
      <c r="BP5" s="33" t="s">
        <v>96</v>
      </c>
      <c r="BQ5" s="33" t="s">
        <v>97</v>
      </c>
      <c r="BR5" s="33" t="s">
        <v>98</v>
      </c>
      <c r="BS5" s="33" t="s">
        <v>99</v>
      </c>
      <c r="BT5" s="33" t="s">
        <v>100</v>
      </c>
      <c r="BU5" s="33" t="s">
        <v>101</v>
      </c>
      <c r="BV5" s="33" t="s">
        <v>102</v>
      </c>
      <c r="BW5" s="33" t="s">
        <v>103</v>
      </c>
      <c r="BX5" s="33" t="s">
        <v>104</v>
      </c>
      <c r="BY5" s="33" t="s">
        <v>105</v>
      </c>
      <c r="BZ5" s="33" t="s">
        <v>106</v>
      </c>
      <c r="CA5" s="33" t="s">
        <v>96</v>
      </c>
      <c r="CB5" s="33" t="s">
        <v>97</v>
      </c>
      <c r="CC5" s="33" t="s">
        <v>98</v>
      </c>
      <c r="CD5" s="33" t="s">
        <v>99</v>
      </c>
      <c r="CE5" s="33" t="s">
        <v>100</v>
      </c>
      <c r="CF5" s="33" t="s">
        <v>101</v>
      </c>
      <c r="CG5" s="33" t="s">
        <v>102</v>
      </c>
      <c r="CH5" s="33" t="s">
        <v>103</v>
      </c>
      <c r="CI5" s="33" t="s">
        <v>104</v>
      </c>
      <c r="CJ5" s="33" t="s">
        <v>105</v>
      </c>
      <c r="CK5" s="33" t="s">
        <v>106</v>
      </c>
      <c r="CL5" s="33" t="s">
        <v>96</v>
      </c>
      <c r="CM5" s="33" t="s">
        <v>97</v>
      </c>
      <c r="CN5" s="33" t="s">
        <v>98</v>
      </c>
      <c r="CO5" s="33" t="s">
        <v>99</v>
      </c>
      <c r="CP5" s="33" t="s">
        <v>100</v>
      </c>
      <c r="CQ5" s="33" t="s">
        <v>101</v>
      </c>
      <c r="CR5" s="33" t="s">
        <v>102</v>
      </c>
      <c r="CS5" s="33" t="s">
        <v>103</v>
      </c>
      <c r="CT5" s="33" t="s">
        <v>104</v>
      </c>
      <c r="CU5" s="33" t="s">
        <v>105</v>
      </c>
      <c r="CV5" s="33" t="s">
        <v>106</v>
      </c>
      <c r="CW5" s="33" t="s">
        <v>96</v>
      </c>
      <c r="CX5" s="33" t="s">
        <v>97</v>
      </c>
      <c r="CY5" s="33" t="s">
        <v>98</v>
      </c>
      <c r="CZ5" s="33" t="s">
        <v>99</v>
      </c>
      <c r="DA5" s="33" t="s">
        <v>100</v>
      </c>
      <c r="DB5" s="33" t="s">
        <v>101</v>
      </c>
      <c r="DC5" s="33" t="s">
        <v>102</v>
      </c>
      <c r="DD5" s="33" t="s">
        <v>103</v>
      </c>
      <c r="DE5" s="33" t="s">
        <v>104</v>
      </c>
      <c r="DF5" s="33" t="s">
        <v>105</v>
      </c>
      <c r="DG5" s="33" t="s">
        <v>106</v>
      </c>
      <c r="DH5" s="33" t="s">
        <v>96</v>
      </c>
      <c r="DI5" s="33" t="s">
        <v>97</v>
      </c>
      <c r="DJ5" s="33" t="s">
        <v>98</v>
      </c>
      <c r="DK5" s="33" t="s">
        <v>99</v>
      </c>
      <c r="DL5" s="33" t="s">
        <v>100</v>
      </c>
      <c r="DM5" s="33" t="s">
        <v>101</v>
      </c>
      <c r="DN5" s="33" t="s">
        <v>102</v>
      </c>
      <c r="DO5" s="33" t="s">
        <v>103</v>
      </c>
      <c r="DP5" s="33" t="s">
        <v>104</v>
      </c>
      <c r="DQ5" s="33" t="s">
        <v>105</v>
      </c>
      <c r="DR5" s="33" t="s">
        <v>106</v>
      </c>
      <c r="DS5" s="33" t="s">
        <v>96</v>
      </c>
      <c r="DT5" s="33" t="s">
        <v>97</v>
      </c>
      <c r="DU5" s="33" t="s">
        <v>98</v>
      </c>
      <c r="DV5" s="33" t="s">
        <v>99</v>
      </c>
      <c r="DW5" s="33" t="s">
        <v>100</v>
      </c>
      <c r="DX5" s="33" t="s">
        <v>101</v>
      </c>
      <c r="DY5" s="33" t="s">
        <v>102</v>
      </c>
      <c r="DZ5" s="33" t="s">
        <v>103</v>
      </c>
      <c r="EA5" s="33" t="s">
        <v>104</v>
      </c>
      <c r="EB5" s="33" t="s">
        <v>105</v>
      </c>
      <c r="EC5" s="33" t="s">
        <v>106</v>
      </c>
      <c r="ED5" s="33" t="s">
        <v>96</v>
      </c>
      <c r="EE5" s="33" t="s">
        <v>97</v>
      </c>
      <c r="EF5" s="33" t="s">
        <v>98</v>
      </c>
      <c r="EG5" s="33" t="s">
        <v>99</v>
      </c>
      <c r="EH5" s="33" t="s">
        <v>100</v>
      </c>
      <c r="EI5" s="33" t="s">
        <v>101</v>
      </c>
      <c r="EJ5" s="33" t="s">
        <v>102</v>
      </c>
      <c r="EK5" s="33" t="s">
        <v>103</v>
      </c>
      <c r="EL5" s="33" t="s">
        <v>104</v>
      </c>
      <c r="EM5" s="33" t="s">
        <v>105</v>
      </c>
      <c r="EN5" s="33" t="s">
        <v>106</v>
      </c>
    </row>
    <row r="6" spans="1:144" s="37" customFormat="1">
      <c r="A6" s="29" t="s">
        <v>107</v>
      </c>
      <c r="B6" s="34">
        <f>B7</f>
        <v>2016</v>
      </c>
      <c r="C6" s="34">
        <f t="shared" ref="C6:W6" si="3">C7</f>
        <v>363839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徳島県　牟岐町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4.62</v>
      </c>
      <c r="Q6" s="35">
        <f t="shared" si="3"/>
        <v>3560</v>
      </c>
      <c r="R6" s="35">
        <f t="shared" si="3"/>
        <v>4379</v>
      </c>
      <c r="S6" s="35">
        <f t="shared" si="3"/>
        <v>56.62</v>
      </c>
      <c r="T6" s="35">
        <f t="shared" si="3"/>
        <v>77.34</v>
      </c>
      <c r="U6" s="35">
        <f t="shared" si="3"/>
        <v>200</v>
      </c>
      <c r="V6" s="35">
        <f t="shared" si="3"/>
        <v>11.15</v>
      </c>
      <c r="W6" s="35">
        <f t="shared" si="3"/>
        <v>17.940000000000001</v>
      </c>
      <c r="X6" s="36">
        <f>IF(X7="",NA(),X7)</f>
        <v>52.99</v>
      </c>
      <c r="Y6" s="36">
        <f t="shared" ref="Y6:AG6" si="4">IF(Y7="",NA(),Y7)</f>
        <v>52.33</v>
      </c>
      <c r="Z6" s="36">
        <f t="shared" si="4"/>
        <v>53.51</v>
      </c>
      <c r="AA6" s="36">
        <f t="shared" si="4"/>
        <v>49.52</v>
      </c>
      <c r="AB6" s="36">
        <f t="shared" si="4"/>
        <v>60.69</v>
      </c>
      <c r="AC6" s="36">
        <f t="shared" si="4"/>
        <v>70.760000000000005</v>
      </c>
      <c r="AD6" s="36">
        <f t="shared" si="4"/>
        <v>71.66</v>
      </c>
      <c r="AE6" s="36">
        <f t="shared" si="4"/>
        <v>73.06</v>
      </c>
      <c r="AF6" s="36">
        <f t="shared" si="4"/>
        <v>72.03</v>
      </c>
      <c r="AG6" s="36">
        <f t="shared" si="4"/>
        <v>72.11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3705.05</v>
      </c>
      <c r="BF6" s="36">
        <f t="shared" ref="BF6:BN6" si="7">IF(BF7="",NA(),BF7)</f>
        <v>3032.27</v>
      </c>
      <c r="BG6" s="36">
        <f t="shared" si="7"/>
        <v>2779.47</v>
      </c>
      <c r="BH6" s="36">
        <f t="shared" si="7"/>
        <v>2387.12</v>
      </c>
      <c r="BI6" s="36">
        <f t="shared" si="7"/>
        <v>2879.36</v>
      </c>
      <c r="BJ6" s="36">
        <f t="shared" si="7"/>
        <v>1496.15</v>
      </c>
      <c r="BK6" s="36">
        <f t="shared" si="7"/>
        <v>1462.56</v>
      </c>
      <c r="BL6" s="36">
        <f t="shared" si="7"/>
        <v>1486.62</v>
      </c>
      <c r="BM6" s="36">
        <f t="shared" si="7"/>
        <v>1510.14</v>
      </c>
      <c r="BN6" s="36">
        <f t="shared" si="7"/>
        <v>1595.62</v>
      </c>
      <c r="BO6" s="35" t="str">
        <f>IF(BO7="","",IF(BO7="-","【-】","【"&amp;SUBSTITUTE(TEXT(BO7,"#,##0.00"),"-","△")&amp;"】"))</f>
        <v>【1,280.76】</v>
      </c>
      <c r="BP6" s="36">
        <f>IF(BP7="",NA(),BP7)</f>
        <v>24.65</v>
      </c>
      <c r="BQ6" s="36">
        <f t="shared" ref="BQ6:BY6" si="8">IF(BQ7="",NA(),BQ7)</f>
        <v>27.51</v>
      </c>
      <c r="BR6" s="36">
        <f t="shared" si="8"/>
        <v>25.4</v>
      </c>
      <c r="BS6" s="36">
        <f t="shared" si="8"/>
        <v>29.17</v>
      </c>
      <c r="BT6" s="36">
        <f t="shared" si="8"/>
        <v>23.32</v>
      </c>
      <c r="BU6" s="36">
        <f t="shared" si="8"/>
        <v>33.01</v>
      </c>
      <c r="BV6" s="36">
        <f t="shared" si="8"/>
        <v>32.39</v>
      </c>
      <c r="BW6" s="36">
        <f t="shared" si="8"/>
        <v>24.39</v>
      </c>
      <c r="BX6" s="36">
        <f t="shared" si="8"/>
        <v>22.67</v>
      </c>
      <c r="BY6" s="36">
        <f t="shared" si="8"/>
        <v>37.92</v>
      </c>
      <c r="BZ6" s="35" t="str">
        <f>IF(BZ7="","",IF(BZ7="-","【-】","【"&amp;SUBSTITUTE(TEXT(BZ7,"#,##0.00"),"-","△")&amp;"】"))</f>
        <v>【53.06】</v>
      </c>
      <c r="CA6" s="36">
        <f>IF(CA7="",NA(),CA7)</f>
        <v>1193.74</v>
      </c>
      <c r="CB6" s="36">
        <f t="shared" ref="CB6:CJ6" si="9">IF(CB7="",NA(),CB7)</f>
        <v>1006.9</v>
      </c>
      <c r="CC6" s="36">
        <f t="shared" si="9"/>
        <v>816.39</v>
      </c>
      <c r="CD6" s="36">
        <f t="shared" si="9"/>
        <v>714.76</v>
      </c>
      <c r="CE6" s="36">
        <f t="shared" si="9"/>
        <v>921.97</v>
      </c>
      <c r="CF6" s="36">
        <f t="shared" si="9"/>
        <v>523.08000000000004</v>
      </c>
      <c r="CG6" s="36">
        <f t="shared" si="9"/>
        <v>530.83000000000004</v>
      </c>
      <c r="CH6" s="36">
        <f t="shared" si="9"/>
        <v>734.18</v>
      </c>
      <c r="CI6" s="36">
        <f t="shared" si="9"/>
        <v>789.62</v>
      </c>
      <c r="CJ6" s="36">
        <f t="shared" si="9"/>
        <v>423.18</v>
      </c>
      <c r="CK6" s="35" t="str">
        <f>IF(CK7="","",IF(CK7="-","【-】","【"&amp;SUBSTITUTE(TEXT(CK7,"#,##0.00"),"-","△")&amp;"】"))</f>
        <v>【314.83】</v>
      </c>
      <c r="CL6" s="36">
        <f>IF(CL7="",NA(),CL7)</f>
        <v>29.23</v>
      </c>
      <c r="CM6" s="36">
        <f t="shared" ref="CM6:CU6" si="10">IF(CM7="",NA(),CM7)</f>
        <v>33.369999999999997</v>
      </c>
      <c r="CN6" s="36">
        <f t="shared" si="10"/>
        <v>32.83</v>
      </c>
      <c r="CO6" s="36">
        <f t="shared" si="10"/>
        <v>34.36</v>
      </c>
      <c r="CP6" s="36">
        <f t="shared" si="10"/>
        <v>25.76</v>
      </c>
      <c r="CQ6" s="36">
        <f t="shared" si="10"/>
        <v>51.11</v>
      </c>
      <c r="CR6" s="36">
        <f t="shared" si="10"/>
        <v>50.49</v>
      </c>
      <c r="CS6" s="36">
        <f t="shared" si="10"/>
        <v>48.36</v>
      </c>
      <c r="CT6" s="36">
        <f t="shared" si="10"/>
        <v>48.7</v>
      </c>
      <c r="CU6" s="36">
        <f t="shared" si="10"/>
        <v>46.9</v>
      </c>
      <c r="CV6" s="35" t="str">
        <f>IF(CV7="","",IF(CV7="-","【-】","【"&amp;SUBSTITUTE(TEXT(CV7,"#,##0.00"),"-","△")&amp;"】"))</f>
        <v>【56.28】</v>
      </c>
      <c r="CW6" s="36">
        <f>IF(CW7="",NA(),CW7)</f>
        <v>67.25</v>
      </c>
      <c r="CX6" s="36">
        <f t="shared" ref="CX6:DF6" si="11">IF(CX7="",NA(),CX7)</f>
        <v>70.78</v>
      </c>
      <c r="CY6" s="36">
        <f t="shared" si="11"/>
        <v>96.23</v>
      </c>
      <c r="CZ6" s="36">
        <f t="shared" si="11"/>
        <v>96.37</v>
      </c>
      <c r="DA6" s="36">
        <f t="shared" si="11"/>
        <v>95.45</v>
      </c>
      <c r="DB6" s="36">
        <f t="shared" si="11"/>
        <v>74.16</v>
      </c>
      <c r="DC6" s="36">
        <f t="shared" si="11"/>
        <v>74.209999999999994</v>
      </c>
      <c r="DD6" s="36">
        <f t="shared" si="11"/>
        <v>75.239999999999995</v>
      </c>
      <c r="DE6" s="36">
        <f t="shared" si="11"/>
        <v>74.959999999999994</v>
      </c>
      <c r="DF6" s="36">
        <f t="shared" si="11"/>
        <v>74.63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0.37</v>
      </c>
      <c r="EJ6" s="36">
        <f t="shared" si="14"/>
        <v>0.7</v>
      </c>
      <c r="EK6" s="36">
        <f t="shared" si="14"/>
        <v>0.91</v>
      </c>
      <c r="EL6" s="36">
        <f t="shared" si="14"/>
        <v>1.26</v>
      </c>
      <c r="EM6" s="36">
        <f t="shared" si="14"/>
        <v>0.78</v>
      </c>
      <c r="EN6" s="35" t="str">
        <f>IF(EN7="","",IF(EN7="-","【-】","【"&amp;SUBSTITUTE(TEXT(EN7,"#,##0.00"),"-","△")&amp;"】"))</f>
        <v>【0.59】</v>
      </c>
    </row>
    <row r="7" spans="1:144" s="37" customFormat="1">
      <c r="A7" s="29"/>
      <c r="B7" s="38">
        <v>2016</v>
      </c>
      <c r="C7" s="38">
        <v>363839</v>
      </c>
      <c r="D7" s="38">
        <v>47</v>
      </c>
      <c r="E7" s="38">
        <v>1</v>
      </c>
      <c r="F7" s="38">
        <v>0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 t="s">
        <v>114</v>
      </c>
      <c r="P7" s="39">
        <v>4.62</v>
      </c>
      <c r="Q7" s="39">
        <v>3560</v>
      </c>
      <c r="R7" s="39">
        <v>4379</v>
      </c>
      <c r="S7" s="39">
        <v>56.62</v>
      </c>
      <c r="T7" s="39">
        <v>77.34</v>
      </c>
      <c r="U7" s="39">
        <v>200</v>
      </c>
      <c r="V7" s="39">
        <v>11.15</v>
      </c>
      <c r="W7" s="39">
        <v>17.940000000000001</v>
      </c>
      <c r="X7" s="39">
        <v>52.99</v>
      </c>
      <c r="Y7" s="39">
        <v>52.33</v>
      </c>
      <c r="Z7" s="39">
        <v>53.51</v>
      </c>
      <c r="AA7" s="39">
        <v>49.52</v>
      </c>
      <c r="AB7" s="39">
        <v>60.69</v>
      </c>
      <c r="AC7" s="39">
        <v>70.760000000000005</v>
      </c>
      <c r="AD7" s="39">
        <v>71.66</v>
      </c>
      <c r="AE7" s="39">
        <v>73.06</v>
      </c>
      <c r="AF7" s="39">
        <v>72.03</v>
      </c>
      <c r="AG7" s="39">
        <v>72.11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3705.05</v>
      </c>
      <c r="BF7" s="39">
        <v>3032.27</v>
      </c>
      <c r="BG7" s="39">
        <v>2779.47</v>
      </c>
      <c r="BH7" s="39">
        <v>2387.12</v>
      </c>
      <c r="BI7" s="39">
        <v>2879.36</v>
      </c>
      <c r="BJ7" s="39">
        <v>1496.15</v>
      </c>
      <c r="BK7" s="39">
        <v>1462.56</v>
      </c>
      <c r="BL7" s="39">
        <v>1486.62</v>
      </c>
      <c r="BM7" s="39">
        <v>1510.14</v>
      </c>
      <c r="BN7" s="39">
        <v>1595.62</v>
      </c>
      <c r="BO7" s="39">
        <v>1280.76</v>
      </c>
      <c r="BP7" s="39">
        <v>24.65</v>
      </c>
      <c r="BQ7" s="39">
        <v>27.51</v>
      </c>
      <c r="BR7" s="39">
        <v>25.4</v>
      </c>
      <c r="BS7" s="39">
        <v>29.17</v>
      </c>
      <c r="BT7" s="39">
        <v>23.32</v>
      </c>
      <c r="BU7" s="39">
        <v>33.01</v>
      </c>
      <c r="BV7" s="39">
        <v>32.39</v>
      </c>
      <c r="BW7" s="39">
        <v>24.39</v>
      </c>
      <c r="BX7" s="39">
        <v>22.67</v>
      </c>
      <c r="BY7" s="39">
        <v>37.92</v>
      </c>
      <c r="BZ7" s="39">
        <v>53.06</v>
      </c>
      <c r="CA7" s="39">
        <v>1193.74</v>
      </c>
      <c r="CB7" s="39">
        <v>1006.9</v>
      </c>
      <c r="CC7" s="39">
        <v>816.39</v>
      </c>
      <c r="CD7" s="39">
        <v>714.76</v>
      </c>
      <c r="CE7" s="39">
        <v>921.97</v>
      </c>
      <c r="CF7" s="39">
        <v>523.08000000000004</v>
      </c>
      <c r="CG7" s="39">
        <v>530.83000000000004</v>
      </c>
      <c r="CH7" s="39">
        <v>734.18</v>
      </c>
      <c r="CI7" s="39">
        <v>789.62</v>
      </c>
      <c r="CJ7" s="39">
        <v>423.18</v>
      </c>
      <c r="CK7" s="39">
        <v>314.83</v>
      </c>
      <c r="CL7" s="39">
        <v>29.23</v>
      </c>
      <c r="CM7" s="39">
        <v>33.369999999999997</v>
      </c>
      <c r="CN7" s="39">
        <v>32.83</v>
      </c>
      <c r="CO7" s="39">
        <v>34.36</v>
      </c>
      <c r="CP7" s="39">
        <v>25.76</v>
      </c>
      <c r="CQ7" s="39">
        <v>51.11</v>
      </c>
      <c r="CR7" s="39">
        <v>50.49</v>
      </c>
      <c r="CS7" s="39">
        <v>48.36</v>
      </c>
      <c r="CT7" s="39">
        <v>48.7</v>
      </c>
      <c r="CU7" s="39">
        <v>46.9</v>
      </c>
      <c r="CV7" s="39">
        <v>56.28</v>
      </c>
      <c r="CW7" s="39">
        <v>67.25</v>
      </c>
      <c r="CX7" s="39">
        <v>70.78</v>
      </c>
      <c r="CY7" s="39">
        <v>96.23</v>
      </c>
      <c r="CZ7" s="39">
        <v>96.37</v>
      </c>
      <c r="DA7" s="39">
        <v>95.45</v>
      </c>
      <c r="DB7" s="39">
        <v>74.16</v>
      </c>
      <c r="DC7" s="39">
        <v>74.209999999999994</v>
      </c>
      <c r="DD7" s="39">
        <v>75.239999999999995</v>
      </c>
      <c r="DE7" s="39">
        <v>74.959999999999994</v>
      </c>
      <c r="DF7" s="39">
        <v>74.63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0.37</v>
      </c>
      <c r="EJ7" s="39">
        <v>0.7</v>
      </c>
      <c r="EK7" s="39">
        <v>0.91</v>
      </c>
      <c r="EL7" s="39">
        <v>1.26</v>
      </c>
      <c r="EM7" s="39">
        <v>0.78</v>
      </c>
      <c r="EN7" s="39">
        <v>0.59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115</v>
      </c>
      <c r="C9" s="41" t="s">
        <v>116</v>
      </c>
      <c r="D9" s="41" t="s">
        <v>117</v>
      </c>
      <c r="E9" s="41" t="s">
        <v>118</v>
      </c>
      <c r="F9" s="41" t="s">
        <v>119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ootani</cp:lastModifiedBy>
  <cp:lastPrinted>2018-01-31T02:30:31Z</cp:lastPrinted>
  <dcterms:created xsi:type="dcterms:W3CDTF">2017-12-25T01:46:42Z</dcterms:created>
  <dcterms:modified xsi:type="dcterms:W3CDTF">2018-02-21T00:41:54Z</dcterms:modified>
</cp:coreProperties>
</file>