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15" yWindow="-15" windowWidth="12120" windowHeight="101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<sst xmlns="http://schemas.openxmlformats.org/spreadsheetml/2006/main" count="237" uniqueCount="123">
  <si>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</si>
  <si>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</si>
  <si>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</si>
  <si>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</si>
  <si>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</si>
  <si>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</si>
  <si>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</si>
  <si>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</si>
  <si>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</si>
  <si>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</si>
  <si>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</si>
  <si>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</si>
  <si>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</si>
  <si>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</si>
  <si>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</si>
  <si>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</si>
  <si>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</si>
  <si>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</si>
  <si>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</si>
  <si>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</si>
  <si>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</si>
  <si>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</si>
  <si>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</si>
  <si>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</si>
  <si>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</si>
  <si>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</si>
  <si>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</si>
  <si>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</si>
  <si>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</si>
  <si>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</si>
  <si>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</si>
  <si>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</si>
  <si>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</si>
  <si>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</si>
  <si>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</si>
  <si>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</si>
  <si>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</si>
  <si>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</si>
  <si>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</si>
  <si>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</si>
  <si>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</si>
  <si>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</si>
  <si>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</si>
  <si>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</si>
  <si>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</si>
  <si>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</si>
  <si>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</si>
  <si>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</si>
  <si>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</si>
  <si>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</si>
  <si>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</si>
  <si>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</si>
  <si>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</si>
  <si>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</si>
  <si>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</si>
  <si>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</si>
  <si>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</si>
  <si>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</si>
  <si>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</si>
  <si>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</si>
  <si>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</si>
  <si>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</si>
  <si>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</si>
  <si>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</si>
  <si>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</si>
  <si>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</si>
  <si>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</si>
  <si>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</si>
  <si>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</si>
  <si>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</si>
  <si>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</si>
  <si>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</si>
  <si>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</si>
  <si>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</si>
  <si>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</si>
  <si>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</si>
  <si>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</si>
  <si>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</si>
  <si>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</si>
  <si>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</si>
  <si>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</si>
  <si>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</si>
  <si>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</si>
  <si>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</si>
  <si>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</si>
  <si>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</si>
  <si>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</si>
  <si>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</si>
  <si>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</si>
  <si>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</si>
  <si>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</si>
  <si>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</si>
  <si>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</si>
  <si>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</si>
  <si>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</si>
  <si>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</si>
  <si>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</si>
  <si>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</si>
  <si>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</si>
  <si>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</si>
  <si>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</si>
  <si>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</si>
  <si>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</si>
  <si>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</si>
  <si>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</si>
  <si>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</si>
  <si>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</si>
  <si>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勝浦町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</si>
  <si>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</si>
  <si>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</si>
  <si>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</si>
  <si>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</si>
  <si>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</si>
  <si>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</si>
  <si>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</si>
  <si>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</si>
  <si>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</si>
  <si>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</si>
  <si>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</si>
  <si>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管路更新状況は、５ヶ年の平均が1.8％と類似団体平均値を上回っている。管路更新率1.8％は、約60年サイクルの管路更新であり、引き続き計画的で継続的な管路更新の必要がある。</t>
    <rPh sb="5" eb="7">
      <t>ジョウキョウ</t>
    </rPh>
    <rPh sb="21" eb="23">
      <t>ルイジ</t>
    </rPh>
    <rPh sb="23" eb="25">
      <t>ダンタイ</t>
    </rPh>
    <rPh sb="36" eb="38">
      <t>カンロ</t>
    </rPh>
    <rPh sb="38" eb="40">
      <t>コウシン</t>
    </rPh>
    <rPh sb="40" eb="41">
      <t>リツ</t>
    </rPh>
    <rPh sb="56" eb="58">
      <t>カンロ</t>
    </rPh>
    <rPh sb="58" eb="60">
      <t>コウシン</t>
    </rPh>
    <rPh sb="72" eb="75">
      <t>ケイゾクテキ</t>
    </rPh>
    <rPh sb="76" eb="78">
      <t>カンロ</t>
    </rPh>
    <phoneticPr fontId="4"/>
  </si>
  <si>
    <t>　収益的収支比率及び料金回収率共に類似団体平均値をやや上回っているものの、料金収入以外の収入に頼っている割合が高い状況にある。
　企業債残高対給水収益比率は平均値よりも下回っているものの、今後も施設の更新を控えていることから上昇することが予想される。
　今後の老朽施設の改良や人口減少等による料金収入の減少に伴う給水原価の上昇をふまえ、必要な時期に料金の見直しをする必要がある。
　施設利用率及び有収率について、施設を十分に利用できているものの有収率が下がっており漏水が拡大していることがわかる。過大な施設の利用率は設備の寿命を縮める要因となる恐れがあることから、漏水対策及び計画的な管路更新について早急な対応が必要である。</t>
    <rPh sb="1" eb="4">
      <t>シュウエキテキ</t>
    </rPh>
    <rPh sb="17" eb="19">
      <t>ルイジ</t>
    </rPh>
    <rPh sb="19" eb="21">
      <t>ダンタイ</t>
    </rPh>
    <rPh sb="94" eb="96">
      <t>コンゴ</t>
    </rPh>
    <rPh sb="154" eb="155">
      <t>トモナ</t>
    </rPh>
    <rPh sb="156" eb="158">
      <t>キュウスイ</t>
    </rPh>
    <rPh sb="158" eb="160">
      <t>ゲンカ</t>
    </rPh>
    <rPh sb="161" eb="163">
      <t>ジョウショウ</t>
    </rPh>
    <rPh sb="287" eb="288">
      <t>オヨ</t>
    </rPh>
    <rPh sb="289" eb="292">
      <t>ケイカクテキ</t>
    </rPh>
    <rPh sb="293" eb="295">
      <t>カンロ</t>
    </rPh>
    <rPh sb="295" eb="297">
      <t>コウシン</t>
    </rPh>
    <phoneticPr fontId="4"/>
  </si>
  <si>
    <t>　南海巨大トラフ地震や50年、100年先の給水人口・施設状況を見据えながら施設の更新や統合を検討すると共に、水道料金の見直しを行い、バランスの良い施設の利用及び料金負担並びに持続可能な経営について検討する必要がある。</t>
    <rPh sb="1" eb="3">
      <t>ナンカイ</t>
    </rPh>
    <rPh sb="3" eb="5">
      <t>キョダイ</t>
    </rPh>
    <rPh sb="8" eb="10">
      <t>ジシン</t>
    </rPh>
    <rPh sb="21" eb="23">
      <t>キュウスイ</t>
    </rPh>
    <rPh sb="23" eb="25">
      <t>ジンコウ</t>
    </rPh>
    <rPh sb="26" eb="28">
      <t>シセツ</t>
    </rPh>
    <rPh sb="28" eb="30">
      <t>ジョウキョウ</t>
    </rPh>
    <rPh sb="40" eb="42">
      <t>コウシン</t>
    </rPh>
    <rPh sb="43" eb="45">
      <t>トウゴウ</t>
    </rPh>
    <rPh sb="54" eb="56">
      <t>スイドウ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</si>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</sst>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5.38</c:v>
                </c:pt>
                <c:pt idx="2" formatCode="#,##0.00;&quot;△&quot;#,##0.00">
                  <c:v>0</c:v>
                </c:pt>
                <c:pt idx="3">
                  <c:v>1.33</c:v>
                </c:pt>
                <c:pt idx="4">
                  <c:v>2.2599999999999998</c:v>
                </c:pt>
              </c:numCache>
            </c:numRef>
          </c:val>
        </c:ser>
        <c:dLbls>
          <c:showLegendKey val="0"/>
          <c:showVal val="0"/>
          <c:showCatName val="0"/>
          <c:showSerName val="0"/>
          <c:showPercent val="0"/>
          <c:showBubbleSize val="0"/>
        </c:dLbls>
        <c:gapWidth val="150"/>
        <c:axId val="1215748688"/>
        <c:axId val="121573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215748688"/>
        <c:axId val="1215739440"/>
      </c:lineChart>
      <c:dateAx>
        <c:axId val="1215748688"/>
        <c:scaling>
          <c:orientation val="minMax"/>
        </c:scaling>
        <c:delete val="1"/>
        <c:axPos val="b"/>
        <c:numFmt formatCode="ge" sourceLinked="1"/>
        <c:majorTickMark val="none"/>
        <c:minorTickMark val="none"/>
        <c:tickLblPos val="none"/>
        <c:crossAx val="1215739440"/>
        <c:crosses val="autoZero"/>
        <c:auto val="1"/>
        <c:lblOffset val="100"/>
        <c:baseTimeUnit val="years"/>
      </c:dateAx>
      <c:valAx>
        <c:axId val="12157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100.54</c:v>
                </c:pt>
                <c:pt idx="1">
                  <c:v>101.1</c:v>
                </c:pt>
                <c:pt idx="2">
                  <c:v>88.81</c:v>
                </c:pt>
                <c:pt idx="3">
                  <c:v>101.17</c:v>
                </c:pt>
                <c:pt idx="4">
                  <c:v>90.89</c:v>
                </c:pt>
              </c:numCache>
            </c:numRef>
          </c:val>
        </c:ser>
        <c:dLbls>
          <c:showLegendKey val="0"/>
          <c:showVal val="0"/>
          <c:showCatName val="0"/>
          <c:showSerName val="0"/>
          <c:showPercent val="0"/>
          <c:showBubbleSize val="0"/>
        </c:dLbls>
        <c:gapWidth val="150"/>
        <c:axId val="1285251968"/>
        <c:axId val="12852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85251968"/>
        <c:axId val="1285252512"/>
      </c:lineChart>
      <c:dateAx>
        <c:axId val="1285251968"/>
        <c:scaling>
          <c:orientation val="minMax"/>
        </c:scaling>
        <c:delete val="1"/>
        <c:axPos val="b"/>
        <c:numFmt formatCode="ge" sourceLinked="1"/>
        <c:majorTickMark val="none"/>
        <c:minorTickMark val="none"/>
        <c:tickLblPos val="none"/>
        <c:crossAx val="1285252512"/>
        <c:crosses val="autoZero"/>
        <c:auto val="1"/>
        <c:lblOffset val="100"/>
        <c:baseTimeUnit val="years"/>
      </c:dateAx>
      <c:valAx>
        <c:axId val="12852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73.569999999999993</c:v>
                </c:pt>
                <c:pt idx="1">
                  <c:v>72.599999999999994</c:v>
                </c:pt>
                <c:pt idx="2">
                  <c:v>76.98</c:v>
                </c:pt>
                <c:pt idx="3">
                  <c:v>71</c:v>
                </c:pt>
                <c:pt idx="4">
                  <c:v>64.599999999999994</c:v>
                </c:pt>
              </c:numCache>
            </c:numRef>
          </c:val>
        </c:ser>
        <c:dLbls>
          <c:showLegendKey val="0"/>
          <c:showVal val="0"/>
          <c:showCatName val="0"/>
          <c:showSerName val="0"/>
          <c:showPercent val="0"/>
          <c:showBubbleSize val="0"/>
        </c:dLbls>
        <c:gapWidth val="150"/>
        <c:axId val="1285947280"/>
        <c:axId val="128594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85947280"/>
        <c:axId val="1285949456"/>
      </c:lineChart>
      <c:dateAx>
        <c:axId val="1285947280"/>
        <c:scaling>
          <c:orientation val="minMax"/>
        </c:scaling>
        <c:delete val="1"/>
        <c:axPos val="b"/>
        <c:numFmt formatCode="ge" sourceLinked="1"/>
        <c:majorTickMark val="none"/>
        <c:minorTickMark val="none"/>
        <c:tickLblPos val="none"/>
        <c:crossAx val="1285949456"/>
        <c:crosses val="autoZero"/>
        <c:auto val="1"/>
        <c:lblOffset val="100"/>
        <c:baseTimeUnit val="years"/>
      </c:dateAx>
      <c:valAx>
        <c:axId val="12859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9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85.12</c:v>
                </c:pt>
                <c:pt idx="1">
                  <c:v>87.1</c:v>
                </c:pt>
                <c:pt idx="2">
                  <c:v>78.680000000000007</c:v>
                </c:pt>
                <c:pt idx="3">
                  <c:v>82.07</c:v>
                </c:pt>
                <c:pt idx="4">
                  <c:v>111.28</c:v>
                </c:pt>
              </c:numCache>
            </c:numRef>
          </c:val>
        </c:ser>
        <c:dLbls>
          <c:showLegendKey val="0"/>
          <c:showVal val="0"/>
          <c:showCatName val="0"/>
          <c:showSerName val="0"/>
          <c:showPercent val="0"/>
          <c:showBubbleSize val="0"/>
        </c:dLbls>
        <c:gapWidth val="150"/>
        <c:axId val="1215749232"/>
        <c:axId val="121574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215749232"/>
        <c:axId val="1215743792"/>
      </c:lineChart>
      <c:dateAx>
        <c:axId val="1215749232"/>
        <c:scaling>
          <c:orientation val="minMax"/>
        </c:scaling>
        <c:delete val="1"/>
        <c:axPos val="b"/>
        <c:numFmt formatCode="ge" sourceLinked="1"/>
        <c:majorTickMark val="none"/>
        <c:minorTickMark val="none"/>
        <c:tickLblPos val="none"/>
        <c:crossAx val="1215743792"/>
        <c:crosses val="autoZero"/>
        <c:auto val="1"/>
        <c:lblOffset val="100"/>
        <c:baseTimeUnit val="years"/>
      </c:dateAx>
      <c:valAx>
        <c:axId val="12157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4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740528"/>
        <c:axId val="121573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740528"/>
        <c:axId val="1215735632"/>
      </c:lineChart>
      <c:dateAx>
        <c:axId val="1215740528"/>
        <c:scaling>
          <c:orientation val="minMax"/>
        </c:scaling>
        <c:delete val="1"/>
        <c:axPos val="b"/>
        <c:numFmt formatCode="ge" sourceLinked="1"/>
        <c:majorTickMark val="none"/>
        <c:minorTickMark val="none"/>
        <c:tickLblPos val="none"/>
        <c:crossAx val="1215735632"/>
        <c:crosses val="autoZero"/>
        <c:auto val="1"/>
        <c:lblOffset val="100"/>
        <c:baseTimeUnit val="years"/>
      </c:dateAx>
      <c:valAx>
        <c:axId val="121573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737264"/>
        <c:axId val="121574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737264"/>
        <c:axId val="1215741616"/>
      </c:lineChart>
      <c:dateAx>
        <c:axId val="1215737264"/>
        <c:scaling>
          <c:orientation val="minMax"/>
        </c:scaling>
        <c:delete val="1"/>
        <c:axPos val="b"/>
        <c:numFmt formatCode="ge" sourceLinked="1"/>
        <c:majorTickMark val="none"/>
        <c:minorTickMark val="none"/>
        <c:tickLblPos val="none"/>
        <c:crossAx val="1215741616"/>
        <c:crosses val="autoZero"/>
        <c:auto val="1"/>
        <c:lblOffset val="100"/>
        <c:baseTimeUnit val="years"/>
      </c:dateAx>
      <c:valAx>
        <c:axId val="121574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3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745424"/>
        <c:axId val="1285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745424"/>
        <c:axId val="1285257408"/>
      </c:lineChart>
      <c:dateAx>
        <c:axId val="1215745424"/>
        <c:scaling>
          <c:orientation val="minMax"/>
        </c:scaling>
        <c:delete val="1"/>
        <c:axPos val="b"/>
        <c:numFmt formatCode="ge" sourceLinked="1"/>
        <c:majorTickMark val="none"/>
        <c:minorTickMark val="none"/>
        <c:tickLblPos val="none"/>
        <c:crossAx val="1285257408"/>
        <c:crosses val="autoZero"/>
        <c:auto val="1"/>
        <c:lblOffset val="100"/>
        <c:baseTimeUnit val="years"/>
      </c:dateAx>
      <c:valAx>
        <c:axId val="1285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5251424"/>
        <c:axId val="1285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5251424"/>
        <c:axId val="1285266112"/>
      </c:lineChart>
      <c:dateAx>
        <c:axId val="1285251424"/>
        <c:scaling>
          <c:orientation val="minMax"/>
        </c:scaling>
        <c:delete val="1"/>
        <c:axPos val="b"/>
        <c:numFmt formatCode="ge" sourceLinked="1"/>
        <c:majorTickMark val="none"/>
        <c:minorTickMark val="none"/>
        <c:tickLblPos val="none"/>
        <c:crossAx val="1285266112"/>
        <c:crosses val="autoZero"/>
        <c:auto val="1"/>
        <c:lblOffset val="100"/>
        <c:baseTimeUnit val="years"/>
      </c:dateAx>
      <c:valAx>
        <c:axId val="1285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550.86</c:v>
                </c:pt>
                <c:pt idx="1">
                  <c:v>733.21</c:v>
                </c:pt>
                <c:pt idx="2">
                  <c:v>882.09</c:v>
                </c:pt>
                <c:pt idx="3">
                  <c:v>770.73</c:v>
                </c:pt>
                <c:pt idx="4">
                  <c:v>921.33</c:v>
                </c:pt>
              </c:numCache>
            </c:numRef>
          </c:val>
        </c:ser>
        <c:dLbls>
          <c:showLegendKey val="0"/>
          <c:showVal val="0"/>
          <c:showCatName val="0"/>
          <c:showSerName val="0"/>
          <c:showPercent val="0"/>
          <c:showBubbleSize val="0"/>
        </c:dLbls>
        <c:gapWidth val="150"/>
        <c:axId val="1285262304"/>
        <c:axId val="1285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85262304"/>
        <c:axId val="1285263936"/>
      </c:lineChart>
      <c:dateAx>
        <c:axId val="1285262304"/>
        <c:scaling>
          <c:orientation val="minMax"/>
        </c:scaling>
        <c:delete val="1"/>
        <c:axPos val="b"/>
        <c:numFmt formatCode="ge" sourceLinked="1"/>
        <c:majorTickMark val="none"/>
        <c:minorTickMark val="none"/>
        <c:tickLblPos val="none"/>
        <c:crossAx val="1285263936"/>
        <c:crosses val="autoZero"/>
        <c:auto val="1"/>
        <c:lblOffset val="100"/>
        <c:baseTimeUnit val="years"/>
      </c:dateAx>
      <c:valAx>
        <c:axId val="1285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78.28</c:v>
                </c:pt>
                <c:pt idx="1">
                  <c:v>73.42</c:v>
                </c:pt>
                <c:pt idx="2">
                  <c:v>64.209999999999994</c:v>
                </c:pt>
                <c:pt idx="3">
                  <c:v>60.26</c:v>
                </c:pt>
                <c:pt idx="4">
                  <c:v>56.13</c:v>
                </c:pt>
              </c:numCache>
            </c:numRef>
          </c:val>
        </c:ser>
        <c:dLbls>
          <c:showLegendKey val="0"/>
          <c:showVal val="0"/>
          <c:showCatName val="0"/>
          <c:showSerName val="0"/>
          <c:showPercent val="0"/>
          <c:showBubbleSize val="0"/>
        </c:dLbls>
        <c:gapWidth val="150"/>
        <c:axId val="1285263392"/>
        <c:axId val="12852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285263392"/>
        <c:axId val="1285262848"/>
      </c:lineChart>
      <c:dateAx>
        <c:axId val="1285263392"/>
        <c:scaling>
          <c:orientation val="minMax"/>
        </c:scaling>
        <c:delete val="1"/>
        <c:axPos val="b"/>
        <c:numFmt formatCode="ge" sourceLinked="1"/>
        <c:majorTickMark val="none"/>
        <c:minorTickMark val="none"/>
        <c:tickLblPos val="none"/>
        <c:crossAx val="1285262848"/>
        <c:crosses val="autoZero"/>
        <c:auto val="1"/>
        <c:lblOffset val="100"/>
        <c:baseTimeUnit val="years"/>
      </c:dateAx>
      <c:valAx>
        <c:axId val="12852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92.03</c:v>
                </c:pt>
                <c:pt idx="1">
                  <c:v>88.68</c:v>
                </c:pt>
                <c:pt idx="2">
                  <c:v>105.57</c:v>
                </c:pt>
                <c:pt idx="3">
                  <c:v>123.38</c:v>
                </c:pt>
                <c:pt idx="4">
                  <c:v>134.34</c:v>
                </c:pt>
              </c:numCache>
            </c:numRef>
          </c:val>
        </c:ser>
        <c:dLbls>
          <c:showLegendKey val="0"/>
          <c:showVal val="0"/>
          <c:showCatName val="0"/>
          <c:showSerName val="0"/>
          <c:showPercent val="0"/>
          <c:showBubbleSize val="0"/>
        </c:dLbls>
        <c:gapWidth val="150"/>
        <c:axId val="1285254688"/>
        <c:axId val="12852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85254688"/>
        <c:axId val="1285259040"/>
      </c:lineChart>
      <c:dateAx>
        <c:axId val="1285254688"/>
        <c:scaling>
          <c:orientation val="minMax"/>
        </c:scaling>
        <c:delete val="1"/>
        <c:axPos val="b"/>
        <c:numFmt formatCode="ge" sourceLinked="1"/>
        <c:majorTickMark val="none"/>
        <c:minorTickMark val="none"/>
        <c:tickLblPos val="none"/>
        <c:crossAx val="1285259040"/>
        <c:crosses val="autoZero"/>
        <c:auto val="1"/>
        <c:lblOffset val="100"/>
        <c:baseTimeUnit val="years"/>
      </c:dateAx>
      <c:valAx>
        <c:axId val="12852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徳島県　勝浦町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5448</v>
      </c>
      <c r="AM8" s="67"/>
      <c r="AN8" s="67"/>
      <c r="AO8" s="67"/>
      <c r="AP8" s="67"/>
      <c r="AQ8" s="67"/>
      <c r="AR8" s="67"/>
      <c r="AS8" s="67"/>
      <c r="AT8" s="66">
        <f>データ!$S$6</f>
        <v>69.83</v>
      </c>
      <c r="AU8" s="66"/>
      <c r="AV8" s="66"/>
      <c r="AW8" s="66"/>
      <c r="AX8" s="66"/>
      <c r="AY8" s="66"/>
      <c r="AZ8" s="66"/>
      <c r="BA8" s="66"/>
      <c r="BB8" s="66">
        <f>データ!$T$6</f>
        <v>78.02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87.33</v>
      </c>
      <c r="Q10" s="66"/>
      <c r="R10" s="66"/>
      <c r="S10" s="66"/>
      <c r="T10" s="66"/>
      <c r="U10" s="66"/>
      <c r="V10" s="66"/>
      <c r="W10" s="67">
        <f>データ!$Q$6</f>
        <v>500</v>
      </c>
      <c r="X10" s="67"/>
      <c r="Y10" s="67"/>
      <c r="Z10" s="67"/>
      <c r="AA10" s="67"/>
      <c r="AB10" s="67"/>
      <c r="AC10" s="67"/>
      <c r="AD10" s="2"/>
      <c r="AE10" s="2"/>
      <c r="AF10" s="2"/>
      <c r="AG10" s="2"/>
      <c r="AH10" s="2"/>
      <c r="AI10" s="2"/>
      <c r="AJ10" s="2"/>
      <c r="AK10" s="2"/>
      <c r="AL10" s="67">
        <f>データ!$U$6</f>
        <v>4747</v>
      </c>
      <c r="AM10" s="67"/>
      <c r="AN10" s="67"/>
      <c r="AO10" s="67"/>
      <c r="AP10" s="67"/>
      <c r="AQ10" s="67"/>
      <c r="AR10" s="67"/>
      <c r="AS10" s="67"/>
      <c r="AT10" s="66">
        <f>データ!$V$6</f>
        <v>6.5</v>
      </c>
      <c r="AU10" s="66"/>
      <c r="AV10" s="66"/>
      <c r="AW10" s="66"/>
      <c r="AX10" s="66"/>
      <c r="AY10" s="66"/>
      <c r="AZ10" s="66"/>
      <c r="BA10" s="66"/>
      <c r="BB10" s="66">
        <f>データ!$W$6</f>
        <v>730.31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363014</v>
      </c>
      <c r="D6" s="34">
        <f t="shared" si="3"/>
        <v>47</v>
      </c>
      <c r="E6" s="34">
        <f t="shared" si="3"/>
        <v>1</v>
      </c>
      <c r="F6" s="34">
        <f t="shared" si="3"/>
        <v>0</v>
      </c>
      <c r="G6" s="34">
        <f t="shared" si="3"/>
        <v>0</v>
      </c>
      <c r="H6" s="34" t="str">
        <f t="shared" si="3"/>
        <v>徳島県　勝浦町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87.33</v>
      </c>
      <c r="Q6" s="35">
        <f t="shared" si="3"/>
        <v>500</v>
      </c>
      <c r="R6" s="35">
        <f t="shared" si="3"/>
        <v>5448</v>
      </c>
      <c r="S6" s="35">
        <f t="shared" si="3"/>
        <v>69.83</v>
      </c>
      <c r="T6" s="35">
        <f t="shared" si="3"/>
        <v>78.02</v>
      </c>
      <c r="U6" s="35">
        <f t="shared" si="3"/>
        <v>4747</v>
      </c>
      <c r="V6" s="35">
        <f t="shared" si="3"/>
        <v>6.5</v>
      </c>
      <c r="W6" s="35">
        <f t="shared" si="3"/>
        <v>730.31</v>
      </c>
      <c r="X6" s="36">
        <f>IF(X7="",NA(),X7)</f>
        <v>85.12</v>
      </c>
      <c r="Y6" s="36">
        <f t="shared" ref="Y6:AG6" si="4">IF(Y7="",NA(),Y7)</f>
        <v>87.1</v>
      </c>
      <c r="Z6" s="36">
        <f t="shared" si="4"/>
        <v>78.680000000000007</v>
      </c>
      <c r="AA6" s="36">
        <f t="shared" si="4"/>
        <v>82.07</v>
      </c>
      <c r="AB6" s="36">
        <f t="shared" si="4"/>
        <v>111.28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550.86</v>
      </c>
      <c r="BF6" s="36">
        <f t="shared" ref="BF6:BN6" si="7">IF(BF7="",NA(),BF7)</f>
        <v>733.21</v>
      </c>
      <c r="BG6" s="36">
        <f t="shared" si="7"/>
        <v>882.09</v>
      </c>
      <c r="BH6" s="36">
        <f t="shared" si="7"/>
        <v>770.73</v>
      </c>
      <c r="BI6" s="36">
        <f t="shared" si="7"/>
        <v>921.33</v>
      </c>
      <c r="BJ6" s="36">
        <f t="shared" si="7"/>
        <v>1108.26</v>
      </c>
      <c r="BK6" s="36">
        <f t="shared" si="7"/>
        <v>1113.76</v>
      </c>
      <c r="BL6" s="36">
        <f t="shared" si="7"/>
        <v>1125.69</v>
      </c>
      <c r="BM6" s="36">
        <f t="shared" si="7"/>
        <v>1134.67</v>
      </c>
      <c r="BN6" s="36">
        <f t="shared" si="7"/>
        <v>1144.79</v>
      </c>
      <c r="BO6" s="35" t="str">
        <f>IF(BO7="","",IF(BO7="-","【-】","【"&amp;SUBSTITUTE(TEXT(BO7,"#,##0.00"),"-","△")&amp;"】"))</f>
        <v>【1,280.76】</v>
      </c>
      <c r="BP6" s="36">
        <f>IF(BP7="",NA(),BP7)</f>
        <v>78.28</v>
      </c>
      <c r="BQ6" s="36">
        <f t="shared" ref="BQ6:BY6" si="8">IF(BQ7="",NA(),BQ7)</f>
        <v>73.42</v>
      </c>
      <c r="BR6" s="36">
        <f t="shared" si="8"/>
        <v>64.209999999999994</v>
      </c>
      <c r="BS6" s="36">
        <f t="shared" si="8"/>
        <v>60.26</v>
      </c>
      <c r="BT6" s="36">
        <f t="shared" si="8"/>
        <v>56.13</v>
      </c>
      <c r="BU6" s="36">
        <f t="shared" si="8"/>
        <v>19.77</v>
      </c>
      <c r="BV6" s="36">
        <f t="shared" si="8"/>
        <v>34.25</v>
      </c>
      <c r="BW6" s="36">
        <f t="shared" si="8"/>
        <v>46.48</v>
      </c>
      <c r="BX6" s="36">
        <f t="shared" si="8"/>
        <v>40.6</v>
      </c>
      <c r="BY6" s="36">
        <f t="shared" si="8"/>
        <v>56.04</v>
      </c>
      <c r="BZ6" s="35" t="str">
        <f>IF(BZ7="","",IF(BZ7="-","【-】","【"&amp;SUBSTITUTE(TEXT(BZ7,"#,##0.00"),"-","△")&amp;"】"))</f>
        <v>【53.06】</v>
      </c>
      <c r="CA6" s="36">
        <f>IF(CA7="",NA(),CA7)</f>
        <v>92.03</v>
      </c>
      <c r="CB6" s="36">
        <f t="shared" ref="CB6:CJ6" si="9">IF(CB7="",NA(),CB7)</f>
        <v>88.68</v>
      </c>
      <c r="CC6" s="36">
        <f t="shared" si="9"/>
        <v>105.57</v>
      </c>
      <c r="CD6" s="36">
        <f t="shared" si="9"/>
        <v>123.38</v>
      </c>
      <c r="CE6" s="36">
        <f t="shared" si="9"/>
        <v>134.34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100.54</v>
      </c>
      <c r="CM6" s="36">
        <f t="shared" ref="CM6:CU6" si="10">IF(CM7="",NA(),CM7)</f>
        <v>101.1</v>
      </c>
      <c r="CN6" s="36">
        <f t="shared" si="10"/>
        <v>88.81</v>
      </c>
      <c r="CO6" s="36">
        <f t="shared" si="10"/>
        <v>101.17</v>
      </c>
      <c r="CP6" s="36">
        <f t="shared" si="10"/>
        <v>90.89</v>
      </c>
      <c r="CQ6" s="36">
        <f t="shared" si="10"/>
        <v>57.17</v>
      </c>
      <c r="CR6" s="36">
        <f t="shared" si="10"/>
        <v>57.55</v>
      </c>
      <c r="CS6" s="36">
        <f t="shared" si="10"/>
        <v>57.43</v>
      </c>
      <c r="CT6" s="36">
        <f t="shared" si="10"/>
        <v>57.29</v>
      </c>
      <c r="CU6" s="36">
        <f t="shared" si="10"/>
        <v>55.9</v>
      </c>
      <c r="CV6" s="35" t="str">
        <f>IF(CV7="","",IF(CV7="-","【-】","【"&amp;SUBSTITUTE(TEXT(CV7,"#,##0.00"),"-","△")&amp;"】"))</f>
        <v>【56.28】</v>
      </c>
      <c r="CW6" s="36">
        <f>IF(CW7="",NA(),CW7)</f>
        <v>73.569999999999993</v>
      </c>
      <c r="CX6" s="36">
        <f t="shared" ref="CX6:DF6" si="11">IF(CX7="",NA(),CX7)</f>
        <v>72.599999999999994</v>
      </c>
      <c r="CY6" s="36">
        <f t="shared" si="11"/>
        <v>76.98</v>
      </c>
      <c r="CZ6" s="36">
        <f t="shared" si="11"/>
        <v>71</v>
      </c>
      <c r="DA6" s="36">
        <f t="shared" si="11"/>
        <v>64.599999999999994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5.38</v>
      </c>
      <c r="EF6" s="35">
        <f t="shared" si="14"/>
        <v>0</v>
      </c>
      <c r="EG6" s="36">
        <f t="shared" si="14"/>
        <v>1.33</v>
      </c>
      <c r="EH6" s="36">
        <f t="shared" si="14"/>
        <v>2.2599999999999998</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363014</v>
      </c>
      <c r="D7" s="38">
        <v>47</v>
      </c>
      <c r="E7" s="38">
        <v>1</v>
      </c>
      <c r="F7" s="38">
        <v>0</v>
      </c>
      <c r="G7" s="38">
        <v>0</v>
      </c>
      <c r="H7" s="38" t="s">
        <v>107</v>
      </c>
      <c r="I7" s="38" t="s">
        <v>108</v>
      </c>
      <c r="J7" s="38" t="s">
        <v>109</v>
      </c>
      <c r="K7" s="38" t="s">
        <v>110</v>
      </c>
      <c r="L7" s="38" t="s">
        <v>111</v>
      </c>
      <c r="M7" s="38"/>
      <c r="N7" s="39" t="s">
        <v>112</v>
      </c>
      <c r="O7" s="39" t="s">
        <v>113</v>
      </c>
      <c r="P7" s="39">
        <v>87.33</v>
      </c>
      <c r="Q7" s="39">
        <v>500</v>
      </c>
      <c r="R7" s="39">
        <v>5448</v>
      </c>
      <c r="S7" s="39">
        <v>69.83</v>
      </c>
      <c r="T7" s="39">
        <v>78.02</v>
      </c>
      <c r="U7" s="39">
        <v>4747</v>
      </c>
      <c r="V7" s="39">
        <v>6.5</v>
      </c>
      <c r="W7" s="39">
        <v>730.31</v>
      </c>
      <c r="X7" s="39">
        <v>85.12</v>
      </c>
      <c r="Y7" s="39">
        <v>87.1</v>
      </c>
      <c r="Z7" s="39">
        <v>78.680000000000007</v>
      </c>
      <c r="AA7" s="39">
        <v>82.07</v>
      </c>
      <c r="AB7" s="39">
        <v>111.28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550.86</v>
      </c>
      <c r="BF7" s="39">
        <v>733.21</v>
      </c>
      <c r="BG7" s="39">
        <v>882.09</v>
      </c>
      <c r="BH7" s="39">
        <v>770.73</v>
      </c>
      <c r="BI7" s="39">
        <v>921.33</v>
      </c>
      <c r="BJ7" s="39">
        <v>1108.26</v>
      </c>
      <c r="BK7" s="39">
        <v>1113.76</v>
      </c>
      <c r="BL7" s="39">
        <v>1125.69</v>
      </c>
      <c r="BM7" s="39">
        <v>1134.67</v>
      </c>
      <c r="BN7" s="39">
        <v>1144.79</v>
      </c>
      <c r="BO7" s="39">
        <v>1280.76</v>
      </c>
      <c r="BP7" s="39">
        <v>78.28</v>
      </c>
      <c r="BQ7" s="39">
        <v>73.42</v>
      </c>
      <c r="BR7" s="39">
        <v>64.209999999999994</v>
      </c>
      <c r="BS7" s="39">
        <v>60.26</v>
      </c>
      <c r="BT7" s="39">
        <v>56.13</v>
      </c>
      <c r="BU7" s="39">
        <v>19.77</v>
      </c>
      <c r="BV7" s="39">
        <v>34.25</v>
      </c>
      <c r="BW7" s="39">
        <v>46.48</v>
      </c>
      <c r="BX7" s="39">
        <v>40.6</v>
      </c>
      <c r="BY7" s="39">
        <v>56.04</v>
      </c>
      <c r="BZ7" s="39">
        <v>53.06</v>
      </c>
      <c r="CA7" s="39">
        <v>92.03</v>
      </c>
      <c r="CB7" s="39">
        <v>88.68</v>
      </c>
      <c r="CC7" s="39">
        <v>105.57</v>
      </c>
      <c r="CD7" s="39">
        <v>123.38</v>
      </c>
      <c r="CE7" s="39">
        <v>134.34</v>
      </c>
      <c r="CF7" s="39">
        <v>878.73</v>
      </c>
      <c r="CG7" s="39">
        <v>501.18</v>
      </c>
      <c r="CH7" s="39">
        <v>376.61</v>
      </c>
      <c r="CI7" s="39">
        <v>440.03</v>
      </c>
      <c r="CJ7" s="39">
        <v>304.35000000000002</v>
      </c>
      <c r="CK7" s="39">
        <v>314.83</v>
      </c>
      <c r="CL7" s="39">
        <v>100.54</v>
      </c>
      <c r="CM7" s="39">
        <v>101.1</v>
      </c>
      <c r="CN7" s="39">
        <v>88.81</v>
      </c>
      <c r="CO7" s="39">
        <v>101.17</v>
      </c>
      <c r="CP7" s="39">
        <v>90.89</v>
      </c>
      <c r="CQ7" s="39">
        <v>57.17</v>
      </c>
      <c r="CR7" s="39">
        <v>57.55</v>
      </c>
      <c r="CS7" s="39">
        <v>57.43</v>
      </c>
      <c r="CT7" s="39">
        <v>57.29</v>
      </c>
      <c r="CU7" s="39">
        <v>55.9</v>
      </c>
      <c r="CV7" s="39">
        <v>56.28</v>
      </c>
      <c r="CW7" s="39">
        <v>73.569999999999993</v>
      </c>
      <c r="CX7" s="39">
        <v>72.599999999999994</v>
      </c>
      <c r="CY7" s="39">
        <v>76.98</v>
      </c>
      <c r="CZ7" s="39">
        <v>71</v>
      </c>
      <c r="DA7" s="39">
        <v>64.599999999999994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5.38</v>
      </c>
      <c r="EF7" s="39">
        <v>0</v>
      </c>
      <c r="EG7" s="39">
        <v>1.33</v>
      </c>
      <c r="EH7" s="39">
        <v>2.2599999999999998</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2018-02-22T00:30:16Z</cp:lastPrinted>
  <dcterms:created xsi:type="dcterms:W3CDTF">2017-12-25T01:46:37Z</dcterms:created>
  <dcterms:modified xsi:type="dcterms:W3CDTF">2018-02-22T00:30:23Z</dcterms:modified>
  <cp:category/>
</cp:coreProperties>
</file>