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4 市町村→県\03法非適簡水\"/>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<sst xmlns="http://schemas.openxmlformats.org/spreadsheetml/2006/main" count="237" uniqueCount="124">
  <si>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</si>
  <si>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</si>
  <si>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</si>
  <si>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</si>
  <si>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</si>
  <si>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</si>
  <si>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</si>
  <si>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</si>
  <si>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</si>
  <si>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</si>
  <si>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</si>
  <si>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</si>
  <si>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</si>
  <si>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</si>
  <si>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</si>
  <si>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</si>
  <si>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</si>
  <si>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</si>
  <si>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</si>
  <si>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</si>
  <si>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</si>
  <si>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</si>
  <si>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</si>
  <si>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</si>
  <si>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</si>
  <si>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</si>
  <si>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</si>
  <si>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</si>
  <si>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</si>
  <si>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</si>
  <si>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</si>
  <si>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</si>
  <si>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</si>
  <si>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</si>
  <si>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</si>
  <si>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</si>
  <si>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</si>
  <si>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</si>
  <si>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</si>
  <si>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</si>
  <si>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</si>
  <si>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</si>
  <si>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</si>
  <si>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</si>
  <si>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</si>
  <si>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</si>
  <si>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</si>
  <si>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</si>
  <si>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</si>
  <si>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</si>
  <si>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</si>
  <si>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</si>
  <si>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</si>
  <si>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</si>
  <si>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</si>
  <si>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</si>
  <si>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</si>
  <si>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</si>
  <si>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</si>
  <si>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</si>
  <si>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</si>
  <si>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</si>
  <si>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</si>
  <si>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</si>
  <si>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</si>
  <si>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</si>
  <si>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</si>
  <si>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</si>
  <si>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</si>
  <si>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</si>
  <si>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</si>
  <si>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</si>
  <si>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</si>
  <si>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</si>
  <si>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</si>
  <si>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</si>
  <si>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</si>
  <si>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</si>
  <si>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</si>
  <si>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</si>
  <si>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</si>
  <si>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</si>
  <si>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</si>
  <si>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</si>
  <si>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</si>
  <si>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</si>
  <si>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</si>
  <si>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</si>
  <si>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</si>
  <si>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</si>
  <si>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</si>
  <si>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</si>
  <si>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</si>
  <si>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</si>
  <si>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</si>
  <si>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</si>
  <si>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</si>
  <si>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</si>
  <si>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</si>
  <si>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</si>
  <si>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</si>
  <si>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</si>
  <si>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</si>
  <si>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</si>
  <si>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</si>
  <si>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</si>
  <si>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</si>
  <si>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</si>
  <si>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徳島県　美馬市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</si>
  <si>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</si>
  <si>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</si>
  <si>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</si>
  <si>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</si>
  <si>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</si>
  <si>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</si>
  <si>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</si>
  <si>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</si>
  <si>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</si>
  <si>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</si>
  <si>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</si>
  <si>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7"/>
  </si>
  <si>
    <t>・収益的収支比率及び料金回収率が100％を割り込んでいる。これは、単年度収支が赤字を示しており、給水等に係る費用に対する収益不足を一般会計からの繰入金を持ってまかなっている状況である。
・企業債残高対給水収益比率が増加している。これは、企業債残高に対して前年度よりも給水収益が減少したものと考えられる。
・施設利用率は類似団体を上回っているが、有収率は全国平均に比べ低い。これは、施設・管路の老朽化による漏水が原因と考えられる。</t>
    <rPh sb="1" eb="4">
      <t>シュウエキテキ</t>
    </rPh>
    <rPh sb="4" eb="6">
      <t>シュウシ</t>
    </rPh>
    <rPh sb="6" eb="8">
      <t>ヒリツ</t>
    </rPh>
    <rPh sb="8" eb="9">
      <t>オヨ</t>
    </rPh>
    <rPh sb="10" eb="12">
      <t>リョウキン</t>
    </rPh>
    <rPh sb="12" eb="15">
      <t>カイシュウリツ</t>
    </rPh>
    <rPh sb="21" eb="22">
      <t>ワ</t>
    </rPh>
    <rPh sb="23" eb="24">
      <t>コ</t>
    </rPh>
    <rPh sb="33" eb="36">
      <t>タンネンド</t>
    </rPh>
    <rPh sb="36" eb="38">
      <t>シュウシ</t>
    </rPh>
    <rPh sb="39" eb="41">
      <t>アカジ</t>
    </rPh>
    <rPh sb="42" eb="43">
      <t>シメ</t>
    </rPh>
    <rPh sb="48" eb="51">
      <t>キュウスイトウ</t>
    </rPh>
    <rPh sb="52" eb="53">
      <t>カカ</t>
    </rPh>
    <rPh sb="54" eb="56">
      <t>ヒヨウ</t>
    </rPh>
    <rPh sb="57" eb="58">
      <t>タイ</t>
    </rPh>
    <rPh sb="60" eb="62">
      <t>シュウエキ</t>
    </rPh>
    <rPh sb="62" eb="64">
      <t>ブソク</t>
    </rPh>
    <rPh sb="65" eb="67">
      <t>イッパン</t>
    </rPh>
    <rPh sb="67" eb="69">
      <t>カイケイ</t>
    </rPh>
    <rPh sb="72" eb="75">
      <t>クリイレキン</t>
    </rPh>
    <rPh sb="76" eb="77">
      <t>モ</t>
    </rPh>
    <rPh sb="86" eb="88">
      <t>ジョウキョウ</t>
    </rPh>
    <rPh sb="95" eb="98">
      <t>キギョウサイ</t>
    </rPh>
    <rPh sb="98" eb="100">
      <t>ザンダカ</t>
    </rPh>
    <rPh sb="100" eb="101">
      <t>タイ</t>
    </rPh>
    <rPh sb="101" eb="103">
      <t>キュウスイ</t>
    </rPh>
    <rPh sb="103" eb="105">
      <t>シュウエキ</t>
    </rPh>
    <rPh sb="105" eb="107">
      <t>ヒリツ</t>
    </rPh>
    <rPh sb="108" eb="110">
      <t>ゾウカ</t>
    </rPh>
    <rPh sb="119" eb="122">
      <t>キギョウサイ</t>
    </rPh>
    <rPh sb="122" eb="124">
      <t>ザンダカ</t>
    </rPh>
    <rPh sb="125" eb="126">
      <t>タイ</t>
    </rPh>
    <rPh sb="128" eb="130">
      <t>ゼンネン</t>
    </rPh>
    <rPh sb="130" eb="131">
      <t>ド</t>
    </rPh>
    <rPh sb="134" eb="136">
      <t>キュウスイ</t>
    </rPh>
    <rPh sb="136" eb="138">
      <t>シュウエキ</t>
    </rPh>
    <rPh sb="139" eb="141">
      <t>ゲンショウ</t>
    </rPh>
    <rPh sb="146" eb="147">
      <t>カンガ</t>
    </rPh>
    <rPh sb="155" eb="157">
      <t>シセツ</t>
    </rPh>
    <rPh sb="157" eb="160">
      <t>リヨウリツ</t>
    </rPh>
    <rPh sb="161" eb="163">
      <t>ルイジ</t>
    </rPh>
    <rPh sb="163" eb="165">
      <t>ダンタイ</t>
    </rPh>
    <rPh sb="166" eb="168">
      <t>ウワマワ</t>
    </rPh>
    <rPh sb="174" eb="176">
      <t>ユウシュウ</t>
    </rPh>
    <rPh sb="176" eb="177">
      <t>リツ</t>
    </rPh>
    <rPh sb="178" eb="180">
      <t>ゼンコク</t>
    </rPh>
    <rPh sb="180" eb="182">
      <t>ヘイキン</t>
    </rPh>
    <rPh sb="183" eb="184">
      <t>クラ</t>
    </rPh>
    <rPh sb="185" eb="186">
      <t>ヒク</t>
    </rPh>
    <rPh sb="192" eb="194">
      <t>シセツ</t>
    </rPh>
    <rPh sb="195" eb="197">
      <t>カンロ</t>
    </rPh>
    <rPh sb="198" eb="201">
      <t>ロウキュウカ</t>
    </rPh>
    <rPh sb="204" eb="206">
      <t>ロウスイ</t>
    </rPh>
    <rPh sb="207" eb="209">
      <t>ゲンイン</t>
    </rPh>
    <rPh sb="210" eb="211">
      <t>カンガ</t>
    </rPh>
    <phoneticPr fontId="7"/>
  </si>
  <si>
    <t>・施設状況、財政状況及び補助事業を勘案し、施設更新を行っている状況である。収益が減少している中で、他の財源を確保しながら、計画的に施設更新に取り組んでいく必要がある。</t>
  </si>
  <si>
    <t>　簡易水道事業は山間部が中心で、広面積となる自然条件のため、建設改良費が割高となり、その財源の大部分を占めている企業債残高が膨らんでいる。そのため、利息や元金償還が経営を圧迫している。合併後、料金回収率の向上と料金統一を目標に料金改定を実施したが、格差が大きく、段階的な改定にとどまっている。人件費を始め、経費削減に取り組んでいるが、一般会計繰入金に依存し、簡易水道経営を行っている。
　平成29年度より、簡易水道事業の大部分が上水道と統合し、一部が簡易水道として残った。残った地区は、山間部の加入者が少ない施設ばかりであり、今後も厳しい運営状況が続く。引き続き、経費削減と料金改定の検討を行っていく必要がある。</t>
    <rPh sb="232" eb="233">
      <t>ノコ</t>
    </rPh>
    <rPh sb="243" eb="245">
      <t>サンカン</t>
    </rPh>
    <rPh sb="245" eb="246">
      <t>ブ</t>
    </rPh>
    <rPh sb="247" eb="250">
      <t>カニュウシャ</t>
    </rPh>
    <rPh sb="251" eb="252">
      <t>スク</t>
    </rPh>
    <rPh sb="254" eb="256">
      <t>シセツ</t>
    </rPh>
    <rPh sb="263" eb="265">
      <t>コンゴ</t>
    </rPh>
    <rPh sb="266" eb="267">
      <t>キビ</t>
    </rPh>
    <rPh sb="269" eb="271">
      <t>ウンエイ</t>
    </rPh>
    <rPh sb="271" eb="273">
      <t>ジョウキョウ</t>
    </rPh>
    <rPh sb="274" eb="275">
      <t>ツヅ</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</si>
</sst>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0.35</c:v>
                </c:pt>
                <c:pt idx="1">
                  <c:v>6.5</c:v>
                </c:pt>
                <c:pt idx="2" formatCode="#,##0.00;&quot;△&quot;#,##0.00">
                  <c:v>0</c:v>
                </c:pt>
                <c:pt idx="3" formatCode="#,##0.00;&quot;△&quot;#,##0.00">
                  <c:v>0</c:v>
                </c:pt>
                <c:pt idx="4">
                  <c:v>1.44</c:v>
                </c:pt>
              </c:numCache>
            </c:numRef>
          </c:val>
        </c:ser>
        <c:dLbls>
          <c:showLegendKey val="0"/>
          <c:showVal val="0"/>
          <c:showCatName val="0"/>
          <c:showSerName val="0"/>
          <c:showPercent val="0"/>
          <c:showBubbleSize val="0"/>
        </c:dLbls>
        <c:gapWidth val="150"/>
        <c:axId val="-1462754608"/>
        <c:axId val="-146275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462754608"/>
        <c:axId val="-1462757872"/>
      </c:lineChart>
      <c:dateAx>
        <c:axId val="-1462754608"/>
        <c:scaling>
          <c:orientation val="minMax"/>
        </c:scaling>
        <c:delete val="1"/>
        <c:axPos val="b"/>
        <c:numFmt formatCode="ge" sourceLinked="1"/>
        <c:majorTickMark val="none"/>
        <c:minorTickMark val="none"/>
        <c:tickLblPos val="none"/>
        <c:crossAx val="-1462757872"/>
        <c:crosses val="autoZero"/>
        <c:auto val="1"/>
        <c:lblOffset val="100"/>
        <c:baseTimeUnit val="years"/>
      </c:dateAx>
      <c:valAx>
        <c:axId val="-146275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75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66.010000000000005</c:v>
                </c:pt>
                <c:pt idx="1">
                  <c:v>65.319999999999993</c:v>
                </c:pt>
                <c:pt idx="2">
                  <c:v>64.75</c:v>
                </c:pt>
                <c:pt idx="3">
                  <c:v>68.400000000000006</c:v>
                </c:pt>
                <c:pt idx="4">
                  <c:v>68.790000000000006</c:v>
                </c:pt>
              </c:numCache>
            </c:numRef>
          </c:val>
        </c:ser>
        <c:dLbls>
          <c:showLegendKey val="0"/>
          <c:showVal val="0"/>
          <c:showCatName val="0"/>
          <c:showSerName val="0"/>
          <c:showPercent val="0"/>
          <c:showBubbleSize val="0"/>
        </c:dLbls>
        <c:gapWidth val="150"/>
        <c:axId val="-1440075216"/>
        <c:axId val="-144007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440075216"/>
        <c:axId val="-1440071408"/>
      </c:lineChart>
      <c:dateAx>
        <c:axId val="-1440075216"/>
        <c:scaling>
          <c:orientation val="minMax"/>
        </c:scaling>
        <c:delete val="1"/>
        <c:axPos val="b"/>
        <c:numFmt formatCode="ge" sourceLinked="1"/>
        <c:majorTickMark val="none"/>
        <c:minorTickMark val="none"/>
        <c:tickLblPos val="none"/>
        <c:crossAx val="-1440071408"/>
        <c:crosses val="autoZero"/>
        <c:auto val="1"/>
        <c:lblOffset val="100"/>
        <c:baseTimeUnit val="years"/>
      </c:dateAx>
      <c:valAx>
        <c:axId val="-144007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07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68.63</c:v>
                </c:pt>
                <c:pt idx="1">
                  <c:v>67.19</c:v>
                </c:pt>
                <c:pt idx="2">
                  <c:v>66.56</c:v>
                </c:pt>
                <c:pt idx="3">
                  <c:v>64.22</c:v>
                </c:pt>
                <c:pt idx="4">
                  <c:v>65.760000000000005</c:v>
                </c:pt>
              </c:numCache>
            </c:numRef>
          </c:val>
        </c:ser>
        <c:dLbls>
          <c:showLegendKey val="0"/>
          <c:showVal val="0"/>
          <c:showCatName val="0"/>
          <c:showSerName val="0"/>
          <c:showPercent val="0"/>
          <c:showBubbleSize val="0"/>
        </c:dLbls>
        <c:gapWidth val="150"/>
        <c:axId val="-1439932208"/>
        <c:axId val="-143993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439932208"/>
        <c:axId val="-1439931664"/>
      </c:lineChart>
      <c:dateAx>
        <c:axId val="-1439932208"/>
        <c:scaling>
          <c:orientation val="minMax"/>
        </c:scaling>
        <c:delete val="1"/>
        <c:axPos val="b"/>
        <c:numFmt formatCode="ge" sourceLinked="1"/>
        <c:majorTickMark val="none"/>
        <c:minorTickMark val="none"/>
        <c:tickLblPos val="none"/>
        <c:crossAx val="-1439931664"/>
        <c:crosses val="autoZero"/>
        <c:auto val="1"/>
        <c:lblOffset val="100"/>
        <c:baseTimeUnit val="years"/>
      </c:dateAx>
      <c:valAx>
        <c:axId val="-143993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93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64.400000000000006</c:v>
                </c:pt>
                <c:pt idx="1">
                  <c:v>61.04</c:v>
                </c:pt>
                <c:pt idx="2">
                  <c:v>60.04</c:v>
                </c:pt>
                <c:pt idx="3">
                  <c:v>58.77</c:v>
                </c:pt>
                <c:pt idx="4">
                  <c:v>58.17</c:v>
                </c:pt>
              </c:numCache>
            </c:numRef>
          </c:val>
        </c:ser>
        <c:dLbls>
          <c:showLegendKey val="0"/>
          <c:showVal val="0"/>
          <c:showCatName val="0"/>
          <c:showSerName val="0"/>
          <c:showPercent val="0"/>
          <c:showBubbleSize val="0"/>
        </c:dLbls>
        <c:gapWidth val="150"/>
        <c:axId val="-1462762224"/>
        <c:axId val="-146275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462762224"/>
        <c:axId val="-1462756240"/>
      </c:lineChart>
      <c:dateAx>
        <c:axId val="-1462762224"/>
        <c:scaling>
          <c:orientation val="minMax"/>
        </c:scaling>
        <c:delete val="1"/>
        <c:axPos val="b"/>
        <c:numFmt formatCode="ge" sourceLinked="1"/>
        <c:majorTickMark val="none"/>
        <c:minorTickMark val="none"/>
        <c:tickLblPos val="none"/>
        <c:crossAx val="-1462756240"/>
        <c:crosses val="autoZero"/>
        <c:auto val="1"/>
        <c:lblOffset val="100"/>
        <c:baseTimeUnit val="years"/>
      </c:dateAx>
      <c:valAx>
        <c:axId val="-146275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76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2761680"/>
        <c:axId val="-146276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2761680"/>
        <c:axId val="-1462761136"/>
      </c:lineChart>
      <c:dateAx>
        <c:axId val="-1462761680"/>
        <c:scaling>
          <c:orientation val="minMax"/>
        </c:scaling>
        <c:delete val="1"/>
        <c:axPos val="b"/>
        <c:numFmt formatCode="ge" sourceLinked="1"/>
        <c:majorTickMark val="none"/>
        <c:minorTickMark val="none"/>
        <c:tickLblPos val="none"/>
        <c:crossAx val="-1462761136"/>
        <c:crosses val="autoZero"/>
        <c:auto val="1"/>
        <c:lblOffset val="100"/>
        <c:baseTimeUnit val="years"/>
      </c:dateAx>
      <c:valAx>
        <c:axId val="-146276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76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2755696"/>
        <c:axId val="-162157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2755696"/>
        <c:axId val="-1621571088"/>
      </c:lineChart>
      <c:dateAx>
        <c:axId val="-1462755696"/>
        <c:scaling>
          <c:orientation val="minMax"/>
        </c:scaling>
        <c:delete val="1"/>
        <c:axPos val="b"/>
        <c:numFmt formatCode="ge" sourceLinked="1"/>
        <c:majorTickMark val="none"/>
        <c:minorTickMark val="none"/>
        <c:tickLblPos val="none"/>
        <c:crossAx val="-1621571088"/>
        <c:crosses val="autoZero"/>
        <c:auto val="1"/>
        <c:lblOffset val="100"/>
        <c:baseTimeUnit val="years"/>
      </c:dateAx>
      <c:valAx>
        <c:axId val="-162157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75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0074128"/>
        <c:axId val="-144008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0074128"/>
        <c:axId val="-1440082832"/>
      </c:lineChart>
      <c:dateAx>
        <c:axId val="-1440074128"/>
        <c:scaling>
          <c:orientation val="minMax"/>
        </c:scaling>
        <c:delete val="1"/>
        <c:axPos val="b"/>
        <c:numFmt formatCode="ge" sourceLinked="1"/>
        <c:majorTickMark val="none"/>
        <c:minorTickMark val="none"/>
        <c:tickLblPos val="none"/>
        <c:crossAx val="-1440082832"/>
        <c:crosses val="autoZero"/>
        <c:auto val="1"/>
        <c:lblOffset val="100"/>
        <c:baseTimeUnit val="years"/>
      </c:dateAx>
      <c:valAx>
        <c:axId val="-144008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07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0075760"/>
        <c:axId val="-144007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0075760"/>
        <c:axId val="-1440070864"/>
      </c:lineChart>
      <c:dateAx>
        <c:axId val="-1440075760"/>
        <c:scaling>
          <c:orientation val="minMax"/>
        </c:scaling>
        <c:delete val="1"/>
        <c:axPos val="b"/>
        <c:numFmt formatCode="ge" sourceLinked="1"/>
        <c:majorTickMark val="none"/>
        <c:minorTickMark val="none"/>
        <c:tickLblPos val="none"/>
        <c:crossAx val="-1440070864"/>
        <c:crosses val="autoZero"/>
        <c:auto val="1"/>
        <c:lblOffset val="100"/>
        <c:baseTimeUnit val="years"/>
      </c:dateAx>
      <c:valAx>
        <c:axId val="-144007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07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1334.95</c:v>
                </c:pt>
                <c:pt idx="1">
                  <c:v>1372.93</c:v>
                </c:pt>
                <c:pt idx="2">
                  <c:v>1321.43</c:v>
                </c:pt>
                <c:pt idx="3">
                  <c:v>1222.76</c:v>
                </c:pt>
                <c:pt idx="4">
                  <c:v>1404.84</c:v>
                </c:pt>
              </c:numCache>
            </c:numRef>
          </c:val>
        </c:ser>
        <c:dLbls>
          <c:showLegendKey val="0"/>
          <c:showVal val="0"/>
          <c:showCatName val="0"/>
          <c:showSerName val="0"/>
          <c:showPercent val="0"/>
          <c:showBubbleSize val="0"/>
        </c:dLbls>
        <c:gapWidth val="150"/>
        <c:axId val="-1440083376"/>
        <c:axId val="-144007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440083376"/>
        <c:axId val="-1440071952"/>
      </c:lineChart>
      <c:dateAx>
        <c:axId val="-1440083376"/>
        <c:scaling>
          <c:orientation val="minMax"/>
        </c:scaling>
        <c:delete val="1"/>
        <c:axPos val="b"/>
        <c:numFmt formatCode="ge" sourceLinked="1"/>
        <c:majorTickMark val="none"/>
        <c:minorTickMark val="none"/>
        <c:tickLblPos val="none"/>
        <c:crossAx val="-1440071952"/>
        <c:crosses val="autoZero"/>
        <c:auto val="1"/>
        <c:lblOffset val="100"/>
        <c:baseTimeUnit val="years"/>
      </c:dateAx>
      <c:valAx>
        <c:axId val="-144007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08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44.71</c:v>
                </c:pt>
                <c:pt idx="1">
                  <c:v>43.92</c:v>
                </c:pt>
                <c:pt idx="2">
                  <c:v>45.13</c:v>
                </c:pt>
                <c:pt idx="3">
                  <c:v>44.96</c:v>
                </c:pt>
                <c:pt idx="4">
                  <c:v>40.65</c:v>
                </c:pt>
              </c:numCache>
            </c:numRef>
          </c:val>
        </c:ser>
        <c:dLbls>
          <c:showLegendKey val="0"/>
          <c:showVal val="0"/>
          <c:showCatName val="0"/>
          <c:showSerName val="0"/>
          <c:showPercent val="0"/>
          <c:showBubbleSize val="0"/>
        </c:dLbls>
        <c:gapWidth val="150"/>
        <c:axId val="-1440079568"/>
        <c:axId val="-144007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440079568"/>
        <c:axId val="-1440079024"/>
      </c:lineChart>
      <c:dateAx>
        <c:axId val="-1440079568"/>
        <c:scaling>
          <c:orientation val="minMax"/>
        </c:scaling>
        <c:delete val="1"/>
        <c:axPos val="b"/>
        <c:numFmt formatCode="ge" sourceLinked="1"/>
        <c:majorTickMark val="none"/>
        <c:minorTickMark val="none"/>
        <c:tickLblPos val="none"/>
        <c:crossAx val="-1440079024"/>
        <c:crosses val="autoZero"/>
        <c:auto val="1"/>
        <c:lblOffset val="100"/>
        <c:baseTimeUnit val="years"/>
      </c:dateAx>
      <c:valAx>
        <c:axId val="-144007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07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404.52</c:v>
                </c:pt>
                <c:pt idx="1">
                  <c:v>411.46</c:v>
                </c:pt>
                <c:pt idx="2">
                  <c:v>413.71</c:v>
                </c:pt>
                <c:pt idx="3">
                  <c:v>415.71</c:v>
                </c:pt>
                <c:pt idx="4">
                  <c:v>389.86</c:v>
                </c:pt>
              </c:numCache>
            </c:numRef>
          </c:val>
        </c:ser>
        <c:dLbls>
          <c:showLegendKey val="0"/>
          <c:showVal val="0"/>
          <c:showCatName val="0"/>
          <c:showSerName val="0"/>
          <c:showPercent val="0"/>
          <c:showBubbleSize val="0"/>
        </c:dLbls>
        <c:gapWidth val="150"/>
        <c:axId val="-1440078480"/>
        <c:axId val="-144007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440078480"/>
        <c:axId val="-1440074672"/>
      </c:lineChart>
      <c:dateAx>
        <c:axId val="-1440078480"/>
        <c:scaling>
          <c:orientation val="minMax"/>
        </c:scaling>
        <c:delete val="1"/>
        <c:axPos val="b"/>
        <c:numFmt formatCode="ge" sourceLinked="1"/>
        <c:majorTickMark val="none"/>
        <c:minorTickMark val="none"/>
        <c:tickLblPos val="none"/>
        <c:crossAx val="-1440074672"/>
        <c:crosses val="autoZero"/>
        <c:auto val="1"/>
        <c:lblOffset val="100"/>
        <c:baseTimeUnit val="years"/>
      </c:dateAx>
      <c:valAx>
        <c:axId val="-144007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07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G86" sqref="BG8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徳島県　美馬市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120</v>
      </c>
      <c r="AE8" s="74"/>
      <c r="AF8" s="74"/>
      <c r="AG8" s="74"/>
      <c r="AH8" s="74"/>
      <c r="AI8" s="74"/>
      <c r="AJ8" s="74"/>
      <c r="AK8" s="2"/>
      <c r="AL8" s="67">
        <f>データ!$R$6</f>
        <v>30390</v>
      </c>
      <c r="AM8" s="67"/>
      <c r="AN8" s="67"/>
      <c r="AO8" s="67"/>
      <c r="AP8" s="67"/>
      <c r="AQ8" s="67"/>
      <c r="AR8" s="67"/>
      <c r="AS8" s="67"/>
      <c r="AT8" s="66">
        <f>データ!$S$6</f>
        <v>367.14</v>
      </c>
      <c r="AU8" s="66"/>
      <c r="AV8" s="66"/>
      <c r="AW8" s="66"/>
      <c r="AX8" s="66"/>
      <c r="AY8" s="66"/>
      <c r="AZ8" s="66"/>
      <c r="BA8" s="66"/>
      <c r="BB8" s="66">
        <f>データ!$T$6</f>
        <v>82.77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17.309999999999999</v>
      </c>
      <c r="Q10" s="66"/>
      <c r="R10" s="66"/>
      <c r="S10" s="66"/>
      <c r="T10" s="66"/>
      <c r="U10" s="66"/>
      <c r="V10" s="66"/>
      <c r="W10" s="67">
        <f>データ!$Q$6</f>
        <v>3456</v>
      </c>
      <c r="X10" s="67"/>
      <c r="Y10" s="67"/>
      <c r="Z10" s="67"/>
      <c r="AA10" s="67"/>
      <c r="AB10" s="67"/>
      <c r="AC10" s="67"/>
      <c r="AD10" s="2"/>
      <c r="AE10" s="2"/>
      <c r="AF10" s="2"/>
      <c r="AG10" s="2"/>
      <c r="AH10" s="2"/>
      <c r="AI10" s="2"/>
      <c r="AJ10" s="2"/>
      <c r="AK10" s="2"/>
      <c r="AL10" s="67">
        <f>データ!$U$6</f>
        <v>5225</v>
      </c>
      <c r="AM10" s="67"/>
      <c r="AN10" s="67"/>
      <c r="AO10" s="67"/>
      <c r="AP10" s="67"/>
      <c r="AQ10" s="67"/>
      <c r="AR10" s="67"/>
      <c r="AS10" s="67"/>
      <c r="AT10" s="66">
        <f>データ!$V$6</f>
        <v>10.85</v>
      </c>
      <c r="AU10" s="66"/>
      <c r="AV10" s="66"/>
      <c r="AW10" s="66"/>
      <c r="AX10" s="66"/>
      <c r="AY10" s="66"/>
      <c r="AZ10" s="66"/>
      <c r="BA10" s="66"/>
      <c r="BB10" s="66">
        <f>データ!$W$6</f>
        <v>481.57</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362077</v>
      </c>
      <c r="D6" s="34">
        <f t="shared" si="3"/>
        <v>47</v>
      </c>
      <c r="E6" s="34">
        <f t="shared" si="3"/>
        <v>1</v>
      </c>
      <c r="F6" s="34">
        <f t="shared" si="3"/>
        <v>0</v>
      </c>
      <c r="G6" s="34">
        <f t="shared" si="3"/>
        <v>0</v>
      </c>
      <c r="H6" s="34" t="str">
        <f t="shared" si="3"/>
        <v>徳島県　美馬市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17.309999999999999</v>
      </c>
      <c r="Q6" s="35">
        <f t="shared" si="3"/>
        <v>3456</v>
      </c>
      <c r="R6" s="35">
        <f t="shared" si="3"/>
        <v>30390</v>
      </c>
      <c r="S6" s="35">
        <f t="shared" si="3"/>
        <v>367.14</v>
      </c>
      <c r="T6" s="35">
        <f t="shared" si="3"/>
        <v>82.77</v>
      </c>
      <c r="U6" s="35">
        <f t="shared" si="3"/>
        <v>5225</v>
      </c>
      <c r="V6" s="35">
        <f t="shared" si="3"/>
        <v>10.85</v>
      </c>
      <c r="W6" s="35">
        <f t="shared" si="3"/>
        <v>481.57</v>
      </c>
      <c r="X6" s="36">
        <f>IF(X7="",NA(),X7)</f>
        <v>64.400000000000006</v>
      </c>
      <c r="Y6" s="36">
        <f t="shared" ref="Y6:AG6" si="4">IF(Y7="",NA(),Y7)</f>
        <v>61.04</v>
      </c>
      <c r="Z6" s="36">
        <f t="shared" si="4"/>
        <v>60.04</v>
      </c>
      <c r="AA6" s="36">
        <f t="shared" si="4"/>
        <v>58.77</v>
      </c>
      <c r="AB6" s="36">
        <f t="shared" si="4"/>
        <v>58.17</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1334.95</v>
      </c>
      <c r="BF6" s="36">
        <f t="shared" ref="BF6:BN6" si="7">IF(BF7="",NA(),BF7)</f>
        <v>1372.93</v>
      </c>
      <c r="BG6" s="36">
        <f t="shared" si="7"/>
        <v>1321.43</v>
      </c>
      <c r="BH6" s="36">
        <f t="shared" si="7"/>
        <v>1222.76</v>
      </c>
      <c r="BI6" s="36">
        <f t="shared" si="7"/>
        <v>1404.84</v>
      </c>
      <c r="BJ6" s="36">
        <f t="shared" si="7"/>
        <v>1158.82</v>
      </c>
      <c r="BK6" s="36">
        <f t="shared" si="7"/>
        <v>1167.7</v>
      </c>
      <c r="BL6" s="36">
        <f t="shared" si="7"/>
        <v>1228.58</v>
      </c>
      <c r="BM6" s="36">
        <f t="shared" si="7"/>
        <v>1280.18</v>
      </c>
      <c r="BN6" s="36">
        <f t="shared" si="7"/>
        <v>1346.23</v>
      </c>
      <c r="BO6" s="35" t="str">
        <f>IF(BO7="","",IF(BO7="-","【-】","【"&amp;SUBSTITUTE(TEXT(BO7,"#,##0.00"),"-","△")&amp;"】"))</f>
        <v>【1,280.76】</v>
      </c>
      <c r="BP6" s="36">
        <f>IF(BP7="",NA(),BP7)</f>
        <v>44.71</v>
      </c>
      <c r="BQ6" s="36">
        <f t="shared" ref="BQ6:BY6" si="8">IF(BQ7="",NA(),BQ7)</f>
        <v>43.92</v>
      </c>
      <c r="BR6" s="36">
        <f t="shared" si="8"/>
        <v>45.13</v>
      </c>
      <c r="BS6" s="36">
        <f t="shared" si="8"/>
        <v>44.96</v>
      </c>
      <c r="BT6" s="36">
        <f t="shared" si="8"/>
        <v>40.65</v>
      </c>
      <c r="BU6" s="36">
        <f t="shared" si="8"/>
        <v>55.6</v>
      </c>
      <c r="BV6" s="36">
        <f t="shared" si="8"/>
        <v>54.43</v>
      </c>
      <c r="BW6" s="36">
        <f t="shared" si="8"/>
        <v>53.81</v>
      </c>
      <c r="BX6" s="36">
        <f t="shared" si="8"/>
        <v>53.62</v>
      </c>
      <c r="BY6" s="36">
        <f t="shared" si="8"/>
        <v>53.41</v>
      </c>
      <c r="BZ6" s="35" t="str">
        <f>IF(BZ7="","",IF(BZ7="-","【-】","【"&amp;SUBSTITUTE(TEXT(BZ7,"#,##0.00"),"-","△")&amp;"】"))</f>
        <v>【53.06】</v>
      </c>
      <c r="CA6" s="36">
        <f>IF(CA7="",NA(),CA7)</f>
        <v>404.52</v>
      </c>
      <c r="CB6" s="36">
        <f t="shared" ref="CB6:CJ6" si="9">IF(CB7="",NA(),CB7)</f>
        <v>411.46</v>
      </c>
      <c r="CC6" s="36">
        <f t="shared" si="9"/>
        <v>413.71</v>
      </c>
      <c r="CD6" s="36">
        <f t="shared" si="9"/>
        <v>415.71</v>
      </c>
      <c r="CE6" s="36">
        <f t="shared" si="9"/>
        <v>389.86</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66.010000000000005</v>
      </c>
      <c r="CM6" s="36">
        <f t="shared" ref="CM6:CU6" si="10">IF(CM7="",NA(),CM7)</f>
        <v>65.319999999999993</v>
      </c>
      <c r="CN6" s="36">
        <f t="shared" si="10"/>
        <v>64.75</v>
      </c>
      <c r="CO6" s="36">
        <f t="shared" si="10"/>
        <v>68.400000000000006</v>
      </c>
      <c r="CP6" s="36">
        <f t="shared" si="10"/>
        <v>68.790000000000006</v>
      </c>
      <c r="CQ6" s="36">
        <f t="shared" si="10"/>
        <v>60.66</v>
      </c>
      <c r="CR6" s="36">
        <f t="shared" si="10"/>
        <v>60.17</v>
      </c>
      <c r="CS6" s="36">
        <f t="shared" si="10"/>
        <v>58.96</v>
      </c>
      <c r="CT6" s="36">
        <f t="shared" si="10"/>
        <v>58.1</v>
      </c>
      <c r="CU6" s="36">
        <f t="shared" si="10"/>
        <v>56.19</v>
      </c>
      <c r="CV6" s="35" t="str">
        <f>IF(CV7="","",IF(CV7="-","【-】","【"&amp;SUBSTITUTE(TEXT(CV7,"#,##0.00"),"-","△")&amp;"】"))</f>
        <v>【56.28】</v>
      </c>
      <c r="CW6" s="36">
        <f>IF(CW7="",NA(),CW7)</f>
        <v>68.63</v>
      </c>
      <c r="CX6" s="36">
        <f t="shared" ref="CX6:DF6" si="11">IF(CX7="",NA(),CX7)</f>
        <v>67.19</v>
      </c>
      <c r="CY6" s="36">
        <f t="shared" si="11"/>
        <v>66.56</v>
      </c>
      <c r="CZ6" s="36">
        <f t="shared" si="11"/>
        <v>64.22</v>
      </c>
      <c r="DA6" s="36">
        <f t="shared" si="11"/>
        <v>65.760000000000005</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0.35</v>
      </c>
      <c r="EE6" s="36">
        <f t="shared" ref="EE6:EM6" si="14">IF(EE7="",NA(),EE7)</f>
        <v>6.5</v>
      </c>
      <c r="EF6" s="35">
        <f t="shared" si="14"/>
        <v>0</v>
      </c>
      <c r="EG6" s="35">
        <f t="shared" si="14"/>
        <v>0</v>
      </c>
      <c r="EH6" s="36">
        <f t="shared" si="14"/>
        <v>1.44</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362077</v>
      </c>
      <c r="D7" s="38">
        <v>47</v>
      </c>
      <c r="E7" s="38">
        <v>1</v>
      </c>
      <c r="F7" s="38">
        <v>0</v>
      </c>
      <c r="G7" s="38">
        <v>0</v>
      </c>
      <c r="H7" s="38" t="s">
        <v>108</v>
      </c>
      <c r="I7" s="38" t="s">
        <v>109</v>
      </c>
      <c r="J7" s="38" t="s">
        <v>110</v>
      </c>
      <c r="K7" s="38" t="s">
        <v>111</v>
      </c>
      <c r="L7" s="38" t="s">
        <v>112</v>
      </c>
      <c r="M7" s="38"/>
      <c r="N7" s="39" t="s">
        <v>113</v>
      </c>
      <c r="O7" s="39" t="s">
        <v>114</v>
      </c>
      <c r="P7" s="39">
        <v>17.309999999999999</v>
      </c>
      <c r="Q7" s="39">
        <v>3456</v>
      </c>
      <c r="R7" s="39">
        <v>30390</v>
      </c>
      <c r="S7" s="39">
        <v>367.14</v>
      </c>
      <c r="T7" s="39">
        <v>82.77</v>
      </c>
      <c r="U7" s="39">
        <v>5225</v>
      </c>
      <c r="V7" s="39">
        <v>10.85</v>
      </c>
      <c r="W7" s="39">
        <v>481.57</v>
      </c>
      <c r="X7" s="39">
        <v>64.400000000000006</v>
      </c>
      <c r="Y7" s="39">
        <v>61.04</v>
      </c>
      <c r="Z7" s="39">
        <v>60.04</v>
      </c>
      <c r="AA7" s="39">
        <v>58.77</v>
      </c>
      <c r="AB7" s="39">
        <v>58.17</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1334.95</v>
      </c>
      <c r="BF7" s="39">
        <v>1372.93</v>
      </c>
      <c r="BG7" s="39">
        <v>1321.43</v>
      </c>
      <c r="BH7" s="39">
        <v>1222.76</v>
      </c>
      <c r="BI7" s="39">
        <v>1404.84</v>
      </c>
      <c r="BJ7" s="39">
        <v>1158.82</v>
      </c>
      <c r="BK7" s="39">
        <v>1167.7</v>
      </c>
      <c r="BL7" s="39">
        <v>1228.58</v>
      </c>
      <c r="BM7" s="39">
        <v>1280.18</v>
      </c>
      <c r="BN7" s="39">
        <v>1346.23</v>
      </c>
      <c r="BO7" s="39">
        <v>1280.76</v>
      </c>
      <c r="BP7" s="39">
        <v>44.71</v>
      </c>
      <c r="BQ7" s="39">
        <v>43.92</v>
      </c>
      <c r="BR7" s="39">
        <v>45.13</v>
      </c>
      <c r="BS7" s="39">
        <v>44.96</v>
      </c>
      <c r="BT7" s="39">
        <v>40.65</v>
      </c>
      <c r="BU7" s="39">
        <v>55.6</v>
      </c>
      <c r="BV7" s="39">
        <v>54.43</v>
      </c>
      <c r="BW7" s="39">
        <v>53.81</v>
      </c>
      <c r="BX7" s="39">
        <v>53.62</v>
      </c>
      <c r="BY7" s="39">
        <v>53.41</v>
      </c>
      <c r="BZ7" s="39">
        <v>53.06</v>
      </c>
      <c r="CA7" s="39">
        <v>404.52</v>
      </c>
      <c r="CB7" s="39">
        <v>411.46</v>
      </c>
      <c r="CC7" s="39">
        <v>413.71</v>
      </c>
      <c r="CD7" s="39">
        <v>415.71</v>
      </c>
      <c r="CE7" s="39">
        <v>389.86</v>
      </c>
      <c r="CF7" s="39">
        <v>275.86</v>
      </c>
      <c r="CG7" s="39">
        <v>279.8</v>
      </c>
      <c r="CH7" s="39">
        <v>284.64999999999998</v>
      </c>
      <c r="CI7" s="39">
        <v>287.7</v>
      </c>
      <c r="CJ7" s="39">
        <v>277.39999999999998</v>
      </c>
      <c r="CK7" s="39">
        <v>314.83</v>
      </c>
      <c r="CL7" s="39">
        <v>66.010000000000005</v>
      </c>
      <c r="CM7" s="39">
        <v>65.319999999999993</v>
      </c>
      <c r="CN7" s="39">
        <v>64.75</v>
      </c>
      <c r="CO7" s="39">
        <v>68.400000000000006</v>
      </c>
      <c r="CP7" s="39">
        <v>68.790000000000006</v>
      </c>
      <c r="CQ7" s="39">
        <v>60.66</v>
      </c>
      <c r="CR7" s="39">
        <v>60.17</v>
      </c>
      <c r="CS7" s="39">
        <v>58.96</v>
      </c>
      <c r="CT7" s="39">
        <v>58.1</v>
      </c>
      <c r="CU7" s="39">
        <v>56.19</v>
      </c>
      <c r="CV7" s="39">
        <v>56.28</v>
      </c>
      <c r="CW7" s="39">
        <v>68.63</v>
      </c>
      <c r="CX7" s="39">
        <v>67.19</v>
      </c>
      <c r="CY7" s="39">
        <v>66.56</v>
      </c>
      <c r="CZ7" s="39">
        <v>64.22</v>
      </c>
      <c r="DA7" s="39">
        <v>65.760000000000005</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0.35</v>
      </c>
      <c r="EE7" s="39">
        <v>6.5</v>
      </c>
      <c r="EF7" s="39">
        <v>0</v>
      </c>
      <c r="EG7" s="39">
        <v>0</v>
      </c>
      <c r="EH7" s="39">
        <v>1.44</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2017-12-25T01:46:35Z</dcterms:created>
  <dcterms:modified xsi:type="dcterms:W3CDTF">2018-02-21T02:16:32Z</dcterms:modified>
  <cp:category/>
</cp:coreProperties>
</file>