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t0186\Documents\デスクトップ(新)\各種書類2\H29各種提出書類\総務課\公営企業に係る「経営比較分析表」の分析等について\"/>
    </mc:Choice>
  </mc:AlternateContent>
  <workbookProtection workbookPassword="B319" lockStructure="1"/>
  <bookViews>
    <workbookView xWindow="0" yWindow="0" windowWidth="28800" windowHeight="119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<sst xmlns="http://schemas.openxmlformats.org/spreadsheetml/2006/main" count="232" uniqueCount="120">
  <si>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</si>
  <si>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</si>
  <si>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</si>
  <si>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</si>
  <si>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</si>
  <si>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</si>
  <si>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</si>
  <si>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</si>
  <si>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</si>
  <si>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</si>
  <si>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</si>
  <si>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</si>
  <si>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</si>
  <si>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</si>
  <si>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</si>
  <si>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</si>
  <si>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</si>
  <si>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</si>
  <si>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</si>
  <si>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</si>
  <si>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</si>
  <si>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</si>
  <si>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</si>
  <si>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</si>
  <si>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</si>
  <si>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</si>
  <si>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</si>
  <si>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</si>
  <si>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</si>
  <si>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</si>
  <si>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</si>
  <si>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</si>
  <si>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</si>
  <si>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</si>
  <si>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</si>
  <si>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</si>
  <si>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</si>
  <si>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</si>
  <si>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</si>
  <si>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</si>
  <si>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</si>
  <si>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</si>
  <si>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</si>
  <si>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</si>
  <si>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</si>
  <si>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</si>
  <si>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</si>
  <si>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</si>
  <si>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</si>
  <si>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</si>
  <si>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</si>
  <si>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</si>
  <si>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</si>
  <si>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</si>
  <si>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</si>
  <si>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</si>
  <si>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</si>
  <si>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</si>
  <si>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</si>
  <si>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</si>
  <si>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</si>
  <si>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</si>
  <si>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</si>
  <si>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</si>
  <si>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</si>
  <si>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</si>
  <si>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</si>
  <si>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</si>
  <si>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</si>
  <si>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</si>
  <si>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</si>
  <si>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</si>
  <si>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</si>
  <si>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</si>
  <si>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</si>
  <si>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</si>
  <si>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</si>
  <si>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</si>
  <si>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</si>
  <si>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</si>
  <si>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</si>
  <si>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</si>
  <si>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</si>
  <si>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</si>
  <si>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</si>
  <si>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</si>
  <si>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</si>
  <si>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</si>
  <si>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</si>
  <si>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</si>
  <si>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</si>
  <si>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</si>
  <si>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</si>
  <si>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</si>
  <si>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</si>
  <si>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</si>
  <si>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</si>
  <si>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</si>
  <si>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</si>
  <si>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</si>
  <si>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</si>
  <si>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</si>
  <si>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</si>
  <si>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</si>
  <si>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</si>
  <si>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つるぎ町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</si>
  <si>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</si>
  <si>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</si>
  <si>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</si>
  <si>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</si>
  <si>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</si>
  <si>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</si>
  <si>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</si>
  <si>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</si>
  <si>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</si>
  <si>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</si>
  <si>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</si>
  <si>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年々、保有資産が法定耐用年数に近づくことを示す数値が上がってきている。それに対し更新率が低い数値（今年度も水源地非常用発電機2基を設置するために投資したことが影響したと考えられる。）となっており、更新等の必要性が高くなっている。早急な財源の確保を検討せねばならない。</t>
    <rPh sb="1" eb="3">
      <t>ネンネン</t>
    </rPh>
    <rPh sb="4" eb="6">
      <t>ホユウ</t>
    </rPh>
    <rPh sb="6" eb="8">
      <t>シサン</t>
    </rPh>
    <rPh sb="9" eb="11">
      <t>ホウテイ</t>
    </rPh>
    <rPh sb="11" eb="13">
      <t>タイヨウ</t>
    </rPh>
    <rPh sb="13" eb="15">
      <t>ネンスウ</t>
    </rPh>
    <rPh sb="16" eb="17">
      <t>チカ</t>
    </rPh>
    <rPh sb="22" eb="23">
      <t>シメ</t>
    </rPh>
    <rPh sb="24" eb="26">
      <t>スウチ</t>
    </rPh>
    <rPh sb="27" eb="28">
      <t>ア</t>
    </rPh>
    <rPh sb="39" eb="40">
      <t>タイ</t>
    </rPh>
    <rPh sb="41" eb="43">
      <t>コウシン</t>
    </rPh>
    <rPh sb="43" eb="44">
      <t>リツ</t>
    </rPh>
    <rPh sb="45" eb="46">
      <t>ヒク</t>
    </rPh>
    <rPh sb="47" eb="49">
      <t>スウチ</t>
    </rPh>
    <rPh sb="50" eb="53">
      <t>コンネンド</t>
    </rPh>
    <rPh sb="54" eb="57">
      <t>スイゲンチ</t>
    </rPh>
    <rPh sb="57" eb="60">
      <t>ヒジョウヨウ</t>
    </rPh>
    <rPh sb="60" eb="63">
      <t>ハツデンキ</t>
    </rPh>
    <rPh sb="64" eb="65">
      <t>キ</t>
    </rPh>
    <rPh sb="66" eb="68">
      <t>セッチ</t>
    </rPh>
    <rPh sb="73" eb="75">
      <t>トウシ</t>
    </rPh>
    <rPh sb="80" eb="82">
      <t>エイキョウ</t>
    </rPh>
    <rPh sb="85" eb="86">
      <t>カンガ</t>
    </rPh>
    <rPh sb="99" eb="101">
      <t>コウシン</t>
    </rPh>
    <rPh sb="101" eb="102">
      <t>トウ</t>
    </rPh>
    <rPh sb="103" eb="106">
      <t>ヒツヨウセイ</t>
    </rPh>
    <rPh sb="107" eb="108">
      <t>タカ</t>
    </rPh>
    <rPh sb="115" eb="117">
      <t>ソウキュウ</t>
    </rPh>
    <rPh sb="118" eb="120">
      <t>ザイゲン</t>
    </rPh>
    <rPh sb="121" eb="123">
      <t>カクホ</t>
    </rPh>
    <rPh sb="124" eb="126">
      <t>ケントウ</t>
    </rPh>
    <phoneticPr fontId="4"/>
  </si>
  <si>
    <t>・前年の課題であった流動比率、料金回収率については上昇することができた。料金回収率は、今後についても１００％に近づけていけるよう経営改善を含め、取り組んでいく。</t>
    <rPh sb="1" eb="3">
      <t>ゼンネン</t>
    </rPh>
    <rPh sb="4" eb="6">
      <t>カダイ</t>
    </rPh>
    <rPh sb="10" eb="12">
      <t>リュウドウ</t>
    </rPh>
    <rPh sb="12" eb="14">
      <t>ヒリツ</t>
    </rPh>
    <rPh sb="15" eb="17">
      <t>リョウキン</t>
    </rPh>
    <rPh sb="17" eb="20">
      <t>カイシュウリツ</t>
    </rPh>
    <rPh sb="25" eb="27">
      <t>ジョウショウ</t>
    </rPh>
    <rPh sb="36" eb="38">
      <t>リョウキン</t>
    </rPh>
    <rPh sb="38" eb="41">
      <t>カイシュウリツ</t>
    </rPh>
    <rPh sb="43" eb="45">
      <t>コンゴ</t>
    </rPh>
    <rPh sb="55" eb="56">
      <t>チカ</t>
    </rPh>
    <rPh sb="64" eb="66">
      <t>ケイエイ</t>
    </rPh>
    <rPh sb="66" eb="68">
      <t>カイゼン</t>
    </rPh>
    <rPh sb="69" eb="70">
      <t>フク</t>
    </rPh>
    <rPh sb="72" eb="73">
      <t>ト</t>
    </rPh>
    <rPh sb="74" eb="75">
      <t>ク</t>
    </rPh>
    <phoneticPr fontId="4"/>
  </si>
  <si>
    <t>・更なる費用削減や更新投資等に充てる財源が確保されているか等、引き続き健全経営をするための改善点を洗い出すことが必要となる。当町も平成３０年度末を目標に経営戦略策定を進めている。料金改定も視野に入れ熟慮する。</t>
    <rPh sb="1" eb="2">
      <t>サラ</t>
    </rPh>
    <rPh sb="4" eb="6">
      <t>ヒヨウ</t>
    </rPh>
    <rPh sb="6" eb="8">
      <t>サクゲン</t>
    </rPh>
    <rPh sb="9" eb="11">
      <t>コウシン</t>
    </rPh>
    <rPh sb="11" eb="13">
      <t>トウシ</t>
    </rPh>
    <rPh sb="13" eb="14">
      <t>トウ</t>
    </rPh>
    <rPh sb="15" eb="16">
      <t>ア</t>
    </rPh>
    <rPh sb="18" eb="20">
      <t>ザイゲン</t>
    </rPh>
    <rPh sb="21" eb="23">
      <t>カクホ</t>
    </rPh>
    <rPh sb="29" eb="30">
      <t>トウ</t>
    </rPh>
    <rPh sb="31" eb="32">
      <t>ヒ</t>
    </rPh>
    <rPh sb="33" eb="34">
      <t>ツヅ</t>
    </rPh>
    <rPh sb="35" eb="37">
      <t>ケンゼン</t>
    </rPh>
    <rPh sb="37" eb="39">
      <t>ケイエイ</t>
    </rPh>
    <rPh sb="45" eb="47">
      <t>カイゼン</t>
    </rPh>
    <rPh sb="47" eb="48">
      <t>テン</t>
    </rPh>
    <rPh sb="49" eb="50">
      <t>アラ</t>
    </rPh>
    <rPh sb="51" eb="52">
      <t>ダ</t>
    </rPh>
    <rPh sb="56" eb="58">
      <t>ヒツヨウ</t>
    </rPh>
    <rPh sb="62" eb="64">
      <t>トウチョウ</t>
    </rPh>
    <rPh sb="65" eb="67">
      <t>ヘイセイ</t>
    </rPh>
    <rPh sb="69" eb="71">
      <t>ネンド</t>
    </rPh>
    <rPh sb="71" eb="72">
      <t>マツ</t>
    </rPh>
    <rPh sb="73" eb="75">
      <t>モクヒョウ</t>
    </rPh>
    <rPh sb="76" eb="78">
      <t>ケイエイ</t>
    </rPh>
    <rPh sb="78" eb="80">
      <t>センリャク</t>
    </rPh>
    <rPh sb="80" eb="82">
      <t>サクテイ</t>
    </rPh>
    <rPh sb="83" eb="84">
      <t>スス</t>
    </rPh>
    <rPh sb="89" eb="91">
      <t>リョウキン</t>
    </rPh>
    <rPh sb="91" eb="93">
      <t>カイテイ</t>
    </rPh>
    <rPh sb="94" eb="96">
      <t>シヤ</t>
    </rPh>
    <rPh sb="97" eb="98">
      <t>イ</t>
    </rPh>
    <rPh sb="99" eb="101">
      <t>ジュクリョ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</si>
</sst>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0.78</c:v>
                </c:pt>
                <c:pt idx="2">
                  <c:v>0.08</c:v>
                </c:pt>
                <c:pt idx="3" formatCode="#,##0.00;&quot;△&quot;#,##0.00">
                  <c:v>0</c:v>
                </c:pt>
                <c:pt idx="4" formatCode="#,##0.00;&quot;△&quot;#,##0.00">
                  <c:v>0</c:v>
                </c:pt>
              </c:numCache>
            </c:numRef>
          </c:val>
        </c:ser>
        <c:dLbls>
          <c:showLegendKey val="0"/>
          <c:showVal val="0"/>
          <c:showCatName val="0"/>
          <c:showSerName val="0"/>
          <c:showPercent val="0"/>
          <c:showBubbleSize val="0"/>
        </c:dLbls>
        <c:gapWidth val="150"/>
        <c:axId val="217746936"/>
        <c:axId val="21774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7746936"/>
        <c:axId val="217747320"/>
      </c:lineChart>
      <c:dateAx>
        <c:axId val="217746936"/>
        <c:scaling>
          <c:orientation val="minMax"/>
        </c:scaling>
        <c:delete val="1"/>
        <c:axPos val="b"/>
        <c:numFmt formatCode="ge" sourceLinked="1"/>
        <c:majorTickMark val="none"/>
        <c:minorTickMark val="none"/>
        <c:tickLblPos val="none"/>
        <c:crossAx val="217747320"/>
        <c:crosses val="autoZero"/>
        <c:auto val="1"/>
        <c:lblOffset val="100"/>
        <c:baseTimeUnit val="years"/>
      </c:dateAx>
      <c:valAx>
        <c:axId val="2177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34.93</c:v>
                </c:pt>
                <c:pt idx="1">
                  <c:v>34.380000000000003</c:v>
                </c:pt>
                <c:pt idx="2">
                  <c:v>33</c:v>
                </c:pt>
                <c:pt idx="3">
                  <c:v>32.46</c:v>
                </c:pt>
                <c:pt idx="4">
                  <c:v>32.369999999999997</c:v>
                </c:pt>
              </c:numCache>
            </c:numRef>
          </c:val>
        </c:ser>
        <c:dLbls>
          <c:showLegendKey val="0"/>
          <c:showVal val="0"/>
          <c:showCatName val="0"/>
          <c:showSerName val="0"/>
          <c:showPercent val="0"/>
          <c:showBubbleSize val="0"/>
        </c:dLbls>
        <c:gapWidth val="150"/>
        <c:axId val="218564600"/>
        <c:axId val="2185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18564600"/>
        <c:axId val="218564992"/>
      </c:lineChart>
      <c:dateAx>
        <c:axId val="218564600"/>
        <c:scaling>
          <c:orientation val="minMax"/>
        </c:scaling>
        <c:delete val="1"/>
        <c:axPos val="b"/>
        <c:numFmt formatCode="ge" sourceLinked="1"/>
        <c:majorTickMark val="none"/>
        <c:minorTickMark val="none"/>
        <c:tickLblPos val="none"/>
        <c:crossAx val="218564992"/>
        <c:crosses val="autoZero"/>
        <c:auto val="1"/>
        <c:lblOffset val="100"/>
        <c:baseTimeUnit val="years"/>
      </c:dateAx>
      <c:valAx>
        <c:axId val="2185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6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90.39</c:v>
                </c:pt>
                <c:pt idx="1">
                  <c:v>90.39</c:v>
                </c:pt>
                <c:pt idx="2">
                  <c:v>90.36</c:v>
                </c:pt>
                <c:pt idx="3">
                  <c:v>90.36</c:v>
                </c:pt>
                <c:pt idx="4">
                  <c:v>90.36</c:v>
                </c:pt>
              </c:numCache>
            </c:numRef>
          </c:val>
        </c:ser>
        <c:dLbls>
          <c:showLegendKey val="0"/>
          <c:showVal val="0"/>
          <c:showCatName val="0"/>
          <c:showSerName val="0"/>
          <c:showPercent val="0"/>
          <c:showBubbleSize val="0"/>
        </c:dLbls>
        <c:gapWidth val="150"/>
        <c:axId val="218746864"/>
        <c:axId val="2187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18746864"/>
        <c:axId val="218747256"/>
      </c:lineChart>
      <c:dateAx>
        <c:axId val="218746864"/>
        <c:scaling>
          <c:orientation val="minMax"/>
        </c:scaling>
        <c:delete val="1"/>
        <c:axPos val="b"/>
        <c:numFmt formatCode="ge" sourceLinked="1"/>
        <c:majorTickMark val="none"/>
        <c:minorTickMark val="none"/>
        <c:tickLblPos val="none"/>
        <c:crossAx val="218747256"/>
        <c:crosses val="autoZero"/>
        <c:auto val="1"/>
        <c:lblOffset val="100"/>
        <c:baseTimeUnit val="years"/>
      </c:dateAx>
      <c:valAx>
        <c:axId val="21874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101.57</c:v>
                </c:pt>
                <c:pt idx="1">
                  <c:v>98.02</c:v>
                </c:pt>
                <c:pt idx="2">
                  <c:v>87.66</c:v>
                </c:pt>
                <c:pt idx="3">
                  <c:v>89.66</c:v>
                </c:pt>
                <c:pt idx="4">
                  <c:v>94.48</c:v>
                </c:pt>
              </c:numCache>
            </c:numRef>
          </c:val>
        </c:ser>
        <c:dLbls>
          <c:showLegendKey val="0"/>
          <c:showVal val="0"/>
          <c:showCatName val="0"/>
          <c:showSerName val="0"/>
          <c:showPercent val="0"/>
          <c:showBubbleSize val="0"/>
        </c:dLbls>
        <c:gapWidth val="150"/>
        <c:axId val="217676272"/>
        <c:axId val="21840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7676272"/>
        <c:axId val="218403736"/>
      </c:lineChart>
      <c:dateAx>
        <c:axId val="217676272"/>
        <c:scaling>
          <c:orientation val="minMax"/>
        </c:scaling>
        <c:delete val="1"/>
        <c:axPos val="b"/>
        <c:numFmt formatCode="ge" sourceLinked="1"/>
        <c:majorTickMark val="none"/>
        <c:minorTickMark val="none"/>
        <c:tickLblPos val="none"/>
        <c:crossAx val="218403736"/>
        <c:crosses val="autoZero"/>
        <c:auto val="1"/>
        <c:lblOffset val="100"/>
        <c:baseTimeUnit val="years"/>
      </c:dateAx>
      <c:valAx>
        <c:axId val="218403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6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36.15</c:v>
                </c:pt>
                <c:pt idx="1">
                  <c:v>37.35</c:v>
                </c:pt>
                <c:pt idx="2">
                  <c:v>47.93</c:v>
                </c:pt>
                <c:pt idx="3">
                  <c:v>48.66</c:v>
                </c:pt>
                <c:pt idx="4">
                  <c:v>50.03</c:v>
                </c:pt>
              </c:numCache>
            </c:numRef>
          </c:val>
        </c:ser>
        <c:dLbls>
          <c:showLegendKey val="0"/>
          <c:showVal val="0"/>
          <c:showCatName val="0"/>
          <c:showSerName val="0"/>
          <c:showPercent val="0"/>
          <c:showBubbleSize val="0"/>
        </c:dLbls>
        <c:gapWidth val="150"/>
        <c:axId val="218395920"/>
        <c:axId val="2181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8395920"/>
        <c:axId val="218175136"/>
      </c:lineChart>
      <c:dateAx>
        <c:axId val="218395920"/>
        <c:scaling>
          <c:orientation val="minMax"/>
        </c:scaling>
        <c:delete val="1"/>
        <c:axPos val="b"/>
        <c:numFmt formatCode="ge" sourceLinked="1"/>
        <c:majorTickMark val="none"/>
        <c:minorTickMark val="none"/>
        <c:tickLblPos val="none"/>
        <c:crossAx val="218175136"/>
        <c:crosses val="autoZero"/>
        <c:auto val="1"/>
        <c:lblOffset val="100"/>
        <c:baseTimeUnit val="years"/>
      </c:dateAx>
      <c:valAx>
        <c:axId val="2181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224440"/>
        <c:axId val="21822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18224440"/>
        <c:axId val="218224824"/>
      </c:lineChart>
      <c:dateAx>
        <c:axId val="218224440"/>
        <c:scaling>
          <c:orientation val="minMax"/>
        </c:scaling>
        <c:delete val="1"/>
        <c:axPos val="b"/>
        <c:numFmt formatCode="ge" sourceLinked="1"/>
        <c:majorTickMark val="none"/>
        <c:minorTickMark val="none"/>
        <c:tickLblPos val="none"/>
        <c:crossAx val="218224824"/>
        <c:crosses val="autoZero"/>
        <c:auto val="1"/>
        <c:lblOffset val="100"/>
        <c:baseTimeUnit val="years"/>
      </c:dateAx>
      <c:valAx>
        <c:axId val="21822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2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496600"/>
        <c:axId val="694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69496600"/>
        <c:axId val="69496992"/>
      </c:lineChart>
      <c:dateAx>
        <c:axId val="69496600"/>
        <c:scaling>
          <c:orientation val="minMax"/>
        </c:scaling>
        <c:delete val="1"/>
        <c:axPos val="b"/>
        <c:numFmt formatCode="ge" sourceLinked="1"/>
        <c:majorTickMark val="none"/>
        <c:minorTickMark val="none"/>
        <c:tickLblPos val="none"/>
        <c:crossAx val="69496992"/>
        <c:crosses val="autoZero"/>
        <c:auto val="1"/>
        <c:lblOffset val="100"/>
        <c:baseTimeUnit val="years"/>
      </c:dateAx>
      <c:valAx>
        <c:axId val="6949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4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658.23</c:v>
                </c:pt>
                <c:pt idx="1">
                  <c:v>559.64</c:v>
                </c:pt>
                <c:pt idx="2">
                  <c:v>322.41000000000003</c:v>
                </c:pt>
                <c:pt idx="3">
                  <c:v>179.04</c:v>
                </c:pt>
                <c:pt idx="4">
                  <c:v>327.63</c:v>
                </c:pt>
              </c:numCache>
            </c:numRef>
          </c:val>
        </c:ser>
        <c:dLbls>
          <c:showLegendKey val="0"/>
          <c:showVal val="0"/>
          <c:showCatName val="0"/>
          <c:showSerName val="0"/>
          <c:showPercent val="0"/>
          <c:showBubbleSize val="0"/>
        </c:dLbls>
        <c:gapWidth val="150"/>
        <c:axId val="218261504"/>
        <c:axId val="21826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18261504"/>
        <c:axId val="218261896"/>
      </c:lineChart>
      <c:dateAx>
        <c:axId val="218261504"/>
        <c:scaling>
          <c:orientation val="minMax"/>
        </c:scaling>
        <c:delete val="1"/>
        <c:axPos val="b"/>
        <c:numFmt formatCode="ge" sourceLinked="1"/>
        <c:majorTickMark val="none"/>
        <c:minorTickMark val="none"/>
        <c:tickLblPos val="none"/>
        <c:crossAx val="218261896"/>
        <c:crosses val="autoZero"/>
        <c:auto val="1"/>
        <c:lblOffset val="100"/>
        <c:baseTimeUnit val="years"/>
      </c:dateAx>
      <c:valAx>
        <c:axId val="21826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226.13</c:v>
                </c:pt>
                <c:pt idx="1">
                  <c:v>211.7</c:v>
                </c:pt>
                <c:pt idx="2">
                  <c:v>203.82</c:v>
                </c:pt>
                <c:pt idx="3">
                  <c:v>202.99</c:v>
                </c:pt>
                <c:pt idx="4">
                  <c:v>200.18</c:v>
                </c:pt>
              </c:numCache>
            </c:numRef>
          </c:val>
        </c:ser>
        <c:dLbls>
          <c:showLegendKey val="0"/>
          <c:showVal val="0"/>
          <c:showCatName val="0"/>
          <c:showSerName val="0"/>
          <c:showPercent val="0"/>
          <c:showBubbleSize val="0"/>
        </c:dLbls>
        <c:gapWidth val="150"/>
        <c:axId val="69496208"/>
        <c:axId val="2182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69496208"/>
        <c:axId val="218263072"/>
      </c:lineChart>
      <c:dateAx>
        <c:axId val="69496208"/>
        <c:scaling>
          <c:orientation val="minMax"/>
        </c:scaling>
        <c:delete val="1"/>
        <c:axPos val="b"/>
        <c:numFmt formatCode="ge" sourceLinked="1"/>
        <c:majorTickMark val="none"/>
        <c:minorTickMark val="none"/>
        <c:tickLblPos val="none"/>
        <c:crossAx val="218263072"/>
        <c:crosses val="autoZero"/>
        <c:auto val="1"/>
        <c:lblOffset val="100"/>
        <c:baseTimeUnit val="years"/>
      </c:dateAx>
      <c:valAx>
        <c:axId val="21826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4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101.04</c:v>
                </c:pt>
                <c:pt idx="1">
                  <c:v>97.45</c:v>
                </c:pt>
                <c:pt idx="2">
                  <c:v>86.55</c:v>
                </c:pt>
                <c:pt idx="3">
                  <c:v>88.78</c:v>
                </c:pt>
                <c:pt idx="4">
                  <c:v>93.8</c:v>
                </c:pt>
              </c:numCache>
            </c:numRef>
          </c:val>
        </c:ser>
        <c:dLbls>
          <c:showLegendKey val="0"/>
          <c:showVal val="0"/>
          <c:showCatName val="0"/>
          <c:showSerName val="0"/>
          <c:showPercent val="0"/>
          <c:showBubbleSize val="0"/>
        </c:dLbls>
        <c:gapWidth val="150"/>
        <c:axId val="218264248"/>
        <c:axId val="2182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18264248"/>
        <c:axId val="218264640"/>
      </c:lineChart>
      <c:dateAx>
        <c:axId val="218264248"/>
        <c:scaling>
          <c:orientation val="minMax"/>
        </c:scaling>
        <c:delete val="1"/>
        <c:axPos val="b"/>
        <c:numFmt formatCode="ge" sourceLinked="1"/>
        <c:majorTickMark val="none"/>
        <c:minorTickMark val="none"/>
        <c:tickLblPos val="none"/>
        <c:crossAx val="218264640"/>
        <c:crosses val="autoZero"/>
        <c:auto val="1"/>
        <c:lblOffset val="100"/>
        <c:baseTimeUnit val="years"/>
      </c:dateAx>
      <c:valAx>
        <c:axId val="2182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144.07</c:v>
                </c:pt>
                <c:pt idx="1">
                  <c:v>151.27000000000001</c:v>
                </c:pt>
                <c:pt idx="2">
                  <c:v>170.76</c:v>
                </c:pt>
                <c:pt idx="3">
                  <c:v>166.88</c:v>
                </c:pt>
                <c:pt idx="4">
                  <c:v>157.52000000000001</c:v>
                </c:pt>
              </c:numCache>
            </c:numRef>
          </c:val>
        </c:ser>
        <c:dLbls>
          <c:showLegendKey val="0"/>
          <c:showVal val="0"/>
          <c:showCatName val="0"/>
          <c:showSerName val="0"/>
          <c:showPercent val="0"/>
          <c:showBubbleSize val="0"/>
        </c:dLbls>
        <c:gapWidth val="150"/>
        <c:axId val="218563032"/>
        <c:axId val="2185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18563032"/>
        <c:axId val="218563424"/>
      </c:lineChart>
      <c:dateAx>
        <c:axId val="218563032"/>
        <c:scaling>
          <c:orientation val="minMax"/>
        </c:scaling>
        <c:delete val="1"/>
        <c:axPos val="b"/>
        <c:numFmt formatCode="ge" sourceLinked="1"/>
        <c:majorTickMark val="none"/>
        <c:minorTickMark val="none"/>
        <c:tickLblPos val="none"/>
        <c:crossAx val="218563424"/>
        <c:crosses val="autoZero"/>
        <c:auto val="1"/>
        <c:lblOffset val="100"/>
        <c:baseTimeUnit val="years"/>
      </c:dateAx>
      <c:valAx>
        <c:axId val="2185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6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62" sqref="BI6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徳島県　つるぎ町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9580</v>
      </c>
      <c r="AM8" s="71"/>
      <c r="AN8" s="71"/>
      <c r="AO8" s="71"/>
      <c r="AP8" s="71"/>
      <c r="AQ8" s="71"/>
      <c r="AR8" s="71"/>
      <c r="AS8" s="71"/>
      <c r="AT8" s="67">
        <f>データ!$S$6</f>
        <v>194.84</v>
      </c>
      <c r="AU8" s="68"/>
      <c r="AV8" s="68"/>
      <c r="AW8" s="68"/>
      <c r="AX8" s="68"/>
      <c r="AY8" s="68"/>
      <c r="AZ8" s="68"/>
      <c r="BA8" s="68"/>
      <c r="BB8" s="70">
        <f>データ!$T$6</f>
        <v>49.17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77.739999999999995</v>
      </c>
      <c r="J10" s="68"/>
      <c r="K10" s="68"/>
      <c r="L10" s="68"/>
      <c r="M10" s="68"/>
      <c r="N10" s="68"/>
      <c r="O10" s="69"/>
      <c r="P10" s="70">
        <f>データ!$P$6</f>
        <v>69.2</v>
      </c>
      <c r="Q10" s="70"/>
      <c r="R10" s="70"/>
      <c r="S10" s="70"/>
      <c r="T10" s="70"/>
      <c r="U10" s="70"/>
      <c r="V10" s="70"/>
      <c r="W10" s="71">
        <f>データ!$Q$6</f>
        <v>2910</v>
      </c>
      <c r="X10" s="71"/>
      <c r="Y10" s="71"/>
      <c r="Z10" s="71"/>
      <c r="AA10" s="71"/>
      <c r="AB10" s="71"/>
      <c r="AC10" s="71"/>
      <c r="AD10" s="2"/>
      <c r="AE10" s="2"/>
      <c r="AF10" s="2"/>
      <c r="AG10" s="2"/>
      <c r="AH10" s="5"/>
      <c r="AI10" s="5"/>
      <c r="AJ10" s="5"/>
      <c r="AK10" s="5"/>
      <c r="AL10" s="71">
        <f>データ!$U$6</f>
        <v>6530</v>
      </c>
      <c r="AM10" s="71"/>
      <c r="AN10" s="71"/>
      <c r="AO10" s="71"/>
      <c r="AP10" s="71"/>
      <c r="AQ10" s="71"/>
      <c r="AR10" s="71"/>
      <c r="AS10" s="71"/>
      <c r="AT10" s="67">
        <f>データ!$V$6</f>
        <v>10.94</v>
      </c>
      <c r="AU10" s="68"/>
      <c r="AV10" s="68"/>
      <c r="AW10" s="68"/>
      <c r="AX10" s="68"/>
      <c r="AY10" s="68"/>
      <c r="AZ10" s="68"/>
      <c r="BA10" s="68"/>
      <c r="BB10" s="70">
        <f>データ!$W$6</f>
        <v>596.89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364681</v>
      </c>
      <c r="D6" s="34">
        <f t="shared" si="3"/>
        <v>46</v>
      </c>
      <c r="E6" s="34">
        <f t="shared" si="3"/>
        <v>1</v>
      </c>
      <c r="F6" s="34">
        <f t="shared" si="3"/>
        <v>0</v>
      </c>
      <c r="G6" s="34">
        <f t="shared" si="3"/>
        <v>1</v>
      </c>
      <c r="H6" s="34" t="str">
        <f t="shared" si="3"/>
        <v>徳島県　つるぎ町</v>
      </c>
      <c r="I6" s="34" t="str">
        <f t="shared" si="3"/>
        <v>法適用</v>
      </c>
      <c r="J6" s="34" t="str">
        <f t="shared" si="3"/>
        <v>水道事業</v>
      </c>
      <c r="K6" s="34" t="str">
        <f t="shared" si="3"/>
        <v>末端給水事業</v>
      </c>
      <c r="L6" s="34" t="str">
        <f t="shared" si="3"/>
        <v>A8</v>
      </c>
      <c r="M6" s="34">
        <f t="shared" si="3"/>
        <v>0</v>
      </c>
      <c r="N6" s="35" t="str">
        <f t="shared" si="3"/>
        <v>-</v>
      </c>
      <c r="O6" s="35">
        <f t="shared" si="3"/>
        <v>77.739999999999995</v>
      </c>
      <c r="P6" s="35">
        <f t="shared" si="3"/>
        <v>69.2</v>
      </c>
      <c r="Q6" s="35">
        <f t="shared" si="3"/>
        <v>2910</v>
      </c>
      <c r="R6" s="35">
        <f t="shared" si="3"/>
        <v>9580</v>
      </c>
      <c r="S6" s="35">
        <f t="shared" si="3"/>
        <v>194.84</v>
      </c>
      <c r="T6" s="35">
        <f t="shared" si="3"/>
        <v>49.17</v>
      </c>
      <c r="U6" s="35">
        <f t="shared" si="3"/>
        <v>6530</v>
      </c>
      <c r="V6" s="35">
        <f t="shared" si="3"/>
        <v>10.94</v>
      </c>
      <c r="W6" s="35">
        <f t="shared" si="3"/>
        <v>596.89</v>
      </c>
      <c r="X6" s="36">
        <f>IF(X7="",NA(),X7)</f>
        <v>101.57</v>
      </c>
      <c r="Y6" s="36">
        <f t="shared" ref="Y6:AG6" si="4">IF(Y7="",NA(),Y7)</f>
        <v>98.02</v>
      </c>
      <c r="Z6" s="36">
        <f t="shared" si="4"/>
        <v>87.66</v>
      </c>
      <c r="AA6" s="36">
        <f t="shared" si="4"/>
        <v>89.66</v>
      </c>
      <c r="AB6" s="36">
        <f t="shared" si="4"/>
        <v>94.48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658.23</v>
      </c>
      <c r="AU6" s="36">
        <f t="shared" ref="AU6:BC6" si="6">IF(AU7="",NA(),AU7)</f>
        <v>559.64</v>
      </c>
      <c r="AV6" s="36">
        <f t="shared" si="6"/>
        <v>322.41000000000003</v>
      </c>
      <c r="AW6" s="36">
        <f t="shared" si="6"/>
        <v>179.04</v>
      </c>
      <c r="AX6" s="36">
        <f t="shared" si="6"/>
        <v>327.63</v>
      </c>
      <c r="AY6" s="36">
        <f t="shared" si="6"/>
        <v>1002.64</v>
      </c>
      <c r="AZ6" s="36">
        <f t="shared" si="6"/>
        <v>1164.51</v>
      </c>
      <c r="BA6" s="36">
        <f t="shared" si="6"/>
        <v>434.72</v>
      </c>
      <c r="BB6" s="36">
        <f t="shared" si="6"/>
        <v>416.14</v>
      </c>
      <c r="BC6" s="36">
        <f t="shared" si="6"/>
        <v>371.89</v>
      </c>
      <c r="BD6" s="35" t="str">
        <f>IF(BD7="","",IF(BD7="-","【-】","【"&amp;SUBSTITUTE(TEXT(BD7,"#,##0.00"),"-","△")&amp;"】"))</f>
        <v>【262.87】</v>
      </c>
      <c r="BE6" s="36">
        <f>IF(BE7="",NA(),BE7)</f>
        <v>226.13</v>
      </c>
      <c r="BF6" s="36">
        <f t="shared" ref="BF6:BN6" si="7">IF(BF7="",NA(),BF7)</f>
        <v>211.7</v>
      </c>
      <c r="BG6" s="36">
        <f t="shared" si="7"/>
        <v>203.82</v>
      </c>
      <c r="BH6" s="36">
        <f t="shared" si="7"/>
        <v>202.99</v>
      </c>
      <c r="BI6" s="36">
        <f t="shared" si="7"/>
        <v>200.18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101.04</v>
      </c>
      <c r="BQ6" s="36">
        <f t="shared" ref="BQ6:BY6" si="8">IF(BQ7="",NA(),BQ7)</f>
        <v>97.45</v>
      </c>
      <c r="BR6" s="36">
        <f t="shared" si="8"/>
        <v>86.55</v>
      </c>
      <c r="BS6" s="36">
        <f t="shared" si="8"/>
        <v>88.78</v>
      </c>
      <c r="BT6" s="36">
        <f t="shared" si="8"/>
        <v>93.8</v>
      </c>
      <c r="BU6" s="36">
        <f t="shared" si="8"/>
        <v>90.69</v>
      </c>
      <c r="BV6" s="36">
        <f t="shared" si="8"/>
        <v>90.64</v>
      </c>
      <c r="BW6" s="36">
        <f t="shared" si="8"/>
        <v>93.66</v>
      </c>
      <c r="BX6" s="36">
        <f t="shared" si="8"/>
        <v>92.76</v>
      </c>
      <c r="BY6" s="36">
        <f t="shared" si="8"/>
        <v>93.28</v>
      </c>
      <c r="BZ6" s="35" t="str">
        <f>IF(BZ7="","",IF(BZ7="-","【-】","【"&amp;SUBSTITUTE(TEXT(BZ7,"#,##0.00"),"-","△")&amp;"】"))</f>
        <v>【105.59】</v>
      </c>
      <c r="CA6" s="36">
        <f>IF(CA7="",NA(),CA7)</f>
        <v>144.07</v>
      </c>
      <c r="CB6" s="36">
        <f t="shared" ref="CB6:CJ6" si="9">IF(CB7="",NA(),CB7)</f>
        <v>151.27000000000001</v>
      </c>
      <c r="CC6" s="36">
        <f t="shared" si="9"/>
        <v>170.76</v>
      </c>
      <c r="CD6" s="36">
        <f t="shared" si="9"/>
        <v>166.88</v>
      </c>
      <c r="CE6" s="36">
        <f t="shared" si="9"/>
        <v>157.52000000000001</v>
      </c>
      <c r="CF6" s="36">
        <f t="shared" si="9"/>
        <v>211.08</v>
      </c>
      <c r="CG6" s="36">
        <f t="shared" si="9"/>
        <v>213.52</v>
      </c>
      <c r="CH6" s="36">
        <f t="shared" si="9"/>
        <v>208.21</v>
      </c>
      <c r="CI6" s="36">
        <f t="shared" si="9"/>
        <v>208.67</v>
      </c>
      <c r="CJ6" s="36">
        <f t="shared" si="9"/>
        <v>208.29</v>
      </c>
      <c r="CK6" s="35" t="str">
        <f>IF(CK7="","",IF(CK7="-","【-】","【"&amp;SUBSTITUTE(TEXT(CK7,"#,##0.00"),"-","△")&amp;"】"))</f>
        <v>【163.27】</v>
      </c>
      <c r="CL6" s="36">
        <f>IF(CL7="",NA(),CL7)</f>
        <v>34.93</v>
      </c>
      <c r="CM6" s="36">
        <f t="shared" ref="CM6:CU6" si="10">IF(CM7="",NA(),CM7)</f>
        <v>34.380000000000003</v>
      </c>
      <c r="CN6" s="36">
        <f t="shared" si="10"/>
        <v>33</v>
      </c>
      <c r="CO6" s="36">
        <f t="shared" si="10"/>
        <v>32.46</v>
      </c>
      <c r="CP6" s="36">
        <f t="shared" si="10"/>
        <v>32.369999999999997</v>
      </c>
      <c r="CQ6" s="36">
        <f t="shared" si="10"/>
        <v>49.69</v>
      </c>
      <c r="CR6" s="36">
        <f t="shared" si="10"/>
        <v>49.77</v>
      </c>
      <c r="CS6" s="36">
        <f t="shared" si="10"/>
        <v>49.22</v>
      </c>
      <c r="CT6" s="36">
        <f t="shared" si="10"/>
        <v>49.08</v>
      </c>
      <c r="CU6" s="36">
        <f t="shared" si="10"/>
        <v>49.32</v>
      </c>
      <c r="CV6" s="35" t="str">
        <f>IF(CV7="","",IF(CV7="-","【-】","【"&amp;SUBSTITUTE(TEXT(CV7,"#,##0.00"),"-","△")&amp;"】"))</f>
        <v>【59.94】</v>
      </c>
      <c r="CW6" s="36">
        <f>IF(CW7="",NA(),CW7)</f>
        <v>90.39</v>
      </c>
      <c r="CX6" s="36">
        <f t="shared" ref="CX6:DF6" si="11">IF(CX7="",NA(),CX7)</f>
        <v>90.39</v>
      </c>
      <c r="CY6" s="36">
        <f t="shared" si="11"/>
        <v>90.36</v>
      </c>
      <c r="CZ6" s="36">
        <f t="shared" si="11"/>
        <v>90.36</v>
      </c>
      <c r="DA6" s="36">
        <f t="shared" si="11"/>
        <v>90.36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36.15</v>
      </c>
      <c r="DI6" s="36">
        <f t="shared" ref="DI6:DQ6" si="12">IF(DI7="",NA(),DI7)</f>
        <v>37.35</v>
      </c>
      <c r="DJ6" s="36">
        <f t="shared" si="12"/>
        <v>47.93</v>
      </c>
      <c r="DK6" s="36">
        <f t="shared" si="12"/>
        <v>48.66</v>
      </c>
      <c r="DL6" s="36">
        <f t="shared" si="12"/>
        <v>50.03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0.94</v>
      </c>
      <c r="EE6" s="36">
        <f t="shared" ref="EE6:EM6" si="14">IF(EE7="",NA(),EE7)</f>
        <v>0.78</v>
      </c>
      <c r="EF6" s="36">
        <f t="shared" si="14"/>
        <v>0.08</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364681</v>
      </c>
      <c r="D7" s="38">
        <v>46</v>
      </c>
      <c r="E7" s="38">
        <v>1</v>
      </c>
      <c r="F7" s="38">
        <v>0</v>
      </c>
      <c r="G7" s="38">
        <v>1</v>
      </c>
      <c r="H7" s="38" t="s">
        <v>105</v>
      </c>
      <c r="I7" s="38" t="s">
        <v>106</v>
      </c>
      <c r="J7" s="38" t="s">
        <v>107</v>
      </c>
      <c r="K7" s="38" t="s">
        <v>108</v>
      </c>
      <c r="L7" s="38" t="s">
        <v>109</v>
      </c>
      <c r="M7" s="38"/>
      <c r="N7" s="39" t="s">
        <v>110</v>
      </c>
      <c r="O7" s="39">
        <v>77.739999999999995</v>
      </c>
      <c r="P7" s="39">
        <v>69.2</v>
      </c>
      <c r="Q7" s="39">
        <v>2910</v>
      </c>
      <c r="R7" s="39">
        <v>9580</v>
      </c>
      <c r="S7" s="39">
        <v>194.84</v>
      </c>
      <c r="T7" s="39">
        <v>49.17</v>
      </c>
      <c r="U7" s="39">
        <v>6530</v>
      </c>
      <c r="V7" s="39">
        <v>10.94</v>
      </c>
      <c r="W7" s="39">
        <v>596.89</v>
      </c>
      <c r="X7" s="39">
        <v>101.57</v>
      </c>
      <c r="Y7" s="39">
        <v>98.02</v>
      </c>
      <c r="Z7" s="39">
        <v>87.66</v>
      </c>
      <c r="AA7" s="39">
        <v>89.66</v>
      </c>
      <c r="AB7" s="39">
        <v>94.48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658.23</v>
      </c>
      <c r="AU7" s="39">
        <v>559.64</v>
      </c>
      <c r="AV7" s="39">
        <v>322.41000000000003</v>
      </c>
      <c r="AW7" s="39">
        <v>179.04</v>
      </c>
      <c r="AX7" s="39">
        <v>327.63</v>
      </c>
      <c r="AY7" s="39">
        <v>1002.64</v>
      </c>
      <c r="AZ7" s="39">
        <v>1164.51</v>
      </c>
      <c r="BA7" s="39">
        <v>434.72</v>
      </c>
      <c r="BB7" s="39">
        <v>416.14</v>
      </c>
      <c r="BC7" s="39">
        <v>371.89</v>
      </c>
      <c r="BD7" s="39">
        <v>262.87</v>
      </c>
      <c r="BE7" s="39">
        <v>226.13</v>
      </c>
      <c r="BF7" s="39">
        <v>211.7</v>
      </c>
      <c r="BG7" s="39">
        <v>203.82</v>
      </c>
      <c r="BH7" s="39">
        <v>202.99</v>
      </c>
      <c r="BI7" s="39">
        <v>200.18</v>
      </c>
      <c r="BJ7" s="39">
        <v>520.29999999999995</v>
      </c>
      <c r="BK7" s="39">
        <v>498.27</v>
      </c>
      <c r="BL7" s="39">
        <v>495.76</v>
      </c>
      <c r="BM7" s="39">
        <v>487.22</v>
      </c>
      <c r="BN7" s="39">
        <v>483.11</v>
      </c>
      <c r="BO7" s="39">
        <v>270.87</v>
      </c>
      <c r="BP7" s="39">
        <v>101.04</v>
      </c>
      <c r="BQ7" s="39">
        <v>97.45</v>
      </c>
      <c r="BR7" s="39">
        <v>86.55</v>
      </c>
      <c r="BS7" s="39">
        <v>88.78</v>
      </c>
      <c r="BT7" s="39">
        <v>93.8</v>
      </c>
      <c r="BU7" s="39">
        <v>90.69</v>
      </c>
      <c r="BV7" s="39">
        <v>90.64</v>
      </c>
      <c r="BW7" s="39">
        <v>93.66</v>
      </c>
      <c r="BX7" s="39">
        <v>92.76</v>
      </c>
      <c r="BY7" s="39">
        <v>93.28</v>
      </c>
      <c r="BZ7" s="39">
        <v>105.59</v>
      </c>
      <c r="CA7" s="39">
        <v>144.07</v>
      </c>
      <c r="CB7" s="39">
        <v>151.27000000000001</v>
      </c>
      <c r="CC7" s="39">
        <v>170.76</v>
      </c>
      <c r="CD7" s="39">
        <v>166.88</v>
      </c>
      <c r="CE7" s="39">
        <v>157.52000000000001</v>
      </c>
      <c r="CF7" s="39">
        <v>211.08</v>
      </c>
      <c r="CG7" s="39">
        <v>213.52</v>
      </c>
      <c r="CH7" s="39">
        <v>208.21</v>
      </c>
      <c r="CI7" s="39">
        <v>208.67</v>
      </c>
      <c r="CJ7" s="39">
        <v>208.29</v>
      </c>
      <c r="CK7" s="39">
        <v>163.27000000000001</v>
      </c>
      <c r="CL7" s="39">
        <v>34.93</v>
      </c>
      <c r="CM7" s="39">
        <v>34.380000000000003</v>
      </c>
      <c r="CN7" s="39">
        <v>33</v>
      </c>
      <c r="CO7" s="39">
        <v>32.46</v>
      </c>
      <c r="CP7" s="39">
        <v>32.369999999999997</v>
      </c>
      <c r="CQ7" s="39">
        <v>49.69</v>
      </c>
      <c r="CR7" s="39">
        <v>49.77</v>
      </c>
      <c r="CS7" s="39">
        <v>49.22</v>
      </c>
      <c r="CT7" s="39">
        <v>49.08</v>
      </c>
      <c r="CU7" s="39">
        <v>49.32</v>
      </c>
      <c r="CV7" s="39">
        <v>59.94</v>
      </c>
      <c r="CW7" s="39">
        <v>90.39</v>
      </c>
      <c r="CX7" s="39">
        <v>90.39</v>
      </c>
      <c r="CY7" s="39">
        <v>90.36</v>
      </c>
      <c r="CZ7" s="39">
        <v>90.36</v>
      </c>
      <c r="DA7" s="39">
        <v>90.36</v>
      </c>
      <c r="DB7" s="39">
        <v>80.010000000000005</v>
      </c>
      <c r="DC7" s="39">
        <v>79.98</v>
      </c>
      <c r="DD7" s="39">
        <v>79.48</v>
      </c>
      <c r="DE7" s="39">
        <v>79.3</v>
      </c>
      <c r="DF7" s="39">
        <v>79.34</v>
      </c>
      <c r="DG7" s="39">
        <v>90.22</v>
      </c>
      <c r="DH7" s="39">
        <v>36.15</v>
      </c>
      <c r="DI7" s="39">
        <v>37.35</v>
      </c>
      <c r="DJ7" s="39">
        <v>47.93</v>
      </c>
      <c r="DK7" s="39">
        <v>48.66</v>
      </c>
      <c r="DL7" s="39">
        <v>50.03</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0.94</v>
      </c>
      <c r="EE7" s="39">
        <v>0.78</v>
      </c>
      <c r="EF7" s="39">
        <v>0.08</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2018-02-08T04:10:43Z</cp:lastPrinted>
  <dcterms:created xsi:type="dcterms:W3CDTF">2017-12-25T01:35:10Z</dcterms:created>
  <dcterms:modified xsi:type="dcterms:W3CDTF">2018-02-08T07:15:10Z</dcterms:modified>
  <cp:category/>
</cp:coreProperties>
</file>