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AT8" i="4" s="1"/>
  <c r="R6" i="5"/>
  <c r="AL8" i="4" s="1"/>
  <c r="Q6" i="5"/>
  <c r="P6" i="5"/>
  <c r="O6" i="5"/>
  <c r="N6" i="5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F85" i="4"/>
  <c r="AL10" i="4"/>
  <c r="W10" i="4"/>
  <c r="P10" i="4"/>
  <c r="I10" i="4"/>
  <c r="B10" i="4"/>
  <c r="BB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<sst xmlns="http://schemas.openxmlformats.org/spreadsheetml/2006/main" count="232" uniqueCount="120">
  <si>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</si>
  <si>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</si>
  <si>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</si>
  <si>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</si>
  <si>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</si>
  <si>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</si>
  <si>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</si>
  <si>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</si>
  <si>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</si>
  <si>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</si>
  <si>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</si>
  <si>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</si>
  <si>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</si>
  <si>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</si>
  <si>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</si>
  <si>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</si>
  <si>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</si>
  <si>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</si>
  <si>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</si>
  <si>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</si>
  <si>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</si>
  <si>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</si>
  <si>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</si>
  <si>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</si>
  <si>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</si>
  <si>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</si>
  <si>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</si>
  <si>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</si>
  <si>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</si>
  <si>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</si>
  <si>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</si>
  <si>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</si>
  <si>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</si>
  <si>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</si>
  <si>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</si>
  <si>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</si>
  <si>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</si>
  <si>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</si>
  <si>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</si>
  <si>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</si>
  <si>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</si>
  <si>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</si>
  <si>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</si>
  <si>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</si>
  <si>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</si>
  <si>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</si>
  <si>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</si>
  <si>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</si>
  <si>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</si>
  <si>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</si>
  <si>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</si>
  <si>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</si>
  <si>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</si>
  <si>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</si>
  <si>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</si>
  <si>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</si>
  <si>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</si>
  <si>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</si>
  <si>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</si>
  <si>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</si>
  <si>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</si>
  <si>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</si>
  <si>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</si>
  <si>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</si>
  <si>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</si>
  <si>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</si>
  <si>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</si>
  <si>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</si>
  <si>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</si>
  <si>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</si>
  <si>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</si>
  <si>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</si>
  <si>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</si>
  <si>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</si>
  <si>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</si>
  <si>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</si>
  <si>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</si>
  <si>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</si>
  <si>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</si>
  <si>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</si>
  <si>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</si>
  <si>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</si>
  <si>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</si>
  <si>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</si>
  <si>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</si>
  <si>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</si>
  <si>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</si>
  <si>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</si>
  <si>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</si>
  <si>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</si>
  <si>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</si>
  <si>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</si>
  <si>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</si>
  <si>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</si>
  <si>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</si>
  <si>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</si>
  <si>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</si>
  <si>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</si>
  <si>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</si>
  <si>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</si>
  <si>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</si>
  <si>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</si>
  <si>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</si>
  <si>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</si>
  <si>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</si>
  <si>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上板町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</si>
  <si>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</si>
  <si>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</si>
  <si>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</si>
  <si>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</si>
  <si>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</si>
  <si>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</si>
  <si>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</si>
  <si>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</si>
  <si>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</si>
  <si>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</si>
  <si>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人口減少による給水収益への影響、高騰しつつある維持管理費などを鑑み、さらなる経営の効率化を図りたい。　　　　　　　　　　　　　　　　　　　また、長期的な経常収支を考察し、無理のない計画的な老朽施設更新を実施していきたい。              
              </t>
    <phoneticPr fontId="4"/>
  </si>
  <si>
    <t xml:space="preserve">  本町の老朽施設更新事業は、法定耐用年数を経過した管路から着手している。                   なお、φ１５０以上の管路には、耐震管を採用している。</t>
    <phoneticPr fontId="4"/>
  </si>
  <si>
    <t xml:space="preserve">  経常利益と経常費用のバランスにより、黒字計上となっている。                               しかしながら、人口減少による給水収益が年々減収傾向であるのに、施設老朽化による修繕など維持管理費用が増えており、今後の経営は困難になりつつある。              
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</si>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</sst>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0.38</c:v>
                </c:pt>
                <c:pt idx="1">
                  <c:v>0.38</c:v>
                </c:pt>
                <c:pt idx="2">
                  <c:v>0.4</c:v>
                </c:pt>
                <c:pt idx="3" formatCode="#,##0.00;&quot;△&quot;#,##0.00">
                  <c:v>0.39</c:v>
                </c:pt>
                <c:pt idx="4" formatCode="#,##0.00;&quot;△&quot;#,##0.00">
                  <c:v>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59224"/>
        <c:axId val="187106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0.71</c:v>
                </c:pt>
                <c:pt idx="2">
                  <c:v>0.68</c:v>
                </c:pt>
                <c:pt idx="3">
                  <c:v>1.65</c:v>
                </c:pt>
                <c:pt idx="4">
                  <c:v>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9224"/>
        <c:axId val="187106072"/>
      </c:lineChart>
      <c:dateAx>
        <c:axId val="187259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106072"/>
        <c:crosses val="autoZero"/>
        <c:auto val="1"/>
        <c:lblOffset val="100"/>
        <c:baseTimeUnit val="years"/>
      </c:dateAx>
      <c:valAx>
        <c:axId val="187106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259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68.650000000000006</c:v>
                </c:pt>
                <c:pt idx="1">
                  <c:v>68.63</c:v>
                </c:pt>
                <c:pt idx="2">
                  <c:v>67.260000000000005</c:v>
                </c:pt>
                <c:pt idx="3">
                  <c:v>68.760000000000005</c:v>
                </c:pt>
                <c:pt idx="4">
                  <c:v>68.209999999999994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985408"/>
        <c:axId val="187985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54.51</c:v>
                </c:pt>
                <c:pt idx="1">
                  <c:v>54.47</c:v>
                </c:pt>
                <c:pt idx="2">
                  <c:v>53.61</c:v>
                </c:pt>
                <c:pt idx="3">
                  <c:v>53.52</c:v>
                </c:pt>
                <c:pt idx="4">
                  <c:v>54.24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85408"/>
        <c:axId val="187985800"/>
      </c:lineChart>
      <c:dateAx>
        <c:axId val="18798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985800"/>
        <c:crosses val="autoZero"/>
        <c:auto val="1"/>
        <c:lblOffset val="100"/>
        <c:baseTimeUnit val="years"/>
      </c:dateAx>
      <c:valAx>
        <c:axId val="187985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98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77.900000000000006</c:v>
                </c:pt>
                <c:pt idx="1">
                  <c:v>77.900000000000006</c:v>
                </c:pt>
                <c:pt idx="2">
                  <c:v>77.8</c:v>
                </c:pt>
                <c:pt idx="3">
                  <c:v>75.099999999999994</c:v>
                </c:pt>
                <c:pt idx="4">
                  <c:v>75.3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84832"/>
        <c:axId val="188285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81.790000000000006</c:v>
                </c:pt>
                <c:pt idx="1">
                  <c:v>81.459999999999994</c:v>
                </c:pt>
                <c:pt idx="2">
                  <c:v>81.31</c:v>
                </c:pt>
                <c:pt idx="3">
                  <c:v>81.459999999999994</c:v>
                </c:pt>
                <c:pt idx="4">
                  <c:v>81.680000000000007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84832"/>
        <c:axId val="188285224"/>
      </c:lineChart>
      <c:dateAx>
        <c:axId val="18828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285224"/>
        <c:crosses val="autoZero"/>
        <c:auto val="1"/>
        <c:lblOffset val="100"/>
        <c:baseTimeUnit val="years"/>
      </c:dateAx>
      <c:valAx>
        <c:axId val="188285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28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121.38</c:v>
                </c:pt>
                <c:pt idx="1">
                  <c:v>118.92</c:v>
                </c:pt>
                <c:pt idx="2">
                  <c:v>103.16</c:v>
                </c:pt>
                <c:pt idx="3">
                  <c:v>113.35</c:v>
                </c:pt>
                <c:pt idx="4">
                  <c:v>122.73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03672"/>
        <c:axId val="187708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108.33</c:v>
                </c:pt>
                <c:pt idx="1">
                  <c:v>107.95</c:v>
                </c:pt>
                <c:pt idx="2">
                  <c:v>109.49</c:v>
                </c:pt>
                <c:pt idx="3">
                  <c:v>111.06</c:v>
                </c:pt>
                <c:pt idx="4">
                  <c:v>111.34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03672"/>
        <c:axId val="187708152"/>
      </c:lineChart>
      <c:dateAx>
        <c:axId val="187703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08152"/>
        <c:crosses val="autoZero"/>
        <c:auto val="1"/>
        <c:lblOffset val="100"/>
        <c:baseTimeUnit val="years"/>
      </c:dateAx>
      <c:valAx>
        <c:axId val="187708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703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42.64</c:v>
                </c:pt>
                <c:pt idx="1">
                  <c:v>44.18</c:v>
                </c:pt>
                <c:pt idx="2">
                  <c:v>44.85</c:v>
                </c:pt>
                <c:pt idx="3">
                  <c:v>46.23</c:v>
                </c:pt>
                <c:pt idx="4">
                  <c:v>47.09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84960"/>
        <c:axId val="18778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37.799999999999997</c:v>
                </c:pt>
                <c:pt idx="1">
                  <c:v>38.520000000000003</c:v>
                </c:pt>
                <c:pt idx="2">
                  <c:v>46.67</c:v>
                </c:pt>
                <c:pt idx="3">
                  <c:v>47.7</c:v>
                </c:pt>
                <c:pt idx="4">
                  <c:v>48.14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84960"/>
        <c:axId val="187785344"/>
      </c:lineChart>
      <c:dateAx>
        <c:axId val="18778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85344"/>
        <c:crosses val="autoZero"/>
        <c:auto val="1"/>
        <c:lblOffset val="100"/>
        <c:baseTimeUnit val="years"/>
      </c:dateAx>
      <c:valAx>
        <c:axId val="18778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78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2.88</c:v>
                </c:pt>
                <c:pt idx="3" formatCode="#,##0.00;&quot;△&quot;#,##0.00;&quot;-&quot;">
                  <c:v>2.88</c:v>
                </c:pt>
                <c:pt idx="4" formatCode="#,##0.00;&quot;△&quot;#,##0.00;&quot;-&quot;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34448"/>
        <c:axId val="18773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8.2200000000000006</c:v>
                </c:pt>
                <c:pt idx="1">
                  <c:v>9.43</c:v>
                </c:pt>
                <c:pt idx="2">
                  <c:v>10.029999999999999</c:v>
                </c:pt>
                <c:pt idx="3">
                  <c:v>7.26</c:v>
                </c:pt>
                <c:pt idx="4">
                  <c:v>11.13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34448"/>
        <c:axId val="187734832"/>
      </c:lineChart>
      <c:dateAx>
        <c:axId val="18773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34832"/>
        <c:crosses val="autoZero"/>
        <c:auto val="1"/>
        <c:lblOffset val="100"/>
        <c:baseTimeUnit val="years"/>
      </c:dateAx>
      <c:valAx>
        <c:axId val="18773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73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46032"/>
        <c:axId val="187846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15.69</c:v>
                </c:pt>
                <c:pt idx="1">
                  <c:v>13.47</c:v>
                </c:pt>
                <c:pt idx="2">
                  <c:v>9.49</c:v>
                </c:pt>
                <c:pt idx="3">
                  <c:v>9.35</c:v>
                </c:pt>
                <c:pt idx="4">
                  <c:v>10.130000000000001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46032"/>
        <c:axId val="187846424"/>
      </c:lineChart>
      <c:dateAx>
        <c:axId val="18784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846424"/>
        <c:crosses val="autoZero"/>
        <c:auto val="1"/>
        <c:lblOffset val="100"/>
        <c:baseTimeUnit val="years"/>
      </c:dateAx>
      <c:valAx>
        <c:axId val="187846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84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939.22</c:v>
                </c:pt>
                <c:pt idx="1">
                  <c:v>1030.93</c:v>
                </c:pt>
                <c:pt idx="2">
                  <c:v>333.48</c:v>
                </c:pt>
                <c:pt idx="3">
                  <c:v>469.4</c:v>
                </c:pt>
                <c:pt idx="4">
                  <c:v>415.51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47600"/>
        <c:axId val="187847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1159.4100000000001</c:v>
                </c:pt>
                <c:pt idx="1">
                  <c:v>1081.23</c:v>
                </c:pt>
                <c:pt idx="2">
                  <c:v>406.37</c:v>
                </c:pt>
                <c:pt idx="3">
                  <c:v>398.29</c:v>
                </c:pt>
                <c:pt idx="4">
                  <c:v>388.67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47600"/>
        <c:axId val="187847992"/>
      </c:lineChart>
      <c:dateAx>
        <c:axId val="18784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847992"/>
        <c:crosses val="autoZero"/>
        <c:auto val="1"/>
        <c:lblOffset val="100"/>
        <c:baseTimeUnit val="years"/>
      </c:dateAx>
      <c:valAx>
        <c:axId val="187847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84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374.86</c:v>
                </c:pt>
                <c:pt idx="1">
                  <c:v>356.6</c:v>
                </c:pt>
                <c:pt idx="2">
                  <c:v>344.31</c:v>
                </c:pt>
                <c:pt idx="3">
                  <c:v>330</c:v>
                </c:pt>
                <c:pt idx="4">
                  <c:v>335.04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49168"/>
        <c:axId val="188019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</c:v>
                </c:pt>
                <c:pt idx="1">
                  <c:v>443.13</c:v>
                </c:pt>
                <c:pt idx="2">
                  <c:v>442.54</c:v>
                </c:pt>
                <c:pt idx="3">
                  <c:v>431</c:v>
                </c:pt>
                <c:pt idx="4">
                  <c:v>422.5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49168"/>
        <c:axId val="188019816"/>
      </c:lineChart>
      <c:dateAx>
        <c:axId val="18784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019816"/>
        <c:crosses val="autoZero"/>
        <c:auto val="1"/>
        <c:lblOffset val="100"/>
        <c:baseTimeUnit val="years"/>
      </c:dateAx>
      <c:valAx>
        <c:axId val="188019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84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121.72</c:v>
                </c:pt>
                <c:pt idx="1">
                  <c:v>119.69</c:v>
                </c:pt>
                <c:pt idx="2">
                  <c:v>103.09</c:v>
                </c:pt>
                <c:pt idx="3">
                  <c:v>113.95</c:v>
                </c:pt>
                <c:pt idx="4">
                  <c:v>123.94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20992"/>
        <c:axId val="18802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96.27</c:v>
                </c:pt>
                <c:pt idx="1">
                  <c:v>95.4</c:v>
                </c:pt>
                <c:pt idx="2">
                  <c:v>98.6</c:v>
                </c:pt>
                <c:pt idx="3">
                  <c:v>100.82</c:v>
                </c:pt>
                <c:pt idx="4">
                  <c:v>101.64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20992"/>
        <c:axId val="188021384"/>
      </c:lineChart>
      <c:dateAx>
        <c:axId val="18802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021384"/>
        <c:crosses val="autoZero"/>
        <c:auto val="1"/>
        <c:lblOffset val="100"/>
        <c:baseTimeUnit val="years"/>
      </c:dateAx>
      <c:valAx>
        <c:axId val="18802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02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106.9</c:v>
                </c:pt>
                <c:pt idx="1">
                  <c:v>108.62</c:v>
                </c:pt>
                <c:pt idx="2">
                  <c:v>126.24</c:v>
                </c:pt>
                <c:pt idx="3">
                  <c:v>114.22</c:v>
                </c:pt>
                <c:pt idx="4">
                  <c:v>105.02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22560"/>
        <c:axId val="18802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186.94</c:v>
                </c:pt>
                <c:pt idx="1">
                  <c:v>186.15</c:v>
                </c:pt>
                <c:pt idx="2">
                  <c:v>181.67</c:v>
                </c:pt>
                <c:pt idx="3">
                  <c:v>179.55</c:v>
                </c:pt>
                <c:pt idx="4">
                  <c:v>179.16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22560"/>
        <c:axId val="188022952"/>
      </c:lineChart>
      <c:dateAx>
        <c:axId val="18802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022952"/>
        <c:crosses val="autoZero"/>
        <c:auto val="1"/>
        <c:lblOffset val="100"/>
        <c:baseTimeUnit val="years"/>
      </c:dateAx>
      <c:valAx>
        <c:axId val="188022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02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1" zoomScaleNormal="100" workbookViewId="0">
      <selection activeCell="AD8" sqref="AD8:AJ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徳島県　上板町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A7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12337</v>
      </c>
      <c r="AM8" s="61"/>
      <c r="AN8" s="61"/>
      <c r="AO8" s="61"/>
      <c r="AP8" s="61"/>
      <c r="AQ8" s="61"/>
      <c r="AR8" s="61"/>
      <c r="AS8" s="61"/>
      <c r="AT8" s="51">
        <f>データ!$S$6</f>
        <v>34.58</v>
      </c>
      <c r="AU8" s="52"/>
      <c r="AV8" s="52"/>
      <c r="AW8" s="52"/>
      <c r="AX8" s="52"/>
      <c r="AY8" s="52"/>
      <c r="AZ8" s="52"/>
      <c r="BA8" s="52"/>
      <c r="BB8" s="53">
        <f>データ!$T$6</f>
        <v>356.77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62.47</v>
      </c>
      <c r="J10" s="52"/>
      <c r="K10" s="52"/>
      <c r="L10" s="52"/>
      <c r="M10" s="52"/>
      <c r="N10" s="52"/>
      <c r="O10" s="64"/>
      <c r="P10" s="53">
        <f>データ!$P$6</f>
        <v>95.2</v>
      </c>
      <c r="Q10" s="53"/>
      <c r="R10" s="53"/>
      <c r="S10" s="53"/>
      <c r="T10" s="53"/>
      <c r="U10" s="53"/>
      <c r="V10" s="53"/>
      <c r="W10" s="61">
        <f>データ!$Q$6</f>
        <v>2530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11720</v>
      </c>
      <c r="AM10" s="61"/>
      <c r="AN10" s="61"/>
      <c r="AO10" s="61"/>
      <c r="AP10" s="61"/>
      <c r="AQ10" s="61"/>
      <c r="AR10" s="61"/>
      <c r="AS10" s="61"/>
      <c r="AT10" s="51">
        <f>データ!$V$6</f>
        <v>23</v>
      </c>
      <c r="AU10" s="52"/>
      <c r="AV10" s="52"/>
      <c r="AW10" s="52"/>
      <c r="AX10" s="52"/>
      <c r="AY10" s="52"/>
      <c r="AZ10" s="52"/>
      <c r="BA10" s="52"/>
      <c r="BB10" s="53">
        <f>データ!$W$6</f>
        <v>509.57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116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algorithmName="SHA-512" hashValue="Qq0p5bPfCXzbJk9NY8xlm4gPD4/shnsXr3FzsyQvaA+pRyOtl/dhdkgIU7eD9VQzjhObDhFOfv+H/YBroLzzVA==" saltValue="SPrkLIidX6Fsq0SWjjrxB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X1" workbookViewId="0">
      <selection activeCell="EH8" sqref="EH8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364053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徳島県　上板町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>
        <f t="shared" si="3"/>
        <v>0</v>
      </c>
      <c r="N6" s="35" t="str">
        <f t="shared" si="3"/>
        <v>-</v>
      </c>
      <c r="O6" s="35">
        <f t="shared" si="3"/>
        <v>62.47</v>
      </c>
      <c r="P6" s="35">
        <f t="shared" si="3"/>
        <v>95.2</v>
      </c>
      <c r="Q6" s="35">
        <f t="shared" si="3"/>
        <v>2530</v>
      </c>
      <c r="R6" s="35">
        <f t="shared" si="3"/>
        <v>12337</v>
      </c>
      <c r="S6" s="35">
        <f t="shared" si="3"/>
        <v>34.58</v>
      </c>
      <c r="T6" s="35">
        <f t="shared" si="3"/>
        <v>356.77</v>
      </c>
      <c r="U6" s="35">
        <f t="shared" si="3"/>
        <v>11720</v>
      </c>
      <c r="V6" s="35">
        <f t="shared" si="3"/>
        <v>23</v>
      </c>
      <c r="W6" s="35">
        <f t="shared" si="3"/>
        <v>509.57</v>
      </c>
      <c r="X6" s="36">
        <f>IF(X7="",NA(),X7)</f>
        <v>121.38</v>
      </c>
      <c r="Y6" s="36">
        <f t="shared" ref="Y6:AG6" si="4">IF(Y7="",NA(),Y7)</f>
        <v>118.92</v>
      </c>
      <c r="Z6" s="36">
        <f t="shared" si="4"/>
        <v>103.16</v>
      </c>
      <c r="AA6" s="36">
        <f t="shared" si="4"/>
        <v>113.35</v>
      </c>
      <c r="AB6" s="36">
        <f t="shared" si="4"/>
        <v>122.73</v>
      </c>
      <c r="AC6" s="36">
        <f t="shared" si="4"/>
        <v>108.33</v>
      </c>
      <c r="AD6" s="36">
        <f t="shared" si="4"/>
        <v>107.95</v>
      </c>
      <c r="AE6" s="36">
        <f t="shared" si="4"/>
        <v>109.49</v>
      </c>
      <c r="AF6" s="36">
        <f t="shared" si="4"/>
        <v>111.06</v>
      </c>
      <c r="AG6" s="36">
        <f t="shared" si="4"/>
        <v>111.34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15.69</v>
      </c>
      <c r="AO6" s="36">
        <f t="shared" si="5"/>
        <v>13.47</v>
      </c>
      <c r="AP6" s="36">
        <f t="shared" si="5"/>
        <v>9.49</v>
      </c>
      <c r="AQ6" s="36">
        <f t="shared" si="5"/>
        <v>9.35</v>
      </c>
      <c r="AR6" s="36">
        <f t="shared" si="5"/>
        <v>10.130000000000001</v>
      </c>
      <c r="AS6" s="35" t="str">
        <f>IF(AS7="","",IF(AS7="-","【-】","【"&amp;SUBSTITUTE(TEXT(AS7,"#,##0.00"),"-","△")&amp;"】"))</f>
        <v>【0.79】</v>
      </c>
      <c r="AT6" s="36">
        <f>IF(AT7="",NA(),AT7)</f>
        <v>939.22</v>
      </c>
      <c r="AU6" s="36">
        <f t="shared" ref="AU6:BC6" si="6">IF(AU7="",NA(),AU7)</f>
        <v>1030.93</v>
      </c>
      <c r="AV6" s="36">
        <f t="shared" si="6"/>
        <v>333.48</v>
      </c>
      <c r="AW6" s="36">
        <f t="shared" si="6"/>
        <v>469.4</v>
      </c>
      <c r="AX6" s="36">
        <f t="shared" si="6"/>
        <v>415.51</v>
      </c>
      <c r="AY6" s="36">
        <f t="shared" si="6"/>
        <v>1159.4100000000001</v>
      </c>
      <c r="AZ6" s="36">
        <f t="shared" si="6"/>
        <v>1081.23</v>
      </c>
      <c r="BA6" s="36">
        <f t="shared" si="6"/>
        <v>406.37</v>
      </c>
      <c r="BB6" s="36">
        <f t="shared" si="6"/>
        <v>398.29</v>
      </c>
      <c r="BC6" s="36">
        <f t="shared" si="6"/>
        <v>388.67</v>
      </c>
      <c r="BD6" s="35" t="str">
        <f>IF(BD7="","",IF(BD7="-","【-】","【"&amp;SUBSTITUTE(TEXT(BD7,"#,##0.00"),"-","△")&amp;"】"))</f>
        <v>【262.87】</v>
      </c>
      <c r="BE6" s="36">
        <f>IF(BE7="",NA(),BE7)</f>
        <v>374.86</v>
      </c>
      <c r="BF6" s="36">
        <f t="shared" ref="BF6:BN6" si="7">IF(BF7="",NA(),BF7)</f>
        <v>356.6</v>
      </c>
      <c r="BG6" s="36">
        <f t="shared" si="7"/>
        <v>344.31</v>
      </c>
      <c r="BH6" s="36">
        <f t="shared" si="7"/>
        <v>330</v>
      </c>
      <c r="BI6" s="36">
        <f t="shared" si="7"/>
        <v>335.04</v>
      </c>
      <c r="BJ6" s="36">
        <f t="shared" si="7"/>
        <v>458</v>
      </c>
      <c r="BK6" s="36">
        <f t="shared" si="7"/>
        <v>443.13</v>
      </c>
      <c r="BL6" s="36">
        <f t="shared" si="7"/>
        <v>442.54</v>
      </c>
      <c r="BM6" s="36">
        <f t="shared" si="7"/>
        <v>431</v>
      </c>
      <c r="BN6" s="36">
        <f t="shared" si="7"/>
        <v>422.5</v>
      </c>
      <c r="BO6" s="35" t="str">
        <f>IF(BO7="","",IF(BO7="-","【-】","【"&amp;SUBSTITUTE(TEXT(BO7,"#,##0.00"),"-","△")&amp;"】"))</f>
        <v>【270.87】</v>
      </c>
      <c r="BP6" s="36">
        <f>IF(BP7="",NA(),BP7)</f>
        <v>121.72</v>
      </c>
      <c r="BQ6" s="36">
        <f t="shared" ref="BQ6:BY6" si="8">IF(BQ7="",NA(),BQ7)</f>
        <v>119.69</v>
      </c>
      <c r="BR6" s="36">
        <f t="shared" si="8"/>
        <v>103.09</v>
      </c>
      <c r="BS6" s="36">
        <f t="shared" si="8"/>
        <v>113.95</v>
      </c>
      <c r="BT6" s="36">
        <f t="shared" si="8"/>
        <v>123.94</v>
      </c>
      <c r="BU6" s="36">
        <f t="shared" si="8"/>
        <v>96.27</v>
      </c>
      <c r="BV6" s="36">
        <f t="shared" si="8"/>
        <v>95.4</v>
      </c>
      <c r="BW6" s="36">
        <f t="shared" si="8"/>
        <v>98.6</v>
      </c>
      <c r="BX6" s="36">
        <f t="shared" si="8"/>
        <v>100.82</v>
      </c>
      <c r="BY6" s="36">
        <f t="shared" si="8"/>
        <v>101.64</v>
      </c>
      <c r="BZ6" s="35" t="str">
        <f>IF(BZ7="","",IF(BZ7="-","【-】","【"&amp;SUBSTITUTE(TEXT(BZ7,"#,##0.00"),"-","△")&amp;"】"))</f>
        <v>【105.59】</v>
      </c>
      <c r="CA6" s="36">
        <f>IF(CA7="",NA(),CA7)</f>
        <v>106.9</v>
      </c>
      <c r="CB6" s="36">
        <f t="shared" ref="CB6:CJ6" si="9">IF(CB7="",NA(),CB7)</f>
        <v>108.62</v>
      </c>
      <c r="CC6" s="36">
        <f t="shared" si="9"/>
        <v>126.24</v>
      </c>
      <c r="CD6" s="36">
        <f t="shared" si="9"/>
        <v>114.22</v>
      </c>
      <c r="CE6" s="36">
        <f t="shared" si="9"/>
        <v>105.02</v>
      </c>
      <c r="CF6" s="36">
        <f t="shared" si="9"/>
        <v>186.94</v>
      </c>
      <c r="CG6" s="36">
        <f t="shared" si="9"/>
        <v>186.15</v>
      </c>
      <c r="CH6" s="36">
        <f t="shared" si="9"/>
        <v>181.67</v>
      </c>
      <c r="CI6" s="36">
        <f t="shared" si="9"/>
        <v>179.55</v>
      </c>
      <c r="CJ6" s="36">
        <f t="shared" si="9"/>
        <v>179.16</v>
      </c>
      <c r="CK6" s="35" t="str">
        <f>IF(CK7="","",IF(CK7="-","【-】","【"&amp;SUBSTITUTE(TEXT(CK7,"#,##0.00"),"-","△")&amp;"】"))</f>
        <v>【163.27】</v>
      </c>
      <c r="CL6" s="36">
        <f>IF(CL7="",NA(),CL7)</f>
        <v>68.650000000000006</v>
      </c>
      <c r="CM6" s="36">
        <f t="shared" ref="CM6:CU6" si="10">IF(CM7="",NA(),CM7)</f>
        <v>68.63</v>
      </c>
      <c r="CN6" s="36">
        <f t="shared" si="10"/>
        <v>67.260000000000005</v>
      </c>
      <c r="CO6" s="36">
        <f t="shared" si="10"/>
        <v>68.760000000000005</v>
      </c>
      <c r="CP6" s="36">
        <f t="shared" si="10"/>
        <v>68.209999999999994</v>
      </c>
      <c r="CQ6" s="36">
        <f t="shared" si="10"/>
        <v>54.51</v>
      </c>
      <c r="CR6" s="36">
        <f t="shared" si="10"/>
        <v>54.47</v>
      </c>
      <c r="CS6" s="36">
        <f t="shared" si="10"/>
        <v>53.61</v>
      </c>
      <c r="CT6" s="36">
        <f t="shared" si="10"/>
        <v>53.52</v>
      </c>
      <c r="CU6" s="36">
        <f t="shared" si="10"/>
        <v>54.24</v>
      </c>
      <c r="CV6" s="35" t="str">
        <f>IF(CV7="","",IF(CV7="-","【-】","【"&amp;SUBSTITUTE(TEXT(CV7,"#,##0.00"),"-","△")&amp;"】"))</f>
        <v>【59.94】</v>
      </c>
      <c r="CW6" s="36">
        <f>IF(CW7="",NA(),CW7)</f>
        <v>77.900000000000006</v>
      </c>
      <c r="CX6" s="36">
        <f t="shared" ref="CX6:DF6" si="11">IF(CX7="",NA(),CX7)</f>
        <v>77.900000000000006</v>
      </c>
      <c r="CY6" s="36">
        <f t="shared" si="11"/>
        <v>77.8</v>
      </c>
      <c r="CZ6" s="36">
        <f t="shared" si="11"/>
        <v>75.099999999999994</v>
      </c>
      <c r="DA6" s="36">
        <f t="shared" si="11"/>
        <v>75.3</v>
      </c>
      <c r="DB6" s="36">
        <f t="shared" si="11"/>
        <v>81.790000000000006</v>
      </c>
      <c r="DC6" s="36">
        <f t="shared" si="11"/>
        <v>81.459999999999994</v>
      </c>
      <c r="DD6" s="36">
        <f t="shared" si="11"/>
        <v>81.31</v>
      </c>
      <c r="DE6" s="36">
        <f t="shared" si="11"/>
        <v>81.459999999999994</v>
      </c>
      <c r="DF6" s="36">
        <f t="shared" si="11"/>
        <v>81.680000000000007</v>
      </c>
      <c r="DG6" s="35" t="str">
        <f>IF(DG7="","",IF(DG7="-","【-】","【"&amp;SUBSTITUTE(TEXT(DG7,"#,##0.00"),"-","△")&amp;"】"))</f>
        <v>【90.22】</v>
      </c>
      <c r="DH6" s="36">
        <f>IF(DH7="",NA(),DH7)</f>
        <v>42.64</v>
      </c>
      <c r="DI6" s="36">
        <f t="shared" ref="DI6:DQ6" si="12">IF(DI7="",NA(),DI7)</f>
        <v>44.18</v>
      </c>
      <c r="DJ6" s="36">
        <f t="shared" si="12"/>
        <v>44.85</v>
      </c>
      <c r="DK6" s="36">
        <f t="shared" si="12"/>
        <v>46.23</v>
      </c>
      <c r="DL6" s="36">
        <f t="shared" si="12"/>
        <v>47.09</v>
      </c>
      <c r="DM6" s="36">
        <f t="shared" si="12"/>
        <v>37.799999999999997</v>
      </c>
      <c r="DN6" s="36">
        <f t="shared" si="12"/>
        <v>38.520000000000003</v>
      </c>
      <c r="DO6" s="36">
        <f t="shared" si="12"/>
        <v>46.67</v>
      </c>
      <c r="DP6" s="36">
        <f t="shared" si="12"/>
        <v>47.7</v>
      </c>
      <c r="DQ6" s="36">
        <f t="shared" si="12"/>
        <v>48.14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6">
        <f t="shared" si="13"/>
        <v>2.88</v>
      </c>
      <c r="DV6" s="36">
        <f t="shared" si="13"/>
        <v>2.88</v>
      </c>
      <c r="DW6" s="36">
        <f t="shared" si="13"/>
        <v>2.88</v>
      </c>
      <c r="DX6" s="36">
        <f t="shared" si="13"/>
        <v>8.2200000000000006</v>
      </c>
      <c r="DY6" s="36">
        <f t="shared" si="13"/>
        <v>9.43</v>
      </c>
      <c r="DZ6" s="36">
        <f t="shared" si="13"/>
        <v>10.029999999999999</v>
      </c>
      <c r="EA6" s="36">
        <f t="shared" si="13"/>
        <v>7.26</v>
      </c>
      <c r="EB6" s="36">
        <f t="shared" si="13"/>
        <v>11.13</v>
      </c>
      <c r="EC6" s="35" t="str">
        <f>IF(EC7="","",IF(EC7="-","【-】","【"&amp;SUBSTITUTE(TEXT(EC7,"#,##0.00"),"-","△")&amp;"】"))</f>
        <v>【15.00】</v>
      </c>
      <c r="ED6" s="36">
        <f>IF(ED7="",NA(),ED7)</f>
        <v>0.38</v>
      </c>
      <c r="EE6" s="36">
        <f t="shared" ref="EE6:EM6" si="14">IF(EE7="",NA(),EE7)</f>
        <v>0.38</v>
      </c>
      <c r="EF6" s="36">
        <f t="shared" si="14"/>
        <v>0.4</v>
      </c>
      <c r="EG6" s="35">
        <f t="shared" si="14"/>
        <v>0.39</v>
      </c>
      <c r="EH6" s="35">
        <f t="shared" si="14"/>
        <v>0.62</v>
      </c>
      <c r="EI6" s="36">
        <f t="shared" si="14"/>
        <v>0.6</v>
      </c>
      <c r="EJ6" s="36">
        <f t="shared" si="14"/>
        <v>0.71</v>
      </c>
      <c r="EK6" s="36">
        <f t="shared" si="14"/>
        <v>0.68</v>
      </c>
      <c r="EL6" s="36">
        <f t="shared" si="14"/>
        <v>1.65</v>
      </c>
      <c r="EM6" s="36">
        <f t="shared" si="14"/>
        <v>0.47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364053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62.47</v>
      </c>
      <c r="P7" s="39">
        <v>95.2</v>
      </c>
      <c r="Q7" s="39">
        <v>2530</v>
      </c>
      <c r="R7" s="39">
        <v>12337</v>
      </c>
      <c r="S7" s="39">
        <v>34.58</v>
      </c>
      <c r="T7" s="39">
        <v>356.77</v>
      </c>
      <c r="U7" s="39">
        <v>11720</v>
      </c>
      <c r="V7" s="39">
        <v>23</v>
      </c>
      <c r="W7" s="39">
        <v>509.57</v>
      </c>
      <c r="X7" s="39">
        <v>121.38</v>
      </c>
      <c r="Y7" s="39">
        <v>118.92</v>
      </c>
      <c r="Z7" s="39">
        <v>103.16</v>
      </c>
      <c r="AA7" s="39">
        <v>113.35</v>
      </c>
      <c r="AB7" s="39">
        <v>122.73</v>
      </c>
      <c r="AC7" s="39">
        <v>108.33</v>
      </c>
      <c r="AD7" s="39">
        <v>107.95</v>
      </c>
      <c r="AE7" s="39">
        <v>109.49</v>
      </c>
      <c r="AF7" s="39">
        <v>111.06</v>
      </c>
      <c r="AG7" s="39">
        <v>111.34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15.69</v>
      </c>
      <c r="AO7" s="39">
        <v>13.47</v>
      </c>
      <c r="AP7" s="39">
        <v>9.49</v>
      </c>
      <c r="AQ7" s="39">
        <v>9.35</v>
      </c>
      <c r="AR7" s="39">
        <v>10.130000000000001</v>
      </c>
      <c r="AS7" s="39">
        <v>0.79</v>
      </c>
      <c r="AT7" s="39">
        <v>939.22</v>
      </c>
      <c r="AU7" s="39">
        <v>1030.93</v>
      </c>
      <c r="AV7" s="39">
        <v>333.48</v>
      </c>
      <c r="AW7" s="39">
        <v>469.4</v>
      </c>
      <c r="AX7" s="39">
        <v>415.51</v>
      </c>
      <c r="AY7" s="39">
        <v>1159.4100000000001</v>
      </c>
      <c r="AZ7" s="39">
        <v>1081.23</v>
      </c>
      <c r="BA7" s="39">
        <v>406.37</v>
      </c>
      <c r="BB7" s="39">
        <v>398.29</v>
      </c>
      <c r="BC7" s="39">
        <v>388.67</v>
      </c>
      <c r="BD7" s="39">
        <v>262.87</v>
      </c>
      <c r="BE7" s="39">
        <v>374.86</v>
      </c>
      <c r="BF7" s="39">
        <v>356.6</v>
      </c>
      <c r="BG7" s="39">
        <v>344.31</v>
      </c>
      <c r="BH7" s="39">
        <v>330</v>
      </c>
      <c r="BI7" s="39">
        <v>335.04</v>
      </c>
      <c r="BJ7" s="39">
        <v>458</v>
      </c>
      <c r="BK7" s="39">
        <v>443.13</v>
      </c>
      <c r="BL7" s="39">
        <v>442.54</v>
      </c>
      <c r="BM7" s="39">
        <v>431</v>
      </c>
      <c r="BN7" s="39">
        <v>422.5</v>
      </c>
      <c r="BO7" s="39">
        <v>270.87</v>
      </c>
      <c r="BP7" s="39">
        <v>121.72</v>
      </c>
      <c r="BQ7" s="39">
        <v>119.69</v>
      </c>
      <c r="BR7" s="39">
        <v>103.09</v>
      </c>
      <c r="BS7" s="39">
        <v>113.95</v>
      </c>
      <c r="BT7" s="39">
        <v>123.94</v>
      </c>
      <c r="BU7" s="39">
        <v>96.27</v>
      </c>
      <c r="BV7" s="39">
        <v>95.4</v>
      </c>
      <c r="BW7" s="39">
        <v>98.6</v>
      </c>
      <c r="BX7" s="39">
        <v>100.82</v>
      </c>
      <c r="BY7" s="39">
        <v>101.64</v>
      </c>
      <c r="BZ7" s="39">
        <v>105.59</v>
      </c>
      <c r="CA7" s="39">
        <v>106.9</v>
      </c>
      <c r="CB7" s="39">
        <v>108.62</v>
      </c>
      <c r="CC7" s="39">
        <v>126.24</v>
      </c>
      <c r="CD7" s="39">
        <v>114.22</v>
      </c>
      <c r="CE7" s="39">
        <v>105.02</v>
      </c>
      <c r="CF7" s="39">
        <v>186.94</v>
      </c>
      <c r="CG7" s="39">
        <v>186.15</v>
      </c>
      <c r="CH7" s="39">
        <v>181.67</v>
      </c>
      <c r="CI7" s="39">
        <v>179.55</v>
      </c>
      <c r="CJ7" s="39">
        <v>179.16</v>
      </c>
      <c r="CK7" s="39">
        <v>163.27000000000001</v>
      </c>
      <c r="CL7" s="39">
        <v>68.650000000000006</v>
      </c>
      <c r="CM7" s="39">
        <v>68.63</v>
      </c>
      <c r="CN7" s="39">
        <v>67.260000000000005</v>
      </c>
      <c r="CO7" s="39">
        <v>68.760000000000005</v>
      </c>
      <c r="CP7" s="39">
        <v>68.209999999999994</v>
      </c>
      <c r="CQ7" s="39">
        <v>54.51</v>
      </c>
      <c r="CR7" s="39">
        <v>54.47</v>
      </c>
      <c r="CS7" s="39">
        <v>53.61</v>
      </c>
      <c r="CT7" s="39">
        <v>53.52</v>
      </c>
      <c r="CU7" s="39">
        <v>54.24</v>
      </c>
      <c r="CV7" s="39">
        <v>59.94</v>
      </c>
      <c r="CW7" s="39">
        <v>77.900000000000006</v>
      </c>
      <c r="CX7" s="39">
        <v>77.900000000000006</v>
      </c>
      <c r="CY7" s="39">
        <v>77.8</v>
      </c>
      <c r="CZ7" s="39">
        <v>75.099999999999994</v>
      </c>
      <c r="DA7" s="39">
        <v>75.3</v>
      </c>
      <c r="DB7" s="39">
        <v>81.790000000000006</v>
      </c>
      <c r="DC7" s="39">
        <v>81.459999999999994</v>
      </c>
      <c r="DD7" s="39">
        <v>81.31</v>
      </c>
      <c r="DE7" s="39">
        <v>81.459999999999994</v>
      </c>
      <c r="DF7" s="39">
        <v>81.680000000000007</v>
      </c>
      <c r="DG7" s="39">
        <v>90.22</v>
      </c>
      <c r="DH7" s="39">
        <v>42.64</v>
      </c>
      <c r="DI7" s="39">
        <v>44.18</v>
      </c>
      <c r="DJ7" s="39">
        <v>44.85</v>
      </c>
      <c r="DK7" s="39">
        <v>46.23</v>
      </c>
      <c r="DL7" s="39">
        <v>47.09</v>
      </c>
      <c r="DM7" s="39">
        <v>37.799999999999997</v>
      </c>
      <c r="DN7" s="39">
        <v>38.520000000000003</v>
      </c>
      <c r="DO7" s="39">
        <v>46.67</v>
      </c>
      <c r="DP7" s="39">
        <v>47.7</v>
      </c>
      <c r="DQ7" s="39">
        <v>48.14</v>
      </c>
      <c r="DR7" s="39">
        <v>47.91</v>
      </c>
      <c r="DS7" s="39">
        <v>0</v>
      </c>
      <c r="DT7" s="39">
        <v>0</v>
      </c>
      <c r="DU7" s="39">
        <v>2.88</v>
      </c>
      <c r="DV7" s="39">
        <v>2.88</v>
      </c>
      <c r="DW7" s="39">
        <v>2.88</v>
      </c>
      <c r="DX7" s="39">
        <v>8.2200000000000006</v>
      </c>
      <c r="DY7" s="39">
        <v>9.43</v>
      </c>
      <c r="DZ7" s="39">
        <v>10.029999999999999</v>
      </c>
      <c r="EA7" s="39">
        <v>7.26</v>
      </c>
      <c r="EB7" s="39">
        <v>11.13</v>
      </c>
      <c r="EC7" s="39">
        <v>15</v>
      </c>
      <c r="ED7" s="39">
        <v>0.38</v>
      </c>
      <c r="EE7" s="39">
        <v>0.38</v>
      </c>
      <c r="EF7" s="39">
        <v>0.4</v>
      </c>
      <c r="EG7" s="39">
        <v>0.39</v>
      </c>
      <c r="EH7" s="39">
        <v>0.62</v>
      </c>
      <c r="EI7" s="39">
        <v>0.6</v>
      </c>
      <c r="EJ7" s="39">
        <v>0.71</v>
      </c>
      <c r="EK7" s="39">
        <v>0.68</v>
      </c>
      <c r="EL7" s="39">
        <v>1.65</v>
      </c>
      <c r="EM7" s="39">
        <v>0.47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2017-12-25T01:35:09Z</dcterms:created>
  <dcterms:modified xsi:type="dcterms:W3CDTF">2018-02-01T05:53:16Z</dcterms:modified>
  <cp:category/>
</cp:coreProperties>
</file>