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1法適水道\"/>
    </mc:Choice>
  </mc:AlternateContent>
  <workbookProtection workbookPassword="B319" lockStructure="1"/>
  <bookViews>
    <workbookView xWindow="7200" yWindow="42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<sst xmlns="http://schemas.openxmlformats.org/spreadsheetml/2006/main" count="232" uniqueCount="120">
  <si>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</si>
  <si>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</si>
  <si>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</si>
  <si>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</si>
  <si>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</si>
  <si>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</si>
  <si>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</si>
  <si>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</si>
  <si>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</si>
  <si>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</si>
  <si>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</si>
  <si>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</si>
  <si>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</si>
  <si>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</si>
  <si>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</si>
  <si>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</si>
  <si>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</si>
  <si>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</si>
  <si>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</si>
  <si>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</si>
  <si>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</si>
  <si>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</si>
  <si>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</si>
  <si>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</si>
  <si>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</si>
  <si>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</si>
  <si>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</si>
  <si>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</si>
  <si>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</si>
  <si>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</si>
  <si>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</si>
  <si>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</si>
  <si>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</si>
  <si>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</si>
  <si>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</si>
  <si>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</si>
  <si>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</si>
  <si>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</si>
  <si>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</si>
  <si>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</si>
  <si>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</si>
  <si>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</si>
  <si>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</si>
  <si>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</si>
  <si>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</si>
  <si>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</si>
  <si>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</si>
  <si>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</si>
  <si>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</si>
  <si>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</si>
  <si>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</si>
  <si>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</si>
  <si>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</si>
  <si>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</si>
  <si>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</si>
  <si>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</si>
  <si>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</si>
  <si>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</si>
  <si>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</si>
  <si>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</si>
  <si>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</si>
  <si>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</si>
  <si>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</si>
  <si>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</si>
  <si>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</si>
  <si>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</si>
  <si>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</si>
  <si>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</si>
  <si>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</si>
  <si>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</si>
  <si>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</si>
  <si>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</si>
  <si>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</si>
  <si>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</si>
  <si>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</si>
  <si>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</si>
  <si>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</si>
  <si>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</si>
  <si>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</si>
  <si>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</si>
  <si>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</si>
  <si>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</si>
  <si>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</si>
  <si>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</si>
  <si>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</si>
  <si>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</si>
  <si>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</si>
  <si>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</si>
  <si>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</si>
  <si>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</si>
  <si>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</si>
  <si>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</si>
  <si>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</si>
  <si>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</si>
  <si>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</si>
  <si>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</si>
  <si>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</si>
  <si>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</si>
  <si>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</si>
  <si>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</si>
  <si>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</si>
  <si>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</si>
  <si>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</si>
  <si>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</si>
  <si>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</si>
  <si>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板野町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</si>
  <si>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</si>
  <si>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</si>
  <si>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</si>
  <si>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</si>
  <si>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</si>
  <si>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</si>
  <si>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</si>
  <si>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</si>
  <si>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</si>
  <si>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</si>
  <si>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
　有形固定資産のうち償却対象資産の減価償却がどの程度進んでいるかを表す指数であり、類似団体や全国平均と比較しても適切な数値となっており、適切な償却率と分析される。
【管路経年化率】
【管路更新率】
　管路経年化率が高く、管路更新率は全国平均では同等であるが、類似団体と比較すると下回っており管路の更新投資を増やす必要性が高いと思われる。今後管路の耐震化を含めて、管路更新を進めていく必要があると考えられる。</t>
    <phoneticPr fontId="7"/>
  </si>
  <si>
    <t>　経営の健全性については、類似団体及び全国平均を上回っており、今後も健全経営を続けていく必要があると考えられる。
　経営の効率性については、特に有収率が類似団体及び全国平均を下回っており、今後給水される水量が収益に結びつけられるよう、漏水対策等実施する必要があると考えられる。
　老朽化の状況については、管路の耐震化を進めると共に、経営収支率が黒字であることを示す１００％以上を維持し、さらなる経常費用の削減に努め更新投資等に充てる財源の確保が必要と考えられる。</t>
    <phoneticPr fontId="7"/>
  </si>
  <si>
    <t>【経営収支比率】
　当該指数は、単年度収支が黒字であることを示す１００％以上となっている。経年比較で分析すると平成２６年度からは上昇に転じており、引き続き経常費用の削減に努める必要があると考えられる。
【累積欠損比率】
　当該指数は、累積欠損金が発生していないことをしめす率が０％であることから健全な経営であると考えられる。
【流動比率】
　支払い能力は十分あると分析される。
【企業債残高対給水収益比率】
　全国平均を上回っており、投資規模、料金水準等健全な経営状態と分析できる。
【料金回収率】
　料金回収率が１００％を上回っており、給水にかかる費用が給水収益で賄えていると分析できる。
【給水原価】
　有収水量１㎥あたりの費用は類似団体や全国平均と比較しても適切な数値となっており、健全な経営と分析される。
【施設利用率】
【有収率】共に全国平均より少し下回っており、水道施設や給水装置を通して給水される水量が収益に結びついていないと考えられる点から、漏水やメーター不感等といった原因を特定し、有収率を少しでも上げるよう対策をとる必要があると考えられる。</t>
    <rPh sb="210" eb="211">
      <t>ウエ</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</si>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</sst>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0.84</c:v>
                </c:pt>
                <c:pt idx="1">
                  <c:v>0.82</c:v>
                </c:pt>
                <c:pt idx="2">
                  <c:v>0.89</c:v>
                </c:pt>
                <c:pt idx="3">
                  <c:v>0.75</c:v>
                </c:pt>
                <c:pt idx="4">
                  <c:v>0.64</c:v>
                </c:pt>
              </c:numCache>
            </c:numRef>
          </c:val>
        </c:ser>
        <c:dLbls>
          <c:showLegendKey val="0"/>
          <c:showVal val="0"/>
          <c:showCatName val="0"/>
          <c:showSerName val="0"/>
          <c:showPercent val="0"/>
          <c:showBubbleSize val="0"/>
        </c:dLbls>
        <c:gapWidth val="150"/>
        <c:axId val="-1245387952"/>
        <c:axId val="-124538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245387952"/>
        <c:axId val="-1245387408"/>
      </c:lineChart>
      <c:dateAx>
        <c:axId val="-1245387952"/>
        <c:scaling>
          <c:orientation val="minMax"/>
        </c:scaling>
        <c:delete val="1"/>
        <c:axPos val="b"/>
        <c:numFmt formatCode="ge" sourceLinked="1"/>
        <c:majorTickMark val="none"/>
        <c:minorTickMark val="none"/>
        <c:tickLblPos val="none"/>
        <c:crossAx val="-1245387408"/>
        <c:crosses val="autoZero"/>
        <c:auto val="1"/>
        <c:lblOffset val="100"/>
        <c:baseTimeUnit val="years"/>
      </c:dateAx>
      <c:valAx>
        <c:axId val="-124538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38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53.19</c:v>
                </c:pt>
                <c:pt idx="1">
                  <c:v>53.04</c:v>
                </c:pt>
                <c:pt idx="2">
                  <c:v>51.16</c:v>
                </c:pt>
                <c:pt idx="3">
                  <c:v>51.61</c:v>
                </c:pt>
                <c:pt idx="4">
                  <c:v>52.62</c:v>
                </c:pt>
              </c:numCache>
            </c:numRef>
          </c:val>
        </c:ser>
        <c:dLbls>
          <c:showLegendKey val="0"/>
          <c:showVal val="0"/>
          <c:showCatName val="0"/>
          <c:showSerName val="0"/>
          <c:showPercent val="0"/>
          <c:showBubbleSize val="0"/>
        </c:dLbls>
        <c:gapWidth val="150"/>
        <c:axId val="-1107015664"/>
        <c:axId val="-110702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107015664"/>
        <c:axId val="-1107022192"/>
      </c:lineChart>
      <c:dateAx>
        <c:axId val="-1107015664"/>
        <c:scaling>
          <c:orientation val="minMax"/>
        </c:scaling>
        <c:delete val="1"/>
        <c:axPos val="b"/>
        <c:numFmt formatCode="ge" sourceLinked="1"/>
        <c:majorTickMark val="none"/>
        <c:minorTickMark val="none"/>
        <c:tickLblPos val="none"/>
        <c:crossAx val="-1107022192"/>
        <c:crosses val="autoZero"/>
        <c:auto val="1"/>
        <c:lblOffset val="100"/>
        <c:baseTimeUnit val="years"/>
      </c:dateAx>
      <c:valAx>
        <c:axId val="-110702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1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77.5</c:v>
                </c:pt>
                <c:pt idx="1">
                  <c:v>78</c:v>
                </c:pt>
                <c:pt idx="2">
                  <c:v>77.790000000000006</c:v>
                </c:pt>
                <c:pt idx="3">
                  <c:v>78</c:v>
                </c:pt>
                <c:pt idx="4">
                  <c:v>77.7</c:v>
                </c:pt>
              </c:numCache>
            </c:numRef>
          </c:val>
        </c:ser>
        <c:dLbls>
          <c:showLegendKey val="0"/>
          <c:showVal val="0"/>
          <c:showCatName val="0"/>
          <c:showSerName val="0"/>
          <c:showPercent val="0"/>
          <c:showBubbleSize val="0"/>
        </c:dLbls>
        <c:gapWidth val="150"/>
        <c:axId val="-1107019472"/>
        <c:axId val="-110702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107019472"/>
        <c:axId val="-1107027088"/>
      </c:lineChart>
      <c:dateAx>
        <c:axId val="-1107019472"/>
        <c:scaling>
          <c:orientation val="minMax"/>
        </c:scaling>
        <c:delete val="1"/>
        <c:axPos val="b"/>
        <c:numFmt formatCode="ge" sourceLinked="1"/>
        <c:majorTickMark val="none"/>
        <c:minorTickMark val="none"/>
        <c:tickLblPos val="none"/>
        <c:crossAx val="-1107027088"/>
        <c:crosses val="autoZero"/>
        <c:auto val="1"/>
        <c:lblOffset val="100"/>
        <c:baseTimeUnit val="years"/>
      </c:dateAx>
      <c:valAx>
        <c:axId val="-110702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1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101.5</c:v>
                </c:pt>
                <c:pt idx="1">
                  <c:v>100.42</c:v>
                </c:pt>
                <c:pt idx="2">
                  <c:v>103.78</c:v>
                </c:pt>
                <c:pt idx="3">
                  <c:v>112.75</c:v>
                </c:pt>
                <c:pt idx="4">
                  <c:v>116.34</c:v>
                </c:pt>
              </c:numCache>
            </c:numRef>
          </c:val>
        </c:ser>
        <c:dLbls>
          <c:showLegendKey val="0"/>
          <c:showVal val="0"/>
          <c:showCatName val="0"/>
          <c:showSerName val="0"/>
          <c:showPercent val="0"/>
          <c:showBubbleSize val="0"/>
        </c:dLbls>
        <c:gapWidth val="150"/>
        <c:axId val="-1245401008"/>
        <c:axId val="-13111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245401008"/>
        <c:axId val="-1311136320"/>
      </c:lineChart>
      <c:dateAx>
        <c:axId val="-1245401008"/>
        <c:scaling>
          <c:orientation val="minMax"/>
        </c:scaling>
        <c:delete val="1"/>
        <c:axPos val="b"/>
        <c:numFmt formatCode="ge" sourceLinked="1"/>
        <c:majorTickMark val="none"/>
        <c:minorTickMark val="none"/>
        <c:tickLblPos val="none"/>
        <c:crossAx val="-1311136320"/>
        <c:crosses val="autoZero"/>
        <c:auto val="1"/>
        <c:lblOffset val="100"/>
        <c:baseTimeUnit val="years"/>
      </c:dateAx>
      <c:valAx>
        <c:axId val="-131113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540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46.03</c:v>
                </c:pt>
                <c:pt idx="1">
                  <c:v>46.63</c:v>
                </c:pt>
                <c:pt idx="2">
                  <c:v>49.25</c:v>
                </c:pt>
                <c:pt idx="3">
                  <c:v>49.92</c:v>
                </c:pt>
                <c:pt idx="4">
                  <c:v>51.17</c:v>
                </c:pt>
              </c:numCache>
            </c:numRef>
          </c:val>
        </c:ser>
        <c:dLbls>
          <c:showLegendKey val="0"/>
          <c:showVal val="0"/>
          <c:showCatName val="0"/>
          <c:showSerName val="0"/>
          <c:showPercent val="0"/>
          <c:showBubbleSize val="0"/>
        </c:dLbls>
        <c:gapWidth val="150"/>
        <c:axId val="-1107393360"/>
        <c:axId val="-110738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107393360"/>
        <c:axId val="-1107386832"/>
      </c:lineChart>
      <c:dateAx>
        <c:axId val="-1107393360"/>
        <c:scaling>
          <c:orientation val="minMax"/>
        </c:scaling>
        <c:delete val="1"/>
        <c:axPos val="b"/>
        <c:numFmt formatCode="ge" sourceLinked="1"/>
        <c:majorTickMark val="none"/>
        <c:minorTickMark val="none"/>
        <c:tickLblPos val="none"/>
        <c:crossAx val="-1107386832"/>
        <c:crosses val="autoZero"/>
        <c:auto val="1"/>
        <c:lblOffset val="100"/>
        <c:baseTimeUnit val="years"/>
      </c:dateAx>
      <c:valAx>
        <c:axId val="-11073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39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72.2</c:v>
                </c:pt>
                <c:pt idx="1">
                  <c:v>71.849999999999994</c:v>
                </c:pt>
                <c:pt idx="2">
                  <c:v>70.97</c:v>
                </c:pt>
                <c:pt idx="3">
                  <c:v>69.72</c:v>
                </c:pt>
                <c:pt idx="4">
                  <c:v>69.08</c:v>
                </c:pt>
              </c:numCache>
            </c:numRef>
          </c:val>
        </c:ser>
        <c:dLbls>
          <c:showLegendKey val="0"/>
          <c:showVal val="0"/>
          <c:showCatName val="0"/>
          <c:showSerName val="0"/>
          <c:showPercent val="0"/>
          <c:showBubbleSize val="0"/>
        </c:dLbls>
        <c:gapWidth val="150"/>
        <c:axId val="-1107383568"/>
        <c:axId val="-110738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107383568"/>
        <c:axId val="-1107386288"/>
      </c:lineChart>
      <c:dateAx>
        <c:axId val="-1107383568"/>
        <c:scaling>
          <c:orientation val="minMax"/>
        </c:scaling>
        <c:delete val="1"/>
        <c:axPos val="b"/>
        <c:numFmt formatCode="ge" sourceLinked="1"/>
        <c:majorTickMark val="none"/>
        <c:minorTickMark val="none"/>
        <c:tickLblPos val="none"/>
        <c:crossAx val="-1107386288"/>
        <c:crosses val="autoZero"/>
        <c:auto val="1"/>
        <c:lblOffset val="100"/>
        <c:baseTimeUnit val="years"/>
      </c:dateAx>
      <c:valAx>
        <c:axId val="-110738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38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7389008"/>
        <c:axId val="-110739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107389008"/>
        <c:axId val="-1107392272"/>
      </c:lineChart>
      <c:dateAx>
        <c:axId val="-1107389008"/>
        <c:scaling>
          <c:orientation val="minMax"/>
        </c:scaling>
        <c:delete val="1"/>
        <c:axPos val="b"/>
        <c:numFmt formatCode="ge" sourceLinked="1"/>
        <c:majorTickMark val="none"/>
        <c:minorTickMark val="none"/>
        <c:tickLblPos val="none"/>
        <c:crossAx val="-1107392272"/>
        <c:crosses val="autoZero"/>
        <c:auto val="1"/>
        <c:lblOffset val="100"/>
        <c:baseTimeUnit val="years"/>
      </c:dateAx>
      <c:valAx>
        <c:axId val="-110739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38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1665.52</c:v>
                </c:pt>
                <c:pt idx="1">
                  <c:v>1256.99</c:v>
                </c:pt>
                <c:pt idx="2">
                  <c:v>665.06</c:v>
                </c:pt>
                <c:pt idx="3">
                  <c:v>662.29</c:v>
                </c:pt>
                <c:pt idx="4">
                  <c:v>721.63</c:v>
                </c:pt>
              </c:numCache>
            </c:numRef>
          </c:val>
        </c:ser>
        <c:dLbls>
          <c:showLegendKey val="0"/>
          <c:showVal val="0"/>
          <c:showCatName val="0"/>
          <c:showSerName val="0"/>
          <c:showPercent val="0"/>
          <c:showBubbleSize val="0"/>
        </c:dLbls>
        <c:gapWidth val="150"/>
        <c:axId val="-1107385200"/>
        <c:axId val="-110738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107385200"/>
        <c:axId val="-1107388464"/>
      </c:lineChart>
      <c:dateAx>
        <c:axId val="-1107385200"/>
        <c:scaling>
          <c:orientation val="minMax"/>
        </c:scaling>
        <c:delete val="1"/>
        <c:axPos val="b"/>
        <c:numFmt formatCode="ge" sourceLinked="1"/>
        <c:majorTickMark val="none"/>
        <c:minorTickMark val="none"/>
        <c:tickLblPos val="none"/>
        <c:crossAx val="-1107388464"/>
        <c:crosses val="autoZero"/>
        <c:auto val="1"/>
        <c:lblOffset val="100"/>
        <c:baseTimeUnit val="years"/>
      </c:dateAx>
      <c:valAx>
        <c:axId val="-110738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38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391.96</c:v>
                </c:pt>
                <c:pt idx="1">
                  <c:v>386.73</c:v>
                </c:pt>
                <c:pt idx="2">
                  <c:v>397.43</c:v>
                </c:pt>
                <c:pt idx="3">
                  <c:v>380.87</c:v>
                </c:pt>
                <c:pt idx="4">
                  <c:v>361.54</c:v>
                </c:pt>
              </c:numCache>
            </c:numRef>
          </c:val>
        </c:ser>
        <c:dLbls>
          <c:showLegendKey val="0"/>
          <c:showVal val="0"/>
          <c:showCatName val="0"/>
          <c:showSerName val="0"/>
          <c:showPercent val="0"/>
          <c:showBubbleSize val="0"/>
        </c:dLbls>
        <c:gapWidth val="150"/>
        <c:axId val="-1107387376"/>
        <c:axId val="-110739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107387376"/>
        <c:axId val="-1107393904"/>
      </c:lineChart>
      <c:dateAx>
        <c:axId val="-1107387376"/>
        <c:scaling>
          <c:orientation val="minMax"/>
        </c:scaling>
        <c:delete val="1"/>
        <c:axPos val="b"/>
        <c:numFmt formatCode="ge" sourceLinked="1"/>
        <c:majorTickMark val="none"/>
        <c:minorTickMark val="none"/>
        <c:tickLblPos val="none"/>
        <c:crossAx val="-1107393904"/>
        <c:crosses val="autoZero"/>
        <c:auto val="1"/>
        <c:lblOffset val="100"/>
        <c:baseTimeUnit val="years"/>
      </c:dateAx>
      <c:valAx>
        <c:axId val="-110739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38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100.75</c:v>
                </c:pt>
                <c:pt idx="1">
                  <c:v>99.88</c:v>
                </c:pt>
                <c:pt idx="2">
                  <c:v>103.64</c:v>
                </c:pt>
                <c:pt idx="3">
                  <c:v>113.5</c:v>
                </c:pt>
                <c:pt idx="4">
                  <c:v>116.93</c:v>
                </c:pt>
              </c:numCache>
            </c:numRef>
          </c:val>
        </c:ser>
        <c:dLbls>
          <c:showLegendKey val="0"/>
          <c:showVal val="0"/>
          <c:showCatName val="0"/>
          <c:showSerName val="0"/>
          <c:showPercent val="0"/>
          <c:showBubbleSize val="0"/>
        </c:dLbls>
        <c:gapWidth val="150"/>
        <c:axId val="-1107380304"/>
        <c:axId val="-110737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107380304"/>
        <c:axId val="-1107379216"/>
      </c:lineChart>
      <c:dateAx>
        <c:axId val="-1107380304"/>
        <c:scaling>
          <c:orientation val="minMax"/>
        </c:scaling>
        <c:delete val="1"/>
        <c:axPos val="b"/>
        <c:numFmt formatCode="ge" sourceLinked="1"/>
        <c:majorTickMark val="none"/>
        <c:minorTickMark val="none"/>
        <c:tickLblPos val="none"/>
        <c:crossAx val="-1107379216"/>
        <c:crosses val="autoZero"/>
        <c:auto val="1"/>
        <c:lblOffset val="100"/>
        <c:baseTimeUnit val="years"/>
      </c:dateAx>
      <c:valAx>
        <c:axId val="-110737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38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116</c:v>
                </c:pt>
                <c:pt idx="1">
                  <c:v>117</c:v>
                </c:pt>
                <c:pt idx="2">
                  <c:v>113.74</c:v>
                </c:pt>
                <c:pt idx="3">
                  <c:v>103.81</c:v>
                </c:pt>
                <c:pt idx="4">
                  <c:v>101.03</c:v>
                </c:pt>
              </c:numCache>
            </c:numRef>
          </c:val>
        </c:ser>
        <c:dLbls>
          <c:showLegendKey val="0"/>
          <c:showVal val="0"/>
          <c:showCatName val="0"/>
          <c:showSerName val="0"/>
          <c:showPercent val="0"/>
          <c:showBubbleSize val="0"/>
        </c:dLbls>
        <c:gapWidth val="150"/>
        <c:axId val="-1107027632"/>
        <c:axId val="-110701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107027632"/>
        <c:axId val="-1107013488"/>
      </c:lineChart>
      <c:dateAx>
        <c:axId val="-1107027632"/>
        <c:scaling>
          <c:orientation val="minMax"/>
        </c:scaling>
        <c:delete val="1"/>
        <c:axPos val="b"/>
        <c:numFmt formatCode="ge" sourceLinked="1"/>
        <c:majorTickMark val="none"/>
        <c:minorTickMark val="none"/>
        <c:tickLblPos val="none"/>
        <c:crossAx val="-1107013488"/>
        <c:crosses val="autoZero"/>
        <c:auto val="1"/>
        <c:lblOffset val="100"/>
        <c:baseTimeUnit val="years"/>
      </c:dateAx>
      <c:valAx>
        <c:axId val="-110701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2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徳島県　板野町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13651</v>
      </c>
      <c r="AM8" s="61"/>
      <c r="AN8" s="61"/>
      <c r="AO8" s="61"/>
      <c r="AP8" s="61"/>
      <c r="AQ8" s="61"/>
      <c r="AR8" s="61"/>
      <c r="AS8" s="61"/>
      <c r="AT8" s="51">
        <f>データ!$S$6</f>
        <v>36.22</v>
      </c>
      <c r="AU8" s="52"/>
      <c r="AV8" s="52"/>
      <c r="AW8" s="52"/>
      <c r="AX8" s="52"/>
      <c r="AY8" s="52"/>
      <c r="AZ8" s="52"/>
      <c r="BA8" s="52"/>
      <c r="BB8" s="53">
        <f>データ!$T$6</f>
        <v>376.89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66.319999999999993</v>
      </c>
      <c r="J10" s="52"/>
      <c r="K10" s="52"/>
      <c r="L10" s="52"/>
      <c r="M10" s="52"/>
      <c r="N10" s="52"/>
      <c r="O10" s="64"/>
      <c r="P10" s="53">
        <f>データ!$P$6</f>
        <v>98.26</v>
      </c>
      <c r="Q10" s="53"/>
      <c r="R10" s="53"/>
      <c r="S10" s="53"/>
      <c r="T10" s="53"/>
      <c r="U10" s="53"/>
      <c r="V10" s="53"/>
      <c r="W10" s="61">
        <f>データ!$Q$6</f>
        <v>2370</v>
      </c>
      <c r="X10" s="61"/>
      <c r="Y10" s="61"/>
      <c r="Z10" s="61"/>
      <c r="AA10" s="61"/>
      <c r="AB10" s="61"/>
      <c r="AC10" s="61"/>
      <c r="AD10" s="2"/>
      <c r="AE10" s="2"/>
      <c r="AF10" s="2"/>
      <c r="AG10" s="2"/>
      <c r="AH10" s="5"/>
      <c r="AI10" s="5"/>
      <c r="AJ10" s="5"/>
      <c r="AK10" s="5"/>
      <c r="AL10" s="61">
        <f>データ!$U$6</f>
        <v>13347</v>
      </c>
      <c r="AM10" s="61"/>
      <c r="AN10" s="61"/>
      <c r="AO10" s="61"/>
      <c r="AP10" s="61"/>
      <c r="AQ10" s="61"/>
      <c r="AR10" s="61"/>
      <c r="AS10" s="61"/>
      <c r="AT10" s="51">
        <f>データ!$V$6</f>
        <v>19.399999999999999</v>
      </c>
      <c r="AU10" s="52"/>
      <c r="AV10" s="52"/>
      <c r="AW10" s="52"/>
      <c r="AX10" s="52"/>
      <c r="AY10" s="52"/>
      <c r="AZ10" s="52"/>
      <c r="BA10" s="52"/>
      <c r="BB10" s="53">
        <f>データ!$W$6</f>
        <v>687.99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364045</v>
      </c>
      <c r="D6" s="34">
        <f t="shared" si="3"/>
        <v>46</v>
      </c>
      <c r="E6" s="34">
        <f t="shared" si="3"/>
        <v>1</v>
      </c>
      <c r="F6" s="34">
        <f t="shared" si="3"/>
        <v>0</v>
      </c>
      <c r="G6" s="34">
        <f t="shared" si="3"/>
        <v>1</v>
      </c>
      <c r="H6" s="34" t="str">
        <f t="shared" si="3"/>
        <v>徳島県　板野町</v>
      </c>
      <c r="I6" s="34" t="str">
        <f t="shared" si="3"/>
        <v>法適用</v>
      </c>
      <c r="J6" s="34" t="str">
        <f t="shared" si="3"/>
        <v>水道事業</v>
      </c>
      <c r="K6" s="34" t="str">
        <f t="shared" si="3"/>
        <v>末端給水事業</v>
      </c>
      <c r="L6" s="34" t="str">
        <f t="shared" si="3"/>
        <v>A7</v>
      </c>
      <c r="M6" s="34">
        <f t="shared" si="3"/>
        <v>0</v>
      </c>
      <c r="N6" s="35" t="str">
        <f t="shared" si="3"/>
        <v>-</v>
      </c>
      <c r="O6" s="35">
        <f t="shared" si="3"/>
        <v>66.319999999999993</v>
      </c>
      <c r="P6" s="35">
        <f t="shared" si="3"/>
        <v>98.26</v>
      </c>
      <c r="Q6" s="35">
        <f t="shared" si="3"/>
        <v>2370</v>
      </c>
      <c r="R6" s="35">
        <f t="shared" si="3"/>
        <v>13651</v>
      </c>
      <c r="S6" s="35">
        <f t="shared" si="3"/>
        <v>36.22</v>
      </c>
      <c r="T6" s="35">
        <f t="shared" si="3"/>
        <v>376.89</v>
      </c>
      <c r="U6" s="35">
        <f t="shared" si="3"/>
        <v>13347</v>
      </c>
      <c r="V6" s="35">
        <f t="shared" si="3"/>
        <v>19.399999999999999</v>
      </c>
      <c r="W6" s="35">
        <f t="shared" si="3"/>
        <v>687.99</v>
      </c>
      <c r="X6" s="36">
        <f>IF(X7="",NA(),X7)</f>
        <v>101.5</v>
      </c>
      <c r="Y6" s="36">
        <f t="shared" ref="Y6:AG6" si="4">IF(Y7="",NA(),Y7)</f>
        <v>100.42</v>
      </c>
      <c r="Z6" s="36">
        <f t="shared" si="4"/>
        <v>103.78</v>
      </c>
      <c r="AA6" s="36">
        <f t="shared" si="4"/>
        <v>112.75</v>
      </c>
      <c r="AB6" s="36">
        <f t="shared" si="4"/>
        <v>116.34</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1665.52</v>
      </c>
      <c r="AU6" s="36">
        <f t="shared" ref="AU6:BC6" si="6">IF(AU7="",NA(),AU7)</f>
        <v>1256.99</v>
      </c>
      <c r="AV6" s="36">
        <f t="shared" si="6"/>
        <v>665.06</v>
      </c>
      <c r="AW6" s="36">
        <f t="shared" si="6"/>
        <v>662.29</v>
      </c>
      <c r="AX6" s="36">
        <f t="shared" si="6"/>
        <v>721.63</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391.96</v>
      </c>
      <c r="BF6" s="36">
        <f t="shared" ref="BF6:BN6" si="7">IF(BF7="",NA(),BF7)</f>
        <v>386.73</v>
      </c>
      <c r="BG6" s="36">
        <f t="shared" si="7"/>
        <v>397.43</v>
      </c>
      <c r="BH6" s="36">
        <f t="shared" si="7"/>
        <v>380.87</v>
      </c>
      <c r="BI6" s="36">
        <f t="shared" si="7"/>
        <v>361.54</v>
      </c>
      <c r="BJ6" s="36">
        <f t="shared" si="7"/>
        <v>458</v>
      </c>
      <c r="BK6" s="36">
        <f t="shared" si="7"/>
        <v>443.13</v>
      </c>
      <c r="BL6" s="36">
        <f t="shared" si="7"/>
        <v>442.54</v>
      </c>
      <c r="BM6" s="36">
        <f t="shared" si="7"/>
        <v>431</v>
      </c>
      <c r="BN6" s="36">
        <f t="shared" si="7"/>
        <v>422.5</v>
      </c>
      <c r="BO6" s="35" t="str">
        <f>IF(BO7="","",IF(BO7="-","【-】","【"&amp;SUBSTITUTE(TEXT(BO7,"#,##0.00"),"-","△")&amp;"】"))</f>
        <v>【270.87】</v>
      </c>
      <c r="BP6" s="36">
        <f>IF(BP7="",NA(),BP7)</f>
        <v>100.75</v>
      </c>
      <c r="BQ6" s="36">
        <f t="shared" ref="BQ6:BY6" si="8">IF(BQ7="",NA(),BQ7)</f>
        <v>99.88</v>
      </c>
      <c r="BR6" s="36">
        <f t="shared" si="8"/>
        <v>103.64</v>
      </c>
      <c r="BS6" s="36">
        <f t="shared" si="8"/>
        <v>113.5</v>
      </c>
      <c r="BT6" s="36">
        <f t="shared" si="8"/>
        <v>116.93</v>
      </c>
      <c r="BU6" s="36">
        <f t="shared" si="8"/>
        <v>96.27</v>
      </c>
      <c r="BV6" s="36">
        <f t="shared" si="8"/>
        <v>95.4</v>
      </c>
      <c r="BW6" s="36">
        <f t="shared" si="8"/>
        <v>98.6</v>
      </c>
      <c r="BX6" s="36">
        <f t="shared" si="8"/>
        <v>100.82</v>
      </c>
      <c r="BY6" s="36">
        <f t="shared" si="8"/>
        <v>101.64</v>
      </c>
      <c r="BZ6" s="35" t="str">
        <f>IF(BZ7="","",IF(BZ7="-","【-】","【"&amp;SUBSTITUTE(TEXT(BZ7,"#,##0.00"),"-","△")&amp;"】"))</f>
        <v>【105.59】</v>
      </c>
      <c r="CA6" s="36">
        <f>IF(CA7="",NA(),CA7)</f>
        <v>116</v>
      </c>
      <c r="CB6" s="36">
        <f t="shared" ref="CB6:CJ6" si="9">IF(CB7="",NA(),CB7)</f>
        <v>117</v>
      </c>
      <c r="CC6" s="36">
        <f t="shared" si="9"/>
        <v>113.74</v>
      </c>
      <c r="CD6" s="36">
        <f t="shared" si="9"/>
        <v>103.81</v>
      </c>
      <c r="CE6" s="36">
        <f t="shared" si="9"/>
        <v>101.03</v>
      </c>
      <c r="CF6" s="36">
        <f t="shared" si="9"/>
        <v>186.94</v>
      </c>
      <c r="CG6" s="36">
        <f t="shared" si="9"/>
        <v>186.15</v>
      </c>
      <c r="CH6" s="36">
        <f t="shared" si="9"/>
        <v>181.67</v>
      </c>
      <c r="CI6" s="36">
        <f t="shared" si="9"/>
        <v>179.55</v>
      </c>
      <c r="CJ6" s="36">
        <f t="shared" si="9"/>
        <v>179.16</v>
      </c>
      <c r="CK6" s="35" t="str">
        <f>IF(CK7="","",IF(CK7="-","【-】","【"&amp;SUBSTITUTE(TEXT(CK7,"#,##0.00"),"-","△")&amp;"】"))</f>
        <v>【163.27】</v>
      </c>
      <c r="CL6" s="36">
        <f>IF(CL7="",NA(),CL7)</f>
        <v>53.19</v>
      </c>
      <c r="CM6" s="36">
        <f t="shared" ref="CM6:CU6" si="10">IF(CM7="",NA(),CM7)</f>
        <v>53.04</v>
      </c>
      <c r="CN6" s="36">
        <f t="shared" si="10"/>
        <v>51.16</v>
      </c>
      <c r="CO6" s="36">
        <f t="shared" si="10"/>
        <v>51.61</v>
      </c>
      <c r="CP6" s="36">
        <f t="shared" si="10"/>
        <v>52.62</v>
      </c>
      <c r="CQ6" s="36">
        <f t="shared" si="10"/>
        <v>54.51</v>
      </c>
      <c r="CR6" s="36">
        <f t="shared" si="10"/>
        <v>54.47</v>
      </c>
      <c r="CS6" s="36">
        <f t="shared" si="10"/>
        <v>53.61</v>
      </c>
      <c r="CT6" s="36">
        <f t="shared" si="10"/>
        <v>53.52</v>
      </c>
      <c r="CU6" s="36">
        <f t="shared" si="10"/>
        <v>54.24</v>
      </c>
      <c r="CV6" s="35" t="str">
        <f>IF(CV7="","",IF(CV7="-","【-】","【"&amp;SUBSTITUTE(TEXT(CV7,"#,##0.00"),"-","△")&amp;"】"))</f>
        <v>【59.94】</v>
      </c>
      <c r="CW6" s="36">
        <f>IF(CW7="",NA(),CW7)</f>
        <v>77.5</v>
      </c>
      <c r="CX6" s="36">
        <f t="shared" ref="CX6:DF6" si="11">IF(CX7="",NA(),CX7)</f>
        <v>78</v>
      </c>
      <c r="CY6" s="36">
        <f t="shared" si="11"/>
        <v>77.790000000000006</v>
      </c>
      <c r="CZ6" s="36">
        <f t="shared" si="11"/>
        <v>78</v>
      </c>
      <c r="DA6" s="36">
        <f t="shared" si="11"/>
        <v>77.7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46.03</v>
      </c>
      <c r="DI6" s="36">
        <f t="shared" ref="DI6:DQ6" si="12">IF(DI7="",NA(),DI7)</f>
        <v>46.63</v>
      </c>
      <c r="DJ6" s="36">
        <f t="shared" si="12"/>
        <v>49.25</v>
      </c>
      <c r="DK6" s="36">
        <f t="shared" si="12"/>
        <v>49.92</v>
      </c>
      <c r="DL6" s="36">
        <f t="shared" si="12"/>
        <v>51.17</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72.2</v>
      </c>
      <c r="DT6" s="36">
        <f t="shared" ref="DT6:EB6" si="13">IF(DT7="",NA(),DT7)</f>
        <v>71.849999999999994</v>
      </c>
      <c r="DU6" s="36">
        <f t="shared" si="13"/>
        <v>70.97</v>
      </c>
      <c r="DV6" s="36">
        <f t="shared" si="13"/>
        <v>69.72</v>
      </c>
      <c r="DW6" s="36">
        <f t="shared" si="13"/>
        <v>69.08</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0.84</v>
      </c>
      <c r="EE6" s="36">
        <f t="shared" ref="EE6:EM6" si="14">IF(EE7="",NA(),EE7)</f>
        <v>0.82</v>
      </c>
      <c r="EF6" s="36">
        <f t="shared" si="14"/>
        <v>0.89</v>
      </c>
      <c r="EG6" s="36">
        <f t="shared" si="14"/>
        <v>0.75</v>
      </c>
      <c r="EH6" s="36">
        <f t="shared" si="14"/>
        <v>0.64</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364045</v>
      </c>
      <c r="D7" s="38">
        <v>46</v>
      </c>
      <c r="E7" s="38">
        <v>1</v>
      </c>
      <c r="F7" s="38">
        <v>0</v>
      </c>
      <c r="G7" s="38">
        <v>1</v>
      </c>
      <c r="H7" s="38" t="s">
        <v>105</v>
      </c>
      <c r="I7" s="38" t="s">
        <v>106</v>
      </c>
      <c r="J7" s="38" t="s">
        <v>107</v>
      </c>
      <c r="K7" s="38" t="s">
        <v>108</v>
      </c>
      <c r="L7" s="38" t="s">
        <v>109</v>
      </c>
      <c r="M7" s="38"/>
      <c r="N7" s="39" t="s">
        <v>110</v>
      </c>
      <c r="O7" s="39">
        <v>66.319999999999993</v>
      </c>
      <c r="P7" s="39">
        <v>98.26</v>
      </c>
      <c r="Q7" s="39">
        <v>2370</v>
      </c>
      <c r="R7" s="39">
        <v>13651</v>
      </c>
      <c r="S7" s="39">
        <v>36.22</v>
      </c>
      <c r="T7" s="39">
        <v>376.89</v>
      </c>
      <c r="U7" s="39">
        <v>13347</v>
      </c>
      <c r="V7" s="39">
        <v>19.399999999999999</v>
      </c>
      <c r="W7" s="39">
        <v>687.99</v>
      </c>
      <c r="X7" s="39">
        <v>101.5</v>
      </c>
      <c r="Y7" s="39">
        <v>100.42</v>
      </c>
      <c r="Z7" s="39">
        <v>103.78</v>
      </c>
      <c r="AA7" s="39">
        <v>112.75</v>
      </c>
      <c r="AB7" s="39">
        <v>116.34</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1665.52</v>
      </c>
      <c r="AU7" s="39">
        <v>1256.99</v>
      </c>
      <c r="AV7" s="39">
        <v>665.06</v>
      </c>
      <c r="AW7" s="39">
        <v>662.29</v>
      </c>
      <c r="AX7" s="39">
        <v>721.63</v>
      </c>
      <c r="AY7" s="39">
        <v>1159.4100000000001</v>
      </c>
      <c r="AZ7" s="39">
        <v>1081.23</v>
      </c>
      <c r="BA7" s="39">
        <v>406.37</v>
      </c>
      <c r="BB7" s="39">
        <v>398.29</v>
      </c>
      <c r="BC7" s="39">
        <v>388.67</v>
      </c>
      <c r="BD7" s="39">
        <v>262.87</v>
      </c>
      <c r="BE7" s="39">
        <v>391.96</v>
      </c>
      <c r="BF7" s="39">
        <v>386.73</v>
      </c>
      <c r="BG7" s="39">
        <v>397.43</v>
      </c>
      <c r="BH7" s="39">
        <v>380.87</v>
      </c>
      <c r="BI7" s="39">
        <v>361.54</v>
      </c>
      <c r="BJ7" s="39">
        <v>458</v>
      </c>
      <c r="BK7" s="39">
        <v>443.13</v>
      </c>
      <c r="BL7" s="39">
        <v>442.54</v>
      </c>
      <c r="BM7" s="39">
        <v>431</v>
      </c>
      <c r="BN7" s="39">
        <v>422.5</v>
      </c>
      <c r="BO7" s="39">
        <v>270.87</v>
      </c>
      <c r="BP7" s="39">
        <v>100.75</v>
      </c>
      <c r="BQ7" s="39">
        <v>99.88</v>
      </c>
      <c r="BR7" s="39">
        <v>103.64</v>
      </c>
      <c r="BS7" s="39">
        <v>113.5</v>
      </c>
      <c r="BT7" s="39">
        <v>116.93</v>
      </c>
      <c r="BU7" s="39">
        <v>96.27</v>
      </c>
      <c r="BV7" s="39">
        <v>95.4</v>
      </c>
      <c r="BW7" s="39">
        <v>98.6</v>
      </c>
      <c r="BX7" s="39">
        <v>100.82</v>
      </c>
      <c r="BY7" s="39">
        <v>101.64</v>
      </c>
      <c r="BZ7" s="39">
        <v>105.59</v>
      </c>
      <c r="CA7" s="39">
        <v>116</v>
      </c>
      <c r="CB7" s="39">
        <v>117</v>
      </c>
      <c r="CC7" s="39">
        <v>113.74</v>
      </c>
      <c r="CD7" s="39">
        <v>103.81</v>
      </c>
      <c r="CE7" s="39">
        <v>101.03</v>
      </c>
      <c r="CF7" s="39">
        <v>186.94</v>
      </c>
      <c r="CG7" s="39">
        <v>186.15</v>
      </c>
      <c r="CH7" s="39">
        <v>181.67</v>
      </c>
      <c r="CI7" s="39">
        <v>179.55</v>
      </c>
      <c r="CJ7" s="39">
        <v>179.16</v>
      </c>
      <c r="CK7" s="39">
        <v>163.27000000000001</v>
      </c>
      <c r="CL7" s="39">
        <v>53.19</v>
      </c>
      <c r="CM7" s="39">
        <v>53.04</v>
      </c>
      <c r="CN7" s="39">
        <v>51.16</v>
      </c>
      <c r="CO7" s="39">
        <v>51.61</v>
      </c>
      <c r="CP7" s="39">
        <v>52.62</v>
      </c>
      <c r="CQ7" s="39">
        <v>54.51</v>
      </c>
      <c r="CR7" s="39">
        <v>54.47</v>
      </c>
      <c r="CS7" s="39">
        <v>53.61</v>
      </c>
      <c r="CT7" s="39">
        <v>53.52</v>
      </c>
      <c r="CU7" s="39">
        <v>54.24</v>
      </c>
      <c r="CV7" s="39">
        <v>59.94</v>
      </c>
      <c r="CW7" s="39">
        <v>77.5</v>
      </c>
      <c r="CX7" s="39">
        <v>78</v>
      </c>
      <c r="CY7" s="39">
        <v>77.790000000000006</v>
      </c>
      <c r="CZ7" s="39">
        <v>78</v>
      </c>
      <c r="DA7" s="39">
        <v>77.7</v>
      </c>
      <c r="DB7" s="39">
        <v>81.790000000000006</v>
      </c>
      <c r="DC7" s="39">
        <v>81.459999999999994</v>
      </c>
      <c r="DD7" s="39">
        <v>81.31</v>
      </c>
      <c r="DE7" s="39">
        <v>81.459999999999994</v>
      </c>
      <c r="DF7" s="39">
        <v>81.680000000000007</v>
      </c>
      <c r="DG7" s="39">
        <v>90.22</v>
      </c>
      <c r="DH7" s="39">
        <v>46.03</v>
      </c>
      <c r="DI7" s="39">
        <v>46.63</v>
      </c>
      <c r="DJ7" s="39">
        <v>49.25</v>
      </c>
      <c r="DK7" s="39">
        <v>49.92</v>
      </c>
      <c r="DL7" s="39">
        <v>51.17</v>
      </c>
      <c r="DM7" s="39">
        <v>37.799999999999997</v>
      </c>
      <c r="DN7" s="39">
        <v>38.520000000000003</v>
      </c>
      <c r="DO7" s="39">
        <v>46.67</v>
      </c>
      <c r="DP7" s="39">
        <v>47.7</v>
      </c>
      <c r="DQ7" s="39">
        <v>48.14</v>
      </c>
      <c r="DR7" s="39">
        <v>47.91</v>
      </c>
      <c r="DS7" s="39">
        <v>72.2</v>
      </c>
      <c r="DT7" s="39">
        <v>71.849999999999994</v>
      </c>
      <c r="DU7" s="39">
        <v>70.97</v>
      </c>
      <c r="DV7" s="39">
        <v>69.72</v>
      </c>
      <c r="DW7" s="39">
        <v>69.08</v>
      </c>
      <c r="DX7" s="39">
        <v>8.2200000000000006</v>
      </c>
      <c r="DY7" s="39">
        <v>9.43</v>
      </c>
      <c r="DZ7" s="39">
        <v>10.029999999999999</v>
      </c>
      <c r="EA7" s="39">
        <v>7.26</v>
      </c>
      <c r="EB7" s="39">
        <v>11.13</v>
      </c>
      <c r="EC7" s="39">
        <v>15</v>
      </c>
      <c r="ED7" s="39">
        <v>0.84</v>
      </c>
      <c r="EE7" s="39">
        <v>0.82</v>
      </c>
      <c r="EF7" s="39">
        <v>0.89</v>
      </c>
      <c r="EG7" s="39">
        <v>0.75</v>
      </c>
      <c r="EH7" s="39">
        <v>0.64</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2018-02-22T00:27:14Z</cp:lastPrinted>
  <dcterms:created xsi:type="dcterms:W3CDTF">2017-12-25T01:35:08Z</dcterms:created>
  <dcterms:modified xsi:type="dcterms:W3CDTF">2018-02-22T00:27:19Z</dcterms:modified>
</cp:coreProperties>
</file>