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KITAJIMA\Desktop\雑ファイル\総務課報告分\"/>
    </mc:Choice>
  </mc:AlternateContent>
  <workbookProtection workbookPassword="B319" lockStructure="1"/>
  <bookViews>
    <workbookView xWindow="0" yWindow="0" windowWidth="20340" windowHeight="769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<sst xmlns="http://schemas.openxmlformats.org/spreadsheetml/2006/main" count="232" uniqueCount="120">
  <si>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</si>
  <si>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</si>
  <si>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</si>
  <si>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</si>
  <si>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</si>
  <si>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</si>
  <si>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</si>
  <si>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</si>
  <si>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</si>
  <si>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</si>
  <si>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</si>
  <si>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</si>
  <si>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</si>
  <si>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</si>
  <si>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</si>
  <si>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</si>
  <si>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</si>
  <si>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</si>
  <si>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</si>
  <si>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</si>
  <si>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</si>
  <si>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</si>
  <si>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</si>
  <si>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</si>
  <si>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</si>
  <si>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</si>
  <si>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</si>
  <si>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</si>
  <si>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</si>
  <si>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</si>
  <si>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</si>
  <si>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</si>
  <si>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</si>
  <si>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</si>
  <si>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</si>
  <si>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</si>
  <si>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</si>
  <si>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</si>
  <si>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</si>
  <si>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</si>
  <si>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</si>
  <si>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</si>
  <si>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</si>
  <si>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</si>
  <si>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</si>
  <si>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</si>
  <si>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</si>
  <si>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</si>
  <si>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</si>
  <si>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</si>
  <si>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</si>
  <si>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</si>
  <si>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</si>
  <si>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</si>
  <si>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</si>
  <si>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</si>
  <si>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</si>
  <si>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</si>
  <si>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</si>
  <si>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</si>
  <si>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</si>
  <si>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</si>
  <si>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</si>
  <si>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</si>
  <si>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</si>
  <si>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</si>
  <si>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</si>
  <si>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</si>
  <si>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</si>
  <si>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</si>
  <si>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</si>
  <si>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</si>
  <si>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</si>
  <si>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</si>
  <si>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</si>
  <si>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</si>
  <si>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</si>
  <si>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</si>
  <si>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</si>
  <si>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</si>
  <si>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</si>
  <si>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</si>
  <si>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</si>
  <si>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</si>
  <si>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</si>
  <si>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</si>
  <si>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</si>
  <si>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</si>
  <si>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</si>
  <si>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</si>
  <si>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</si>
  <si>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</si>
  <si>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</si>
  <si>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</si>
  <si>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</si>
  <si>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</si>
  <si>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</si>
  <si>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</si>
  <si>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</si>
  <si>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</si>
  <si>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</si>
  <si>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</si>
  <si>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</si>
  <si>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</si>
  <si>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</si>
  <si>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北島町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</si>
  <si>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</si>
  <si>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</si>
  <si>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</si>
  <si>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</si>
  <si>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</si>
  <si>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</si>
  <si>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</si>
  <si>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</si>
  <si>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</si>
  <si>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</si>
  <si>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</si>
  <si>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経常収支比率、料金回収率、施設利用率、有収率ともに類似団体、及び全国平均を上回っており高いため経営の健全性が図れていると考えれる。</t>
    <rPh sb="1" eb="3">
      <t>ケイジョウ</t>
    </rPh>
    <rPh sb="3" eb="5">
      <t>シュウシ</t>
    </rPh>
    <rPh sb="5" eb="7">
      <t>ヒリツ</t>
    </rPh>
    <rPh sb="8" eb="10">
      <t>リョウキン</t>
    </rPh>
    <rPh sb="10" eb="12">
      <t>カイシュウ</t>
    </rPh>
    <rPh sb="12" eb="13">
      <t>リツ</t>
    </rPh>
    <rPh sb="14" eb="16">
      <t>シセツ</t>
    </rPh>
    <rPh sb="16" eb="19">
      <t>リヨウリツ</t>
    </rPh>
    <rPh sb="20" eb="21">
      <t>ユウ</t>
    </rPh>
    <rPh sb="22" eb="23">
      <t>リツ</t>
    </rPh>
    <rPh sb="26" eb="28">
      <t>ルイジ</t>
    </rPh>
    <rPh sb="28" eb="30">
      <t>ダンタイ</t>
    </rPh>
    <rPh sb="31" eb="32">
      <t>オヨ</t>
    </rPh>
    <rPh sb="33" eb="35">
      <t>ゼンコク</t>
    </rPh>
    <rPh sb="35" eb="37">
      <t>ヘイキン</t>
    </rPh>
    <rPh sb="38" eb="40">
      <t>ウワマワ</t>
    </rPh>
    <rPh sb="44" eb="45">
      <t>タカ</t>
    </rPh>
    <rPh sb="48" eb="50">
      <t>ケイエイ</t>
    </rPh>
    <rPh sb="51" eb="54">
      <t>ケンゼンセイ</t>
    </rPh>
    <rPh sb="55" eb="56">
      <t>ハカ</t>
    </rPh>
    <rPh sb="61" eb="62">
      <t>カンガ</t>
    </rPh>
    <phoneticPr fontId="4"/>
  </si>
  <si>
    <t>　管路経年化率が高い、且つ管路更新化率が低いので管路の更新投資を増やす必要性が高いと考えれる。今後管路の耐震化も含めて、管路更新を進めていく必要がある。</t>
    <rPh sb="1" eb="3">
      <t>カンロ</t>
    </rPh>
    <rPh sb="3" eb="6">
      <t>ケイネンカ</t>
    </rPh>
    <rPh sb="6" eb="7">
      <t>リツ</t>
    </rPh>
    <rPh sb="8" eb="9">
      <t>タカ</t>
    </rPh>
    <rPh sb="11" eb="12">
      <t>カ</t>
    </rPh>
    <rPh sb="13" eb="15">
      <t>カンロ</t>
    </rPh>
    <rPh sb="15" eb="17">
      <t>コウシン</t>
    </rPh>
    <rPh sb="17" eb="18">
      <t>カ</t>
    </rPh>
    <rPh sb="18" eb="19">
      <t>リツ</t>
    </rPh>
    <rPh sb="20" eb="21">
      <t>ヒク</t>
    </rPh>
    <rPh sb="24" eb="25">
      <t>カン</t>
    </rPh>
    <rPh sb="25" eb="26">
      <t>ロ</t>
    </rPh>
    <rPh sb="27" eb="29">
      <t>コウシン</t>
    </rPh>
    <rPh sb="29" eb="31">
      <t>トウシ</t>
    </rPh>
    <rPh sb="32" eb="33">
      <t>フ</t>
    </rPh>
    <rPh sb="35" eb="38">
      <t>ヒツヨウセイ</t>
    </rPh>
    <rPh sb="39" eb="40">
      <t>タカ</t>
    </rPh>
    <rPh sb="42" eb="43">
      <t>カンガ</t>
    </rPh>
    <rPh sb="47" eb="49">
      <t>コンゴ</t>
    </rPh>
    <rPh sb="49" eb="50">
      <t>カン</t>
    </rPh>
    <rPh sb="50" eb="51">
      <t>ロ</t>
    </rPh>
    <rPh sb="52" eb="55">
      <t>タイシンカ</t>
    </rPh>
    <rPh sb="56" eb="57">
      <t>フク</t>
    </rPh>
    <rPh sb="60" eb="62">
      <t>カンロ</t>
    </rPh>
    <rPh sb="62" eb="64">
      <t>コウシン</t>
    </rPh>
    <rPh sb="65" eb="66">
      <t>スス</t>
    </rPh>
    <rPh sb="70" eb="72">
      <t>ヒツヨウ</t>
    </rPh>
    <phoneticPr fontId="4"/>
  </si>
  <si>
    <t>　経常収支比率が良好なので、経営の健全性を維持していると考えれる。今後は、老朽化対策、管路の更新投資のあり方について検討する必要がある。</t>
    <rPh sb="1" eb="3">
      <t>ケイジョウ</t>
    </rPh>
    <rPh sb="3" eb="5">
      <t>シュウシ</t>
    </rPh>
    <rPh sb="5" eb="7">
      <t>ヒリツ</t>
    </rPh>
    <rPh sb="8" eb="10">
      <t>リョウコウ</t>
    </rPh>
    <rPh sb="14" eb="16">
      <t>ケイエイ</t>
    </rPh>
    <rPh sb="17" eb="20">
      <t>ケンゼンセイ</t>
    </rPh>
    <rPh sb="21" eb="23">
      <t>イジ</t>
    </rPh>
    <rPh sb="28" eb="29">
      <t>カンガ</t>
    </rPh>
    <rPh sb="33" eb="35">
      <t>コンゴ</t>
    </rPh>
    <rPh sb="37" eb="40">
      <t>ロウキュウカ</t>
    </rPh>
    <rPh sb="40" eb="42">
      <t>タイサク</t>
    </rPh>
    <rPh sb="43" eb="45">
      <t>カンロ</t>
    </rPh>
    <rPh sb="46" eb="48">
      <t>コウシン</t>
    </rPh>
    <rPh sb="48" eb="50">
      <t>トウシ</t>
    </rPh>
    <rPh sb="53" eb="54">
      <t>カタ</t>
    </rPh>
    <rPh sb="58" eb="60">
      <t>ケントウ</t>
    </rPh>
    <rPh sb="62" eb="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</si>
</sst>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0.85</c:v>
                </c:pt>
                <c:pt idx="1">
                  <c:v>0.85</c:v>
                </c:pt>
                <c:pt idx="2">
                  <c:v>0.84</c:v>
                </c:pt>
                <c:pt idx="3">
                  <c:v>0.05</c:v>
                </c:pt>
                <c:pt idx="4">
                  <c:v>0.54</c:v>
                </c:pt>
              </c:numCache>
            </c:numRef>
          </c:val>
        </c:ser>
        <c:dLbls>
          <c:showLegendKey val="0"/>
          <c:showVal val="0"/>
          <c:showCatName val="0"/>
          <c:showSerName val="0"/>
          <c:showPercent val="0"/>
          <c:showBubbleSize val="0"/>
        </c:dLbls>
        <c:gapWidth val="150"/>
        <c:axId val="242476488"/>
        <c:axId val="24247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42476488"/>
        <c:axId val="242477272"/>
      </c:lineChart>
      <c:dateAx>
        <c:axId val="242476488"/>
        <c:scaling>
          <c:orientation val="minMax"/>
        </c:scaling>
        <c:delete val="1"/>
        <c:axPos val="b"/>
        <c:numFmt formatCode="ge" sourceLinked="1"/>
        <c:majorTickMark val="none"/>
        <c:minorTickMark val="none"/>
        <c:tickLblPos val="none"/>
        <c:crossAx val="242477272"/>
        <c:crosses val="autoZero"/>
        <c:auto val="1"/>
        <c:lblOffset val="100"/>
        <c:baseTimeUnit val="years"/>
      </c:dateAx>
      <c:valAx>
        <c:axId val="24247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7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63.54</c:v>
                </c:pt>
                <c:pt idx="1">
                  <c:v>62.6</c:v>
                </c:pt>
                <c:pt idx="2">
                  <c:v>62.2</c:v>
                </c:pt>
                <c:pt idx="3">
                  <c:v>62.9</c:v>
                </c:pt>
                <c:pt idx="4">
                  <c:v>61.51</c:v>
                </c:pt>
              </c:numCache>
            </c:numRef>
          </c:val>
        </c:ser>
        <c:dLbls>
          <c:showLegendKey val="0"/>
          <c:showVal val="0"/>
          <c:showCatName val="0"/>
          <c:showSerName val="0"/>
          <c:showPercent val="0"/>
          <c:showBubbleSize val="0"/>
        </c:dLbls>
        <c:gapWidth val="150"/>
        <c:axId val="244017776"/>
        <c:axId val="24401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44017776"/>
        <c:axId val="244018168"/>
      </c:lineChart>
      <c:dateAx>
        <c:axId val="244017776"/>
        <c:scaling>
          <c:orientation val="minMax"/>
        </c:scaling>
        <c:delete val="1"/>
        <c:axPos val="b"/>
        <c:numFmt formatCode="ge" sourceLinked="1"/>
        <c:majorTickMark val="none"/>
        <c:minorTickMark val="none"/>
        <c:tickLblPos val="none"/>
        <c:crossAx val="244018168"/>
        <c:crosses val="autoZero"/>
        <c:auto val="1"/>
        <c:lblOffset val="100"/>
        <c:baseTimeUnit val="years"/>
      </c:dateAx>
      <c:valAx>
        <c:axId val="24401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1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91.02</c:v>
                </c:pt>
                <c:pt idx="1">
                  <c:v>91.83</c:v>
                </c:pt>
                <c:pt idx="2">
                  <c:v>91.27</c:v>
                </c:pt>
                <c:pt idx="3">
                  <c:v>90.98</c:v>
                </c:pt>
                <c:pt idx="4">
                  <c:v>93.06</c:v>
                </c:pt>
              </c:numCache>
            </c:numRef>
          </c:val>
        </c:ser>
        <c:dLbls>
          <c:showLegendKey val="0"/>
          <c:showVal val="0"/>
          <c:showCatName val="0"/>
          <c:showSerName val="0"/>
          <c:showPercent val="0"/>
          <c:showBubbleSize val="0"/>
        </c:dLbls>
        <c:gapWidth val="150"/>
        <c:axId val="244019344"/>
        <c:axId val="24401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44019344"/>
        <c:axId val="244019736"/>
      </c:lineChart>
      <c:dateAx>
        <c:axId val="244019344"/>
        <c:scaling>
          <c:orientation val="minMax"/>
        </c:scaling>
        <c:delete val="1"/>
        <c:axPos val="b"/>
        <c:numFmt formatCode="ge" sourceLinked="1"/>
        <c:majorTickMark val="none"/>
        <c:minorTickMark val="none"/>
        <c:tickLblPos val="none"/>
        <c:crossAx val="244019736"/>
        <c:crosses val="autoZero"/>
        <c:auto val="1"/>
        <c:lblOffset val="100"/>
        <c:baseTimeUnit val="years"/>
      </c:dateAx>
      <c:valAx>
        <c:axId val="24401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1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121.51</c:v>
                </c:pt>
                <c:pt idx="1">
                  <c:v>120.56</c:v>
                </c:pt>
                <c:pt idx="2">
                  <c:v>129.13999999999999</c:v>
                </c:pt>
                <c:pt idx="3">
                  <c:v>124.22</c:v>
                </c:pt>
                <c:pt idx="4">
                  <c:v>129.09</c:v>
                </c:pt>
              </c:numCache>
            </c:numRef>
          </c:val>
        </c:ser>
        <c:dLbls>
          <c:showLegendKey val="0"/>
          <c:showVal val="0"/>
          <c:showCatName val="0"/>
          <c:showSerName val="0"/>
          <c:showPercent val="0"/>
          <c:showBubbleSize val="0"/>
        </c:dLbls>
        <c:gapWidth val="150"/>
        <c:axId val="242478448"/>
        <c:axId val="24369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42478448"/>
        <c:axId val="243696104"/>
      </c:lineChart>
      <c:dateAx>
        <c:axId val="242478448"/>
        <c:scaling>
          <c:orientation val="minMax"/>
        </c:scaling>
        <c:delete val="1"/>
        <c:axPos val="b"/>
        <c:numFmt formatCode="ge" sourceLinked="1"/>
        <c:majorTickMark val="none"/>
        <c:minorTickMark val="none"/>
        <c:tickLblPos val="none"/>
        <c:crossAx val="243696104"/>
        <c:crosses val="autoZero"/>
        <c:auto val="1"/>
        <c:lblOffset val="100"/>
        <c:baseTimeUnit val="years"/>
      </c:dateAx>
      <c:valAx>
        <c:axId val="243696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47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40.020000000000003</c:v>
                </c:pt>
                <c:pt idx="1">
                  <c:v>41.32</c:v>
                </c:pt>
                <c:pt idx="2">
                  <c:v>42.07</c:v>
                </c:pt>
                <c:pt idx="3">
                  <c:v>43.3</c:v>
                </c:pt>
                <c:pt idx="4">
                  <c:v>44.59</c:v>
                </c:pt>
              </c:numCache>
            </c:numRef>
          </c:val>
        </c:ser>
        <c:dLbls>
          <c:showLegendKey val="0"/>
          <c:showVal val="0"/>
          <c:showCatName val="0"/>
          <c:showSerName val="0"/>
          <c:showPercent val="0"/>
          <c:showBubbleSize val="0"/>
        </c:dLbls>
        <c:gapWidth val="150"/>
        <c:axId val="243697280"/>
        <c:axId val="24369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43697280"/>
        <c:axId val="243697672"/>
      </c:lineChart>
      <c:dateAx>
        <c:axId val="243697280"/>
        <c:scaling>
          <c:orientation val="minMax"/>
        </c:scaling>
        <c:delete val="1"/>
        <c:axPos val="b"/>
        <c:numFmt formatCode="ge" sourceLinked="1"/>
        <c:majorTickMark val="none"/>
        <c:minorTickMark val="none"/>
        <c:tickLblPos val="none"/>
        <c:crossAx val="243697672"/>
        <c:crosses val="autoZero"/>
        <c:auto val="1"/>
        <c:lblOffset val="100"/>
        <c:baseTimeUnit val="years"/>
      </c:dateAx>
      <c:valAx>
        <c:axId val="24369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21.33</c:v>
                </c:pt>
                <c:pt idx="1">
                  <c:v>20.12</c:v>
                </c:pt>
                <c:pt idx="2">
                  <c:v>21.69</c:v>
                </c:pt>
                <c:pt idx="3">
                  <c:v>23.79</c:v>
                </c:pt>
                <c:pt idx="4">
                  <c:v>20.28</c:v>
                </c:pt>
              </c:numCache>
            </c:numRef>
          </c:val>
        </c:ser>
        <c:dLbls>
          <c:showLegendKey val="0"/>
          <c:showVal val="0"/>
          <c:showCatName val="0"/>
          <c:showSerName val="0"/>
          <c:showPercent val="0"/>
          <c:showBubbleSize val="0"/>
        </c:dLbls>
        <c:gapWidth val="150"/>
        <c:axId val="243664664"/>
        <c:axId val="2436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43664664"/>
        <c:axId val="243665056"/>
      </c:lineChart>
      <c:dateAx>
        <c:axId val="243664664"/>
        <c:scaling>
          <c:orientation val="minMax"/>
        </c:scaling>
        <c:delete val="1"/>
        <c:axPos val="b"/>
        <c:numFmt formatCode="ge" sourceLinked="1"/>
        <c:majorTickMark val="none"/>
        <c:minorTickMark val="none"/>
        <c:tickLblPos val="none"/>
        <c:crossAx val="243665056"/>
        <c:crosses val="autoZero"/>
        <c:auto val="1"/>
        <c:lblOffset val="100"/>
        <c:baseTimeUnit val="years"/>
      </c:dateAx>
      <c:valAx>
        <c:axId val="2436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6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666624"/>
        <c:axId val="24366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43666624"/>
        <c:axId val="243667016"/>
      </c:lineChart>
      <c:dateAx>
        <c:axId val="243666624"/>
        <c:scaling>
          <c:orientation val="minMax"/>
        </c:scaling>
        <c:delete val="1"/>
        <c:axPos val="b"/>
        <c:numFmt formatCode="ge" sourceLinked="1"/>
        <c:majorTickMark val="none"/>
        <c:minorTickMark val="none"/>
        <c:tickLblPos val="none"/>
        <c:crossAx val="243667016"/>
        <c:crosses val="autoZero"/>
        <c:auto val="1"/>
        <c:lblOffset val="100"/>
        <c:baseTimeUnit val="years"/>
      </c:dateAx>
      <c:valAx>
        <c:axId val="243667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2659.91</c:v>
                </c:pt>
                <c:pt idx="1">
                  <c:v>3127.69</c:v>
                </c:pt>
                <c:pt idx="2">
                  <c:v>358.36</c:v>
                </c:pt>
                <c:pt idx="3">
                  <c:v>423.96</c:v>
                </c:pt>
                <c:pt idx="4">
                  <c:v>431.87</c:v>
                </c:pt>
              </c:numCache>
            </c:numRef>
          </c:val>
        </c:ser>
        <c:dLbls>
          <c:showLegendKey val="0"/>
          <c:showVal val="0"/>
          <c:showCatName val="0"/>
          <c:showSerName val="0"/>
          <c:showPercent val="0"/>
          <c:showBubbleSize val="0"/>
        </c:dLbls>
        <c:gapWidth val="150"/>
        <c:axId val="243943424"/>
        <c:axId val="24394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43943424"/>
        <c:axId val="243943816"/>
      </c:lineChart>
      <c:dateAx>
        <c:axId val="243943424"/>
        <c:scaling>
          <c:orientation val="minMax"/>
        </c:scaling>
        <c:delete val="1"/>
        <c:axPos val="b"/>
        <c:numFmt formatCode="ge" sourceLinked="1"/>
        <c:majorTickMark val="none"/>
        <c:minorTickMark val="none"/>
        <c:tickLblPos val="none"/>
        <c:crossAx val="243943816"/>
        <c:crosses val="autoZero"/>
        <c:auto val="1"/>
        <c:lblOffset val="100"/>
        <c:baseTimeUnit val="years"/>
      </c:dateAx>
      <c:valAx>
        <c:axId val="243943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361.13</c:v>
                </c:pt>
                <c:pt idx="1">
                  <c:v>337.05</c:v>
                </c:pt>
                <c:pt idx="2">
                  <c:v>313.97000000000003</c:v>
                </c:pt>
                <c:pt idx="3">
                  <c:v>285.19</c:v>
                </c:pt>
                <c:pt idx="4">
                  <c:v>263.39999999999998</c:v>
                </c:pt>
              </c:numCache>
            </c:numRef>
          </c:val>
        </c:ser>
        <c:dLbls>
          <c:showLegendKey val="0"/>
          <c:showVal val="0"/>
          <c:showCatName val="0"/>
          <c:showSerName val="0"/>
          <c:showPercent val="0"/>
          <c:showBubbleSize val="0"/>
        </c:dLbls>
        <c:gapWidth val="150"/>
        <c:axId val="243944992"/>
        <c:axId val="24394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43944992"/>
        <c:axId val="243945384"/>
      </c:lineChart>
      <c:dateAx>
        <c:axId val="243944992"/>
        <c:scaling>
          <c:orientation val="minMax"/>
        </c:scaling>
        <c:delete val="1"/>
        <c:axPos val="b"/>
        <c:numFmt formatCode="ge" sourceLinked="1"/>
        <c:majorTickMark val="none"/>
        <c:minorTickMark val="none"/>
        <c:tickLblPos val="none"/>
        <c:crossAx val="243945384"/>
        <c:crosses val="autoZero"/>
        <c:auto val="1"/>
        <c:lblOffset val="100"/>
        <c:baseTimeUnit val="years"/>
      </c:dateAx>
      <c:valAx>
        <c:axId val="24394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9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116.11</c:v>
                </c:pt>
                <c:pt idx="1">
                  <c:v>115.41</c:v>
                </c:pt>
                <c:pt idx="2">
                  <c:v>123.9</c:v>
                </c:pt>
                <c:pt idx="3">
                  <c:v>119.09</c:v>
                </c:pt>
                <c:pt idx="4">
                  <c:v>124.29</c:v>
                </c:pt>
              </c:numCache>
            </c:numRef>
          </c:val>
        </c:ser>
        <c:dLbls>
          <c:showLegendKey val="0"/>
          <c:showVal val="0"/>
          <c:showCatName val="0"/>
          <c:showSerName val="0"/>
          <c:showPercent val="0"/>
          <c:showBubbleSize val="0"/>
        </c:dLbls>
        <c:gapWidth val="150"/>
        <c:axId val="243666232"/>
        <c:axId val="24366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43666232"/>
        <c:axId val="243664272"/>
      </c:lineChart>
      <c:dateAx>
        <c:axId val="243666232"/>
        <c:scaling>
          <c:orientation val="minMax"/>
        </c:scaling>
        <c:delete val="1"/>
        <c:axPos val="b"/>
        <c:numFmt formatCode="ge" sourceLinked="1"/>
        <c:majorTickMark val="none"/>
        <c:minorTickMark val="none"/>
        <c:tickLblPos val="none"/>
        <c:crossAx val="243664272"/>
        <c:crosses val="autoZero"/>
        <c:auto val="1"/>
        <c:lblOffset val="100"/>
        <c:baseTimeUnit val="years"/>
      </c:dateAx>
      <c:valAx>
        <c:axId val="24366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6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113.36</c:v>
                </c:pt>
                <c:pt idx="1">
                  <c:v>113.98</c:v>
                </c:pt>
                <c:pt idx="2">
                  <c:v>106.44</c:v>
                </c:pt>
                <c:pt idx="3">
                  <c:v>110.05</c:v>
                </c:pt>
                <c:pt idx="4">
                  <c:v>105.43</c:v>
                </c:pt>
              </c:numCache>
            </c:numRef>
          </c:val>
        </c:ser>
        <c:dLbls>
          <c:showLegendKey val="0"/>
          <c:showVal val="0"/>
          <c:showCatName val="0"/>
          <c:showSerName val="0"/>
          <c:showPercent val="0"/>
          <c:showBubbleSize val="0"/>
        </c:dLbls>
        <c:gapWidth val="150"/>
        <c:axId val="243699632"/>
        <c:axId val="24369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43699632"/>
        <c:axId val="243699240"/>
      </c:lineChart>
      <c:dateAx>
        <c:axId val="243699632"/>
        <c:scaling>
          <c:orientation val="minMax"/>
        </c:scaling>
        <c:delete val="1"/>
        <c:axPos val="b"/>
        <c:numFmt formatCode="ge" sourceLinked="1"/>
        <c:majorTickMark val="none"/>
        <c:minorTickMark val="none"/>
        <c:tickLblPos val="none"/>
        <c:crossAx val="243699240"/>
        <c:crosses val="autoZero"/>
        <c:auto val="1"/>
        <c:lblOffset val="100"/>
        <c:baseTimeUnit val="years"/>
      </c:dateAx>
      <c:valAx>
        <c:axId val="24369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9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7" sqref="A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徳島県　北島町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23103</v>
      </c>
      <c r="AM8" s="61"/>
      <c r="AN8" s="61"/>
      <c r="AO8" s="61"/>
      <c r="AP8" s="61"/>
      <c r="AQ8" s="61"/>
      <c r="AR8" s="61"/>
      <c r="AS8" s="61"/>
      <c r="AT8" s="51">
        <f>データ!$S$6</f>
        <v>8.74</v>
      </c>
      <c r="AU8" s="52"/>
      <c r="AV8" s="52"/>
      <c r="AW8" s="52"/>
      <c r="AX8" s="52"/>
      <c r="AY8" s="52"/>
      <c r="AZ8" s="52"/>
      <c r="BA8" s="52"/>
      <c r="BB8" s="53">
        <f>データ!$T$6</f>
        <v>2643.36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76.25</v>
      </c>
      <c r="J10" s="52"/>
      <c r="K10" s="52"/>
      <c r="L10" s="52"/>
      <c r="M10" s="52"/>
      <c r="N10" s="52"/>
      <c r="O10" s="64"/>
      <c r="P10" s="53">
        <f>データ!$P$6</f>
        <v>100</v>
      </c>
      <c r="Q10" s="53"/>
      <c r="R10" s="53"/>
      <c r="S10" s="53"/>
      <c r="T10" s="53"/>
      <c r="U10" s="53"/>
      <c r="V10" s="53"/>
      <c r="W10" s="61">
        <f>データ!$Q$6</f>
        <v>2400</v>
      </c>
      <c r="X10" s="61"/>
      <c r="Y10" s="61"/>
      <c r="Z10" s="61"/>
      <c r="AA10" s="61"/>
      <c r="AB10" s="61"/>
      <c r="AC10" s="61"/>
      <c r="AD10" s="2"/>
      <c r="AE10" s="2"/>
      <c r="AF10" s="2"/>
      <c r="AG10" s="2"/>
      <c r="AH10" s="5"/>
      <c r="AI10" s="5"/>
      <c r="AJ10" s="5"/>
      <c r="AK10" s="5"/>
      <c r="AL10" s="61">
        <f>データ!$U$6</f>
        <v>23032</v>
      </c>
      <c r="AM10" s="61"/>
      <c r="AN10" s="61"/>
      <c r="AO10" s="61"/>
      <c r="AP10" s="61"/>
      <c r="AQ10" s="61"/>
      <c r="AR10" s="61"/>
      <c r="AS10" s="61"/>
      <c r="AT10" s="51">
        <f>データ!$V$6</f>
        <v>8.74</v>
      </c>
      <c r="AU10" s="52"/>
      <c r="AV10" s="52"/>
      <c r="AW10" s="52"/>
      <c r="AX10" s="52"/>
      <c r="AY10" s="52"/>
      <c r="AZ10" s="52"/>
      <c r="BA10" s="52"/>
      <c r="BB10" s="53">
        <f>データ!$W$6</f>
        <v>2635.24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364029</v>
      </c>
      <c r="D6" s="34">
        <f t="shared" si="3"/>
        <v>46</v>
      </c>
      <c r="E6" s="34">
        <f t="shared" si="3"/>
        <v>1</v>
      </c>
      <c r="F6" s="34">
        <f t="shared" si="3"/>
        <v>0</v>
      </c>
      <c r="G6" s="34">
        <f t="shared" si="3"/>
        <v>1</v>
      </c>
      <c r="H6" s="34" t="str">
        <f t="shared" si="3"/>
        <v>徳島県　北島町</v>
      </c>
      <c r="I6" s="34" t="str">
        <f t="shared" si="3"/>
        <v>法適用</v>
      </c>
      <c r="J6" s="34" t="str">
        <f t="shared" si="3"/>
        <v>水道事業</v>
      </c>
      <c r="K6" s="34" t="str">
        <f t="shared" si="3"/>
        <v>末端給水事業</v>
      </c>
      <c r="L6" s="34" t="str">
        <f t="shared" si="3"/>
        <v>A6</v>
      </c>
      <c r="M6" s="34">
        <f t="shared" si="3"/>
        <v>0</v>
      </c>
      <c r="N6" s="35" t="str">
        <f t="shared" si="3"/>
        <v>-</v>
      </c>
      <c r="O6" s="35">
        <f t="shared" si="3"/>
        <v>76.25</v>
      </c>
      <c r="P6" s="35">
        <f t="shared" si="3"/>
        <v>100</v>
      </c>
      <c r="Q6" s="35">
        <f t="shared" si="3"/>
        <v>2400</v>
      </c>
      <c r="R6" s="35">
        <f t="shared" si="3"/>
        <v>23103</v>
      </c>
      <c r="S6" s="35">
        <f t="shared" si="3"/>
        <v>8.74</v>
      </c>
      <c r="T6" s="35">
        <f t="shared" si="3"/>
        <v>2643.36</v>
      </c>
      <c r="U6" s="35">
        <f t="shared" si="3"/>
        <v>23032</v>
      </c>
      <c r="V6" s="35">
        <f t="shared" si="3"/>
        <v>8.74</v>
      </c>
      <c r="W6" s="35">
        <f t="shared" si="3"/>
        <v>2635.24</v>
      </c>
      <c r="X6" s="36">
        <f>IF(X7="",NA(),X7)</f>
        <v>121.51</v>
      </c>
      <c r="Y6" s="36">
        <f t="shared" ref="Y6:AG6" si="4">IF(Y7="",NA(),Y7)</f>
        <v>120.56</v>
      </c>
      <c r="Z6" s="36">
        <f t="shared" si="4"/>
        <v>129.13999999999999</v>
      </c>
      <c r="AA6" s="36">
        <f t="shared" si="4"/>
        <v>124.22</v>
      </c>
      <c r="AB6" s="36">
        <f t="shared" si="4"/>
        <v>129.09</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2659.91</v>
      </c>
      <c r="AU6" s="36">
        <f t="shared" ref="AU6:BC6" si="6">IF(AU7="",NA(),AU7)</f>
        <v>3127.69</v>
      </c>
      <c r="AV6" s="36">
        <f t="shared" si="6"/>
        <v>358.36</v>
      </c>
      <c r="AW6" s="36">
        <f t="shared" si="6"/>
        <v>423.96</v>
      </c>
      <c r="AX6" s="36">
        <f t="shared" si="6"/>
        <v>431.87</v>
      </c>
      <c r="AY6" s="36">
        <f t="shared" si="6"/>
        <v>915.5</v>
      </c>
      <c r="AZ6" s="36">
        <f t="shared" si="6"/>
        <v>963.24</v>
      </c>
      <c r="BA6" s="36">
        <f t="shared" si="6"/>
        <v>381.53</v>
      </c>
      <c r="BB6" s="36">
        <f t="shared" si="6"/>
        <v>391.54</v>
      </c>
      <c r="BC6" s="36">
        <f t="shared" si="6"/>
        <v>384.34</v>
      </c>
      <c r="BD6" s="35" t="str">
        <f>IF(BD7="","",IF(BD7="-","【-】","【"&amp;SUBSTITUTE(TEXT(BD7,"#,##0.00"),"-","△")&amp;"】"))</f>
        <v>【262.87】</v>
      </c>
      <c r="BE6" s="36">
        <f>IF(BE7="",NA(),BE7)</f>
        <v>361.13</v>
      </c>
      <c r="BF6" s="36">
        <f t="shared" ref="BF6:BN6" si="7">IF(BF7="",NA(),BF7)</f>
        <v>337.05</v>
      </c>
      <c r="BG6" s="36">
        <f t="shared" si="7"/>
        <v>313.97000000000003</v>
      </c>
      <c r="BH6" s="36">
        <f t="shared" si="7"/>
        <v>285.19</v>
      </c>
      <c r="BI6" s="36">
        <f t="shared" si="7"/>
        <v>263.39999999999998</v>
      </c>
      <c r="BJ6" s="36">
        <f t="shared" si="7"/>
        <v>404.78</v>
      </c>
      <c r="BK6" s="36">
        <f t="shared" si="7"/>
        <v>400.38</v>
      </c>
      <c r="BL6" s="36">
        <f t="shared" si="7"/>
        <v>393.27</v>
      </c>
      <c r="BM6" s="36">
        <f t="shared" si="7"/>
        <v>386.97</v>
      </c>
      <c r="BN6" s="36">
        <f t="shared" si="7"/>
        <v>380.58</v>
      </c>
      <c r="BO6" s="35" t="str">
        <f>IF(BO7="","",IF(BO7="-","【-】","【"&amp;SUBSTITUTE(TEXT(BO7,"#,##0.00"),"-","△")&amp;"】"))</f>
        <v>【270.87】</v>
      </c>
      <c r="BP6" s="36">
        <f>IF(BP7="",NA(),BP7)</f>
        <v>116.11</v>
      </c>
      <c r="BQ6" s="36">
        <f t="shared" ref="BQ6:BY6" si="8">IF(BQ7="",NA(),BQ7)</f>
        <v>115.41</v>
      </c>
      <c r="BR6" s="36">
        <f t="shared" si="8"/>
        <v>123.9</v>
      </c>
      <c r="BS6" s="36">
        <f t="shared" si="8"/>
        <v>119.09</v>
      </c>
      <c r="BT6" s="36">
        <f t="shared" si="8"/>
        <v>124.29</v>
      </c>
      <c r="BU6" s="36">
        <f t="shared" si="8"/>
        <v>98.07</v>
      </c>
      <c r="BV6" s="36">
        <f t="shared" si="8"/>
        <v>96.56</v>
      </c>
      <c r="BW6" s="36">
        <f t="shared" si="8"/>
        <v>100.47</v>
      </c>
      <c r="BX6" s="36">
        <f t="shared" si="8"/>
        <v>101.72</v>
      </c>
      <c r="BY6" s="36">
        <f t="shared" si="8"/>
        <v>102.38</v>
      </c>
      <c r="BZ6" s="35" t="str">
        <f>IF(BZ7="","",IF(BZ7="-","【-】","【"&amp;SUBSTITUTE(TEXT(BZ7,"#,##0.00"),"-","△")&amp;"】"))</f>
        <v>【105.59】</v>
      </c>
      <c r="CA6" s="36">
        <f>IF(CA7="",NA(),CA7)</f>
        <v>113.36</v>
      </c>
      <c r="CB6" s="36">
        <f t="shared" ref="CB6:CJ6" si="9">IF(CB7="",NA(),CB7)</f>
        <v>113.98</v>
      </c>
      <c r="CC6" s="36">
        <f t="shared" si="9"/>
        <v>106.44</v>
      </c>
      <c r="CD6" s="36">
        <f t="shared" si="9"/>
        <v>110.05</v>
      </c>
      <c r="CE6" s="36">
        <f t="shared" si="9"/>
        <v>105.43</v>
      </c>
      <c r="CF6" s="36">
        <f t="shared" si="9"/>
        <v>172.26</v>
      </c>
      <c r="CG6" s="36">
        <f t="shared" si="9"/>
        <v>177.14</v>
      </c>
      <c r="CH6" s="36">
        <f t="shared" si="9"/>
        <v>169.82</v>
      </c>
      <c r="CI6" s="36">
        <f t="shared" si="9"/>
        <v>168.2</v>
      </c>
      <c r="CJ6" s="36">
        <f t="shared" si="9"/>
        <v>168.67</v>
      </c>
      <c r="CK6" s="35" t="str">
        <f>IF(CK7="","",IF(CK7="-","【-】","【"&amp;SUBSTITUTE(TEXT(CK7,"#,##0.00"),"-","△")&amp;"】"))</f>
        <v>【163.27】</v>
      </c>
      <c r="CL6" s="36">
        <f>IF(CL7="",NA(),CL7)</f>
        <v>63.54</v>
      </c>
      <c r="CM6" s="36">
        <f t="shared" ref="CM6:CU6" si="10">IF(CM7="",NA(),CM7)</f>
        <v>62.6</v>
      </c>
      <c r="CN6" s="36">
        <f t="shared" si="10"/>
        <v>62.2</v>
      </c>
      <c r="CO6" s="36">
        <f t="shared" si="10"/>
        <v>62.9</v>
      </c>
      <c r="CP6" s="36">
        <f t="shared" si="10"/>
        <v>61.51</v>
      </c>
      <c r="CQ6" s="36">
        <f t="shared" si="10"/>
        <v>55.68</v>
      </c>
      <c r="CR6" s="36">
        <f t="shared" si="10"/>
        <v>55.64</v>
      </c>
      <c r="CS6" s="36">
        <f t="shared" si="10"/>
        <v>55.13</v>
      </c>
      <c r="CT6" s="36">
        <f t="shared" si="10"/>
        <v>54.77</v>
      </c>
      <c r="CU6" s="36">
        <f t="shared" si="10"/>
        <v>54.92</v>
      </c>
      <c r="CV6" s="35" t="str">
        <f>IF(CV7="","",IF(CV7="-","【-】","【"&amp;SUBSTITUTE(TEXT(CV7,"#,##0.00"),"-","△")&amp;"】"))</f>
        <v>【59.94】</v>
      </c>
      <c r="CW6" s="36">
        <f>IF(CW7="",NA(),CW7)</f>
        <v>91.02</v>
      </c>
      <c r="CX6" s="36">
        <f t="shared" ref="CX6:DF6" si="11">IF(CX7="",NA(),CX7)</f>
        <v>91.83</v>
      </c>
      <c r="CY6" s="36">
        <f t="shared" si="11"/>
        <v>91.27</v>
      </c>
      <c r="CZ6" s="36">
        <f t="shared" si="11"/>
        <v>90.98</v>
      </c>
      <c r="DA6" s="36">
        <f t="shared" si="11"/>
        <v>93.06</v>
      </c>
      <c r="DB6" s="36">
        <f t="shared" si="11"/>
        <v>83.18</v>
      </c>
      <c r="DC6" s="36">
        <f t="shared" si="11"/>
        <v>83.09</v>
      </c>
      <c r="DD6" s="36">
        <f t="shared" si="11"/>
        <v>83</v>
      </c>
      <c r="DE6" s="36">
        <f t="shared" si="11"/>
        <v>82.89</v>
      </c>
      <c r="DF6" s="36">
        <f t="shared" si="11"/>
        <v>82.66</v>
      </c>
      <c r="DG6" s="35" t="str">
        <f>IF(DG7="","",IF(DG7="-","【-】","【"&amp;SUBSTITUTE(TEXT(DG7,"#,##0.00"),"-","△")&amp;"】"))</f>
        <v>【90.22】</v>
      </c>
      <c r="DH6" s="36">
        <f>IF(DH7="",NA(),DH7)</f>
        <v>40.020000000000003</v>
      </c>
      <c r="DI6" s="36">
        <f t="shared" ref="DI6:DQ6" si="12">IF(DI7="",NA(),DI7)</f>
        <v>41.32</v>
      </c>
      <c r="DJ6" s="36">
        <f t="shared" si="12"/>
        <v>42.07</v>
      </c>
      <c r="DK6" s="36">
        <f t="shared" si="12"/>
        <v>43.3</v>
      </c>
      <c r="DL6" s="36">
        <f t="shared" si="12"/>
        <v>44.59</v>
      </c>
      <c r="DM6" s="36">
        <f t="shared" si="12"/>
        <v>38.07</v>
      </c>
      <c r="DN6" s="36">
        <f t="shared" si="12"/>
        <v>39.06</v>
      </c>
      <c r="DO6" s="36">
        <f t="shared" si="12"/>
        <v>46.66</v>
      </c>
      <c r="DP6" s="36">
        <f t="shared" si="12"/>
        <v>47.46</v>
      </c>
      <c r="DQ6" s="36">
        <f t="shared" si="12"/>
        <v>48.49</v>
      </c>
      <c r="DR6" s="35" t="str">
        <f>IF(DR7="","",IF(DR7="-","【-】","【"&amp;SUBSTITUTE(TEXT(DR7,"#,##0.00"),"-","△")&amp;"】"))</f>
        <v>【47.91】</v>
      </c>
      <c r="DS6" s="36">
        <f>IF(DS7="",NA(),DS7)</f>
        <v>21.33</v>
      </c>
      <c r="DT6" s="36">
        <f t="shared" ref="DT6:EB6" si="13">IF(DT7="",NA(),DT7)</f>
        <v>20.12</v>
      </c>
      <c r="DU6" s="36">
        <f t="shared" si="13"/>
        <v>21.69</v>
      </c>
      <c r="DV6" s="36">
        <f t="shared" si="13"/>
        <v>23.79</v>
      </c>
      <c r="DW6" s="36">
        <f t="shared" si="13"/>
        <v>20.28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0.85</v>
      </c>
      <c r="EE6" s="36">
        <f t="shared" ref="EE6:EM6" si="14">IF(EE7="",NA(),EE7)</f>
        <v>0.85</v>
      </c>
      <c r="EF6" s="36">
        <f t="shared" si="14"/>
        <v>0.84</v>
      </c>
      <c r="EG6" s="36">
        <f t="shared" si="14"/>
        <v>0.05</v>
      </c>
      <c r="EH6" s="36">
        <f t="shared" si="14"/>
        <v>0.54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364029</v>
      </c>
      <c r="D7" s="38">
        <v>46</v>
      </c>
      <c r="E7" s="38">
        <v>1</v>
      </c>
      <c r="F7" s="38">
        <v>0</v>
      </c>
      <c r="G7" s="38">
        <v>1</v>
      </c>
      <c r="H7" s="38" t="s">
        <v>105</v>
      </c>
      <c r="I7" s="38" t="s">
        <v>106</v>
      </c>
      <c r="J7" s="38" t="s">
        <v>107</v>
      </c>
      <c r="K7" s="38" t="s">
        <v>108</v>
      </c>
      <c r="L7" s="38" t="s">
        <v>109</v>
      </c>
      <c r="M7" s="38"/>
      <c r="N7" s="39" t="s">
        <v>110</v>
      </c>
      <c r="O7" s="39">
        <v>76.25</v>
      </c>
      <c r="P7" s="39">
        <v>100</v>
      </c>
      <c r="Q7" s="39">
        <v>2400</v>
      </c>
      <c r="R7" s="39">
        <v>23103</v>
      </c>
      <c r="S7" s="39">
        <v>8.74</v>
      </c>
      <c r="T7" s="39">
        <v>2643.36</v>
      </c>
      <c r="U7" s="39">
        <v>23032</v>
      </c>
      <c r="V7" s="39">
        <v>8.74</v>
      </c>
      <c r="W7" s="39">
        <v>2635.24</v>
      </c>
      <c r="X7" s="39">
        <v>121.51</v>
      </c>
      <c r="Y7" s="39">
        <v>120.56</v>
      </c>
      <c r="Z7" s="39">
        <v>129.13999999999999</v>
      </c>
      <c r="AA7" s="39">
        <v>124.22</v>
      </c>
      <c r="AB7" s="39">
        <v>129.09</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2659.91</v>
      </c>
      <c r="AU7" s="39">
        <v>3127.69</v>
      </c>
      <c r="AV7" s="39">
        <v>358.36</v>
      </c>
      <c r="AW7" s="39">
        <v>423.96</v>
      </c>
      <c r="AX7" s="39">
        <v>431.87</v>
      </c>
      <c r="AY7" s="39">
        <v>915.5</v>
      </c>
      <c r="AZ7" s="39">
        <v>963.24</v>
      </c>
      <c r="BA7" s="39">
        <v>381.53</v>
      </c>
      <c r="BB7" s="39">
        <v>391.54</v>
      </c>
      <c r="BC7" s="39">
        <v>384.34</v>
      </c>
      <c r="BD7" s="39">
        <v>262.87</v>
      </c>
      <c r="BE7" s="39">
        <v>361.13</v>
      </c>
      <c r="BF7" s="39">
        <v>337.05</v>
      </c>
      <c r="BG7" s="39">
        <v>313.97000000000003</v>
      </c>
      <c r="BH7" s="39">
        <v>285.19</v>
      </c>
      <c r="BI7" s="39">
        <v>263.39999999999998</v>
      </c>
      <c r="BJ7" s="39">
        <v>404.78</v>
      </c>
      <c r="BK7" s="39">
        <v>400.38</v>
      </c>
      <c r="BL7" s="39">
        <v>393.27</v>
      </c>
      <c r="BM7" s="39">
        <v>386.97</v>
      </c>
      <c r="BN7" s="39">
        <v>380.58</v>
      </c>
      <c r="BO7" s="39">
        <v>270.87</v>
      </c>
      <c r="BP7" s="39">
        <v>116.11</v>
      </c>
      <c r="BQ7" s="39">
        <v>115.41</v>
      </c>
      <c r="BR7" s="39">
        <v>123.9</v>
      </c>
      <c r="BS7" s="39">
        <v>119.09</v>
      </c>
      <c r="BT7" s="39">
        <v>124.29</v>
      </c>
      <c r="BU7" s="39">
        <v>98.07</v>
      </c>
      <c r="BV7" s="39">
        <v>96.56</v>
      </c>
      <c r="BW7" s="39">
        <v>100.47</v>
      </c>
      <c r="BX7" s="39">
        <v>101.72</v>
      </c>
      <c r="BY7" s="39">
        <v>102.38</v>
      </c>
      <c r="BZ7" s="39">
        <v>105.59</v>
      </c>
      <c r="CA7" s="39">
        <v>113.36</v>
      </c>
      <c r="CB7" s="39">
        <v>113.98</v>
      </c>
      <c r="CC7" s="39">
        <v>106.44</v>
      </c>
      <c r="CD7" s="39">
        <v>110.05</v>
      </c>
      <c r="CE7" s="39">
        <v>105.43</v>
      </c>
      <c r="CF7" s="39">
        <v>172.26</v>
      </c>
      <c r="CG7" s="39">
        <v>177.14</v>
      </c>
      <c r="CH7" s="39">
        <v>169.82</v>
      </c>
      <c r="CI7" s="39">
        <v>168.2</v>
      </c>
      <c r="CJ7" s="39">
        <v>168.67</v>
      </c>
      <c r="CK7" s="39">
        <v>163.27000000000001</v>
      </c>
      <c r="CL7" s="39">
        <v>63.54</v>
      </c>
      <c r="CM7" s="39">
        <v>62.6</v>
      </c>
      <c r="CN7" s="39">
        <v>62.2</v>
      </c>
      <c r="CO7" s="39">
        <v>62.9</v>
      </c>
      <c r="CP7" s="39">
        <v>61.51</v>
      </c>
      <c r="CQ7" s="39">
        <v>55.68</v>
      </c>
      <c r="CR7" s="39">
        <v>55.64</v>
      </c>
      <c r="CS7" s="39">
        <v>55.13</v>
      </c>
      <c r="CT7" s="39">
        <v>54.77</v>
      </c>
      <c r="CU7" s="39">
        <v>54.92</v>
      </c>
      <c r="CV7" s="39">
        <v>59.94</v>
      </c>
      <c r="CW7" s="39">
        <v>91.02</v>
      </c>
      <c r="CX7" s="39">
        <v>91.83</v>
      </c>
      <c r="CY7" s="39">
        <v>91.27</v>
      </c>
      <c r="CZ7" s="39">
        <v>90.98</v>
      </c>
      <c r="DA7" s="39">
        <v>93.06</v>
      </c>
      <c r="DB7" s="39">
        <v>83.18</v>
      </c>
      <c r="DC7" s="39">
        <v>83.09</v>
      </c>
      <c r="DD7" s="39">
        <v>83</v>
      </c>
      <c r="DE7" s="39">
        <v>82.89</v>
      </c>
      <c r="DF7" s="39">
        <v>82.66</v>
      </c>
      <c r="DG7" s="39">
        <v>90.22</v>
      </c>
      <c r="DH7" s="39">
        <v>40.020000000000003</v>
      </c>
      <c r="DI7" s="39">
        <v>41.32</v>
      </c>
      <c r="DJ7" s="39">
        <v>42.07</v>
      </c>
      <c r="DK7" s="39">
        <v>43.3</v>
      </c>
      <c r="DL7" s="39">
        <v>44.59</v>
      </c>
      <c r="DM7" s="39">
        <v>38.07</v>
      </c>
      <c r="DN7" s="39">
        <v>39.06</v>
      </c>
      <c r="DO7" s="39">
        <v>46.66</v>
      </c>
      <c r="DP7" s="39">
        <v>47.46</v>
      </c>
      <c r="DQ7" s="39">
        <v>48.49</v>
      </c>
      <c r="DR7" s="39">
        <v>47.91</v>
      </c>
      <c r="DS7" s="39">
        <v>21.33</v>
      </c>
      <c r="DT7" s="39">
        <v>20.12</v>
      </c>
      <c r="DU7" s="39">
        <v>21.69</v>
      </c>
      <c r="DV7" s="39">
        <v>23.79</v>
      </c>
      <c r="DW7" s="39">
        <v>20.28</v>
      </c>
      <c r="DX7" s="39">
        <v>7.73</v>
      </c>
      <c r="DY7" s="39">
        <v>8.8699999999999992</v>
      </c>
      <c r="DZ7" s="39">
        <v>9.85</v>
      </c>
      <c r="EA7" s="39">
        <v>9.7100000000000009</v>
      </c>
      <c r="EB7" s="39">
        <v>12.79</v>
      </c>
      <c r="EC7" s="39">
        <v>15</v>
      </c>
      <c r="ED7" s="39">
        <v>0.85</v>
      </c>
      <c r="EE7" s="39">
        <v>0.85</v>
      </c>
      <c r="EF7" s="39">
        <v>0.84</v>
      </c>
      <c r="EG7" s="39">
        <v>0.05</v>
      </c>
      <c r="EH7" s="39">
        <v>0.54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2018-01-30T01:14:43Z</cp:lastPrinted>
  <dcterms:created xsi:type="dcterms:W3CDTF">2017-12-25T01:35:06Z</dcterms:created>
  <dcterms:modified xsi:type="dcterms:W3CDTF">2018-01-30T01:16:52Z</dcterms:modified>
  <cp:category/>
</cp:coreProperties>
</file>