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a.takashi\Desktop\平成28年度決算「経営比較分析表」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P10" i="4"/>
  <c r="I10" i="4"/>
  <c r="BB8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<sst xmlns="http://schemas.openxmlformats.org/spreadsheetml/2006/main" count="232" uniqueCount="120">
  <si>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</si>
  <si>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</si>
  <si>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</si>
  <si>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</si>
  <si>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</si>
  <si>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</si>
  <si>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</si>
  <si>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</si>
  <si>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</si>
  <si>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</si>
  <si>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</si>
  <si>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</si>
  <si>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</si>
  <si>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</si>
  <si>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</si>
  <si>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</si>
  <si>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</si>
  <si>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</si>
  <si>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</si>
  <si>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</si>
  <si>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</si>
  <si>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</si>
  <si>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</si>
  <si>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</si>
  <si>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</si>
  <si>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</si>
  <si>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</si>
  <si>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</si>
  <si>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</si>
  <si>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</si>
  <si>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</si>
  <si>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</si>
  <si>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</si>
  <si>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</si>
  <si>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</si>
  <si>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</si>
  <si>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</si>
  <si>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</si>
  <si>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</si>
  <si>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</si>
  <si>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</si>
  <si>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</si>
  <si>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</si>
  <si>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</si>
  <si>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</si>
  <si>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</si>
  <si>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</si>
  <si>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</si>
  <si>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</si>
  <si>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</si>
  <si>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</si>
  <si>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</si>
  <si>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</si>
  <si>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</si>
  <si>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</si>
  <si>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</si>
  <si>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</si>
  <si>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</si>
  <si>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</si>
  <si>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</si>
  <si>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</si>
  <si>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</si>
  <si>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</si>
  <si>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</si>
  <si>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</si>
  <si>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</si>
  <si>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</si>
  <si>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</si>
  <si>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</si>
  <si>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</si>
  <si>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</si>
  <si>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</si>
  <si>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</si>
  <si>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</si>
  <si>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</si>
  <si>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</si>
  <si>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</si>
  <si>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</si>
  <si>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</si>
  <si>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</si>
  <si>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</si>
  <si>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</si>
  <si>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</si>
  <si>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</si>
  <si>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</si>
  <si>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</si>
  <si>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</si>
  <si>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</si>
  <si>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</si>
  <si>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</si>
  <si>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</si>
  <si>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</si>
  <si>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</si>
  <si>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</si>
  <si>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</si>
  <si>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</si>
  <si>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</si>
  <si>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</si>
  <si>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</si>
  <si>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</si>
  <si>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</si>
  <si>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</si>
  <si>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</si>
  <si>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</si>
  <si>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</si>
  <si>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美波町</t>
  </si>
  <si>
    <t>法適用</t>
  </si>
  <si>
    <t>水道事業</t>
  </si>
  <si>
    <t>末端給水事業</t>
  </si>
  <si>
    <t>A9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</si>
  <si>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</si>
  <si>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</si>
  <si>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</si>
  <si>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</si>
  <si>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</si>
  <si>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</si>
  <si>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類似団体に比べ有収率が高く、給水原価が低いことから、比較的効率的な運営ができていると考える。また、経常収支比率、料金回収率が前年度に比べ改善していることから、経営努力の効果がうかがえる。</t>
    <rPh sb="1" eb="3">
      <t>ルイジ</t>
    </rPh>
    <rPh sb="3" eb="5">
      <t>ダンタイ</t>
    </rPh>
    <rPh sb="6" eb="7">
      <t>クラ</t>
    </rPh>
    <rPh sb="8" eb="10">
      <t>ユウシュウ</t>
    </rPh>
    <rPh sb="10" eb="11">
      <t>リツ</t>
    </rPh>
    <rPh sb="12" eb="13">
      <t>タカ</t>
    </rPh>
    <rPh sb="15" eb="17">
      <t>キュウスイ</t>
    </rPh>
    <rPh sb="17" eb="19">
      <t>ゲンカ</t>
    </rPh>
    <rPh sb="20" eb="21">
      <t>ヒク</t>
    </rPh>
    <rPh sb="27" eb="30">
      <t>ヒカクテキ</t>
    </rPh>
    <rPh sb="30" eb="33">
      <t>コウリツテキ</t>
    </rPh>
    <rPh sb="34" eb="36">
      <t>ウンエイ</t>
    </rPh>
    <rPh sb="43" eb="44">
      <t>カンガ</t>
    </rPh>
    <rPh sb="50" eb="52">
      <t>ケイジョウ</t>
    </rPh>
    <rPh sb="52" eb="54">
      <t>シュウシ</t>
    </rPh>
    <rPh sb="54" eb="56">
      <t>ヒリツ</t>
    </rPh>
    <rPh sb="57" eb="59">
      <t>リョウキン</t>
    </rPh>
    <rPh sb="59" eb="61">
      <t>カイシュウ</t>
    </rPh>
    <rPh sb="61" eb="62">
      <t>リツ</t>
    </rPh>
    <rPh sb="63" eb="66">
      <t>ゼンネンド</t>
    </rPh>
    <rPh sb="67" eb="68">
      <t>クラ</t>
    </rPh>
    <rPh sb="69" eb="71">
      <t>カイゼン</t>
    </rPh>
    <rPh sb="80" eb="82">
      <t>ケイエイ</t>
    </rPh>
    <rPh sb="82" eb="84">
      <t>ドリョク</t>
    </rPh>
    <rPh sb="85" eb="87">
      <t>コウカ</t>
    </rPh>
    <phoneticPr fontId="4"/>
  </si>
  <si>
    <t>　有形固定資産減価償却率は類似団体と比べやや低く、法定耐用年数を超えた管路もない状況である。しかし、管路の多くは３０年以上経過しており、あと数年で法定耐用年数を迎えることとなる。管路更新率で類似団体平均値を上回ってはいるが、低い更新率には変わりない状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19">
      <t>クラ</t>
    </rPh>
    <rPh sb="22" eb="23">
      <t>ヒク</t>
    </rPh>
    <rPh sb="25" eb="27">
      <t>ホウテイ</t>
    </rPh>
    <rPh sb="27" eb="29">
      <t>タイヨウ</t>
    </rPh>
    <rPh sb="29" eb="31">
      <t>ネンスウ</t>
    </rPh>
    <rPh sb="32" eb="33">
      <t>コ</t>
    </rPh>
    <rPh sb="35" eb="37">
      <t>カンロ</t>
    </rPh>
    <rPh sb="40" eb="42">
      <t>ジョウキョウ</t>
    </rPh>
    <rPh sb="50" eb="52">
      <t>カンロ</t>
    </rPh>
    <rPh sb="53" eb="54">
      <t>オオ</t>
    </rPh>
    <rPh sb="58" eb="61">
      <t>ネンイジョウ</t>
    </rPh>
    <rPh sb="61" eb="63">
      <t>ケイカ</t>
    </rPh>
    <rPh sb="70" eb="72">
      <t>スウネン</t>
    </rPh>
    <rPh sb="73" eb="75">
      <t>ホウテイ</t>
    </rPh>
    <rPh sb="75" eb="77">
      <t>タイヨウ</t>
    </rPh>
    <rPh sb="77" eb="79">
      <t>ネンスウ</t>
    </rPh>
    <rPh sb="80" eb="81">
      <t>ムカ</t>
    </rPh>
    <rPh sb="89" eb="91">
      <t>カンロ</t>
    </rPh>
    <rPh sb="91" eb="93">
      <t>コウシン</t>
    </rPh>
    <rPh sb="93" eb="94">
      <t>リツ</t>
    </rPh>
    <rPh sb="95" eb="97">
      <t>ルイジ</t>
    </rPh>
    <rPh sb="97" eb="99">
      <t>ダンタイ</t>
    </rPh>
    <rPh sb="99" eb="102">
      <t>ヘイキンチ</t>
    </rPh>
    <rPh sb="103" eb="105">
      <t>ウワマワ</t>
    </rPh>
    <rPh sb="112" eb="113">
      <t>ヒク</t>
    </rPh>
    <rPh sb="114" eb="116">
      <t>コウシン</t>
    </rPh>
    <rPh sb="116" eb="117">
      <t>リツ</t>
    </rPh>
    <rPh sb="119" eb="120">
      <t>カ</t>
    </rPh>
    <rPh sb="124" eb="126">
      <t>ジョウキョウ</t>
    </rPh>
    <phoneticPr fontId="4"/>
  </si>
  <si>
    <t>　類似団体との比較では、それぞれの指標で比較的良い数値ではあるが、過疎高齢化が進み、人口の減少が止まらない状況で、料金収入は減少傾向にある。管路の多くは３０年以上経過しており、あと数年で法定耐用年数を迎えることとなるため、管路更新のための財源確保からも、経営の抜本的改革が求められる状況である。</t>
    <rPh sb="1" eb="3">
      <t>ルイジ</t>
    </rPh>
    <rPh sb="3" eb="5">
      <t>ダンタイ</t>
    </rPh>
    <rPh sb="7" eb="9">
      <t>ヒカク</t>
    </rPh>
    <rPh sb="17" eb="19">
      <t>シヒョウ</t>
    </rPh>
    <rPh sb="20" eb="23">
      <t>ヒカクテキ</t>
    </rPh>
    <rPh sb="23" eb="24">
      <t>ヨ</t>
    </rPh>
    <rPh sb="25" eb="27">
      <t>スウチ</t>
    </rPh>
    <rPh sb="33" eb="35">
      <t>カソ</t>
    </rPh>
    <rPh sb="35" eb="38">
      <t>コウレイカ</t>
    </rPh>
    <rPh sb="39" eb="40">
      <t>スス</t>
    </rPh>
    <rPh sb="42" eb="44">
      <t>ジンコウ</t>
    </rPh>
    <rPh sb="45" eb="47">
      <t>ゲンショウ</t>
    </rPh>
    <rPh sb="48" eb="49">
      <t>ト</t>
    </rPh>
    <rPh sb="53" eb="55">
      <t>ジョウキョウ</t>
    </rPh>
    <rPh sb="57" eb="59">
      <t>リョウキン</t>
    </rPh>
    <rPh sb="59" eb="61">
      <t>シュウニュウ</t>
    </rPh>
    <rPh sb="62" eb="64">
      <t>ゲンショウ</t>
    </rPh>
    <rPh sb="64" eb="66">
      <t>ケイコウ</t>
    </rPh>
    <rPh sb="70" eb="72">
      <t>カンロ</t>
    </rPh>
    <rPh sb="73" eb="74">
      <t>オオ</t>
    </rPh>
    <rPh sb="78" eb="81">
      <t>ネンイジョウ</t>
    </rPh>
    <rPh sb="81" eb="83">
      <t>ケイカ</t>
    </rPh>
    <rPh sb="90" eb="92">
      <t>スウネン</t>
    </rPh>
    <rPh sb="93" eb="95">
      <t>ホウテイ</t>
    </rPh>
    <rPh sb="95" eb="97">
      <t>タイヨウ</t>
    </rPh>
    <rPh sb="97" eb="99">
      <t>ネンスウ</t>
    </rPh>
    <rPh sb="100" eb="101">
      <t>ムカ</t>
    </rPh>
    <rPh sb="111" eb="113">
      <t>カンロ</t>
    </rPh>
    <rPh sb="113" eb="115">
      <t>コウシン</t>
    </rPh>
    <rPh sb="119" eb="121">
      <t>ザイゲン</t>
    </rPh>
    <rPh sb="121" eb="123">
      <t>カクホ</t>
    </rPh>
    <rPh sb="127" eb="129">
      <t>ケイエイ</t>
    </rPh>
    <rPh sb="130" eb="133">
      <t>バッポンテキ</t>
    </rPh>
    <rPh sb="133" eb="135">
      <t>カイカク</t>
    </rPh>
    <rPh sb="136" eb="137">
      <t>モト</t>
    </rPh>
    <rPh sb="141" eb="143">
      <t>ジョウキョウ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</si>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</sst>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0.14000000000000001</c:v>
                </c:pt>
                <c:pt idx="4" formatCode="#,##0.00;&quot;△&quot;#,##0.00;&quot;-&quot;">
                  <c:v>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81440"/>
        <c:axId val="19798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0.62</c:v>
                </c:pt>
                <c:pt idx="1">
                  <c:v>0.23</c:v>
                </c:pt>
                <c:pt idx="2">
                  <c:v>0.34</c:v>
                </c:pt>
                <c:pt idx="3">
                  <c:v>0.28999999999999998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81440"/>
        <c:axId val="197981832"/>
      </c:lineChart>
      <c:dateAx>
        <c:axId val="197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981832"/>
        <c:crosses val="autoZero"/>
        <c:auto val="1"/>
        <c:lblOffset val="100"/>
        <c:baseTimeUnit val="years"/>
      </c:dateAx>
      <c:valAx>
        <c:axId val="19798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98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31.1</c:v>
                </c:pt>
                <c:pt idx="1">
                  <c:v>30.99</c:v>
                </c:pt>
                <c:pt idx="2">
                  <c:v>31.2</c:v>
                </c:pt>
                <c:pt idx="3">
                  <c:v>30.46</c:v>
                </c:pt>
                <c:pt idx="4">
                  <c:v>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59600"/>
        <c:axId val="198759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40.119999999999997</c:v>
                </c:pt>
                <c:pt idx="1">
                  <c:v>41.24</c:v>
                </c:pt>
                <c:pt idx="2">
                  <c:v>40.700000000000003</c:v>
                </c:pt>
                <c:pt idx="3">
                  <c:v>39.909999999999997</c:v>
                </c:pt>
                <c:pt idx="4">
                  <c:v>41.09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9600"/>
        <c:axId val="198759992"/>
      </c:lineChart>
      <c:dateAx>
        <c:axId val="198759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759992"/>
        <c:crosses val="autoZero"/>
        <c:auto val="1"/>
        <c:lblOffset val="100"/>
        <c:baseTimeUnit val="years"/>
      </c:dateAx>
      <c:valAx>
        <c:axId val="198759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759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85.87</c:v>
                </c:pt>
                <c:pt idx="1">
                  <c:v>84.67</c:v>
                </c:pt>
                <c:pt idx="2">
                  <c:v>85.09</c:v>
                </c:pt>
                <c:pt idx="3">
                  <c:v>86.28</c:v>
                </c:pt>
                <c:pt idx="4">
                  <c:v>86.42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27728"/>
        <c:axId val="199328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76.87</c:v>
                </c:pt>
                <c:pt idx="1">
                  <c:v>74.900000000000006</c:v>
                </c:pt>
                <c:pt idx="2">
                  <c:v>74.61</c:v>
                </c:pt>
                <c:pt idx="3">
                  <c:v>75.62</c:v>
                </c:pt>
                <c:pt idx="4">
                  <c:v>75.91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327728"/>
        <c:axId val="199328120"/>
      </c:lineChart>
      <c:dateAx>
        <c:axId val="19932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328120"/>
        <c:crosses val="autoZero"/>
        <c:auto val="1"/>
        <c:lblOffset val="100"/>
        <c:baseTimeUnit val="years"/>
      </c:dateAx>
      <c:valAx>
        <c:axId val="199328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32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112.94</c:v>
                </c:pt>
                <c:pt idx="1">
                  <c:v>103.87</c:v>
                </c:pt>
                <c:pt idx="2">
                  <c:v>112.34</c:v>
                </c:pt>
                <c:pt idx="3">
                  <c:v>103.07</c:v>
                </c:pt>
                <c:pt idx="4">
                  <c:v>115.15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83008"/>
        <c:axId val="19798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100.73</c:v>
                </c:pt>
                <c:pt idx="1">
                  <c:v>109.5</c:v>
                </c:pt>
                <c:pt idx="2">
                  <c:v>106.28</c:v>
                </c:pt>
                <c:pt idx="3">
                  <c:v>108.35</c:v>
                </c:pt>
                <c:pt idx="4">
                  <c:v>114.74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83008"/>
        <c:axId val="197983400"/>
      </c:lineChart>
      <c:dateAx>
        <c:axId val="19798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983400"/>
        <c:crosses val="autoZero"/>
        <c:auto val="1"/>
        <c:lblOffset val="100"/>
        <c:baseTimeUnit val="years"/>
      </c:dateAx>
      <c:valAx>
        <c:axId val="197983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98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53.87</c:v>
                </c:pt>
                <c:pt idx="1">
                  <c:v>54.95</c:v>
                </c:pt>
                <c:pt idx="2">
                  <c:v>51.02</c:v>
                </c:pt>
                <c:pt idx="3">
                  <c:v>47.76</c:v>
                </c:pt>
                <c:pt idx="4">
                  <c:v>48.8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84576"/>
        <c:axId val="197984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39.049999999999997</c:v>
                </c:pt>
                <c:pt idx="2">
                  <c:v>50.44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984576"/>
        <c:axId val="197984968"/>
      </c:lineChart>
      <c:dateAx>
        <c:axId val="19798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984968"/>
        <c:crosses val="autoZero"/>
        <c:auto val="1"/>
        <c:lblOffset val="100"/>
        <c:baseTimeUnit val="years"/>
      </c:dateAx>
      <c:valAx>
        <c:axId val="197984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98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45656"/>
        <c:axId val="19854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6.76</c:v>
                </c:pt>
                <c:pt idx="1">
                  <c:v>8.18</c:v>
                </c:pt>
                <c:pt idx="2">
                  <c:v>9.64</c:v>
                </c:pt>
                <c:pt idx="3">
                  <c:v>11.68</c:v>
                </c:pt>
                <c:pt idx="4">
                  <c:v>14.01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45656"/>
        <c:axId val="198546048"/>
      </c:lineChart>
      <c:dateAx>
        <c:axId val="198545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546048"/>
        <c:crosses val="autoZero"/>
        <c:auto val="1"/>
        <c:lblOffset val="100"/>
        <c:baseTimeUnit val="years"/>
      </c:dateAx>
      <c:valAx>
        <c:axId val="19854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54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547224"/>
        <c:axId val="19854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50.06</c:v>
                </c:pt>
                <c:pt idx="1">
                  <c:v>44.3</c:v>
                </c:pt>
                <c:pt idx="2">
                  <c:v>32.31</c:v>
                </c:pt>
                <c:pt idx="3">
                  <c:v>26.85</c:v>
                </c:pt>
                <c:pt idx="4">
                  <c:v>27.19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547224"/>
        <c:axId val="198547616"/>
      </c:lineChart>
      <c:dateAx>
        <c:axId val="198547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547616"/>
        <c:crosses val="autoZero"/>
        <c:auto val="1"/>
        <c:lblOffset val="100"/>
        <c:baseTimeUnit val="years"/>
      </c:dateAx>
      <c:valAx>
        <c:axId val="1985476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547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3298.88</c:v>
                </c:pt>
                <c:pt idx="1">
                  <c:v>254.4</c:v>
                </c:pt>
                <c:pt idx="2">
                  <c:v>897.94</c:v>
                </c:pt>
                <c:pt idx="3">
                  <c:v>273.81</c:v>
                </c:pt>
                <c:pt idx="4">
                  <c:v>772.3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90264"/>
        <c:axId val="1989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2322.9699999999998</c:v>
                </c:pt>
                <c:pt idx="1">
                  <c:v>2098.87</c:v>
                </c:pt>
                <c:pt idx="2">
                  <c:v>571.29999999999995</c:v>
                </c:pt>
                <c:pt idx="3">
                  <c:v>527.82000000000005</c:v>
                </c:pt>
                <c:pt idx="4">
                  <c:v>477.44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90264"/>
        <c:axId val="198990656"/>
      </c:lineChart>
      <c:dateAx>
        <c:axId val="198990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990656"/>
        <c:crosses val="autoZero"/>
        <c:auto val="1"/>
        <c:lblOffset val="100"/>
        <c:baseTimeUnit val="years"/>
      </c:dateAx>
      <c:valAx>
        <c:axId val="1989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99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137.62</c:v>
                </c:pt>
                <c:pt idx="1">
                  <c:v>175.09</c:v>
                </c:pt>
                <c:pt idx="2">
                  <c:v>164.68</c:v>
                </c:pt>
                <c:pt idx="3">
                  <c:v>234.65</c:v>
                </c:pt>
                <c:pt idx="4">
                  <c:v>261.07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91832"/>
        <c:axId val="1989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547.41999999999996</c:v>
                </c:pt>
                <c:pt idx="1">
                  <c:v>536.9</c:v>
                </c:pt>
                <c:pt idx="2">
                  <c:v>495.43</c:v>
                </c:pt>
                <c:pt idx="3">
                  <c:v>488.5</c:v>
                </c:pt>
                <c:pt idx="4">
                  <c:v>485.75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91832"/>
        <c:axId val="198992224"/>
      </c:lineChart>
      <c:dateAx>
        <c:axId val="198991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992224"/>
        <c:crosses val="autoZero"/>
        <c:auto val="1"/>
        <c:lblOffset val="100"/>
        <c:baseTimeUnit val="years"/>
      </c:dateAx>
      <c:valAx>
        <c:axId val="198992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991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108.68</c:v>
                </c:pt>
                <c:pt idx="1">
                  <c:v>99.35</c:v>
                </c:pt>
                <c:pt idx="2">
                  <c:v>108.72</c:v>
                </c:pt>
                <c:pt idx="3">
                  <c:v>93.58</c:v>
                </c:pt>
                <c:pt idx="4">
                  <c:v>112.9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993400"/>
        <c:axId val="19899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80.62</c:v>
                </c:pt>
                <c:pt idx="1">
                  <c:v>80.010000000000005</c:v>
                </c:pt>
                <c:pt idx="2">
                  <c:v>81.900000000000006</c:v>
                </c:pt>
                <c:pt idx="3">
                  <c:v>82.42</c:v>
                </c:pt>
                <c:pt idx="4">
                  <c:v>83.59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993400"/>
        <c:axId val="198993792"/>
      </c:lineChart>
      <c:dateAx>
        <c:axId val="198993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993792"/>
        <c:crosses val="autoZero"/>
        <c:auto val="1"/>
        <c:lblOffset val="100"/>
        <c:baseTimeUnit val="years"/>
      </c:dateAx>
      <c:valAx>
        <c:axId val="19899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99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143.81</c:v>
                </c:pt>
                <c:pt idx="1">
                  <c:v>157.44</c:v>
                </c:pt>
                <c:pt idx="2">
                  <c:v>144.37</c:v>
                </c:pt>
                <c:pt idx="3">
                  <c:v>164.59</c:v>
                </c:pt>
                <c:pt idx="4">
                  <c:v>139.88999999999999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758032"/>
        <c:axId val="198758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229.31</c:v>
                </c:pt>
                <c:pt idx="1">
                  <c:v>232.46</c:v>
                </c:pt>
                <c:pt idx="2">
                  <c:v>227.97</c:v>
                </c:pt>
                <c:pt idx="3">
                  <c:v>226.99</c:v>
                </c:pt>
                <c:pt idx="4">
                  <c:v>230.22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758032"/>
        <c:axId val="198758424"/>
      </c:lineChart>
      <c:dateAx>
        <c:axId val="198758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8758424"/>
        <c:crosses val="autoZero"/>
        <c:auto val="1"/>
        <c:lblOffset val="100"/>
        <c:baseTimeUnit val="years"/>
      </c:dateAx>
      <c:valAx>
        <c:axId val="198758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875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E11" sqref="E11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徳島県　美波町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A9</v>
      </c>
      <c r="X8" s="59"/>
      <c r="Y8" s="59"/>
      <c r="Z8" s="59"/>
      <c r="AA8" s="59"/>
      <c r="AB8" s="59"/>
      <c r="AC8" s="59"/>
      <c r="AD8" s="60" t="s">
        <v>119</v>
      </c>
      <c r="AE8" s="60"/>
      <c r="AF8" s="60"/>
      <c r="AG8" s="60"/>
      <c r="AH8" s="60"/>
      <c r="AI8" s="60"/>
      <c r="AJ8" s="60"/>
      <c r="AK8" s="5"/>
      <c r="AL8" s="61">
        <f>データ!$R$6</f>
        <v>7114</v>
      </c>
      <c r="AM8" s="61"/>
      <c r="AN8" s="61"/>
      <c r="AO8" s="61"/>
      <c r="AP8" s="61"/>
      <c r="AQ8" s="61"/>
      <c r="AR8" s="61"/>
      <c r="AS8" s="61"/>
      <c r="AT8" s="51">
        <f>データ!$S$6</f>
        <v>140.80000000000001</v>
      </c>
      <c r="AU8" s="52"/>
      <c r="AV8" s="52"/>
      <c r="AW8" s="52"/>
      <c r="AX8" s="52"/>
      <c r="AY8" s="52"/>
      <c r="AZ8" s="52"/>
      <c r="BA8" s="52"/>
      <c r="BB8" s="53">
        <f>データ!$T$6</f>
        <v>50.53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79.599999999999994</v>
      </c>
      <c r="J10" s="52"/>
      <c r="K10" s="52"/>
      <c r="L10" s="52"/>
      <c r="M10" s="52"/>
      <c r="N10" s="52"/>
      <c r="O10" s="64"/>
      <c r="P10" s="53">
        <f>データ!$P$6</f>
        <v>49.43</v>
      </c>
      <c r="Q10" s="53"/>
      <c r="R10" s="53"/>
      <c r="S10" s="53"/>
      <c r="T10" s="53"/>
      <c r="U10" s="53"/>
      <c r="V10" s="53"/>
      <c r="W10" s="61">
        <f>データ!$Q$6</f>
        <v>2900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3498</v>
      </c>
      <c r="AM10" s="61"/>
      <c r="AN10" s="61"/>
      <c r="AO10" s="61"/>
      <c r="AP10" s="61"/>
      <c r="AQ10" s="61"/>
      <c r="AR10" s="61"/>
      <c r="AS10" s="61"/>
      <c r="AT10" s="51">
        <f>データ!$V$6</f>
        <v>4.93</v>
      </c>
      <c r="AU10" s="52"/>
      <c r="AV10" s="52"/>
      <c r="AW10" s="52"/>
      <c r="AX10" s="52"/>
      <c r="AY10" s="52"/>
      <c r="AZ10" s="52"/>
      <c r="BA10" s="52"/>
      <c r="BB10" s="53">
        <f>データ!$W$6</f>
        <v>709.53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116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363871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美波町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A9</v>
      </c>
      <c r="M6" s="34">
        <f t="shared" si="3"/>
        <v>0</v>
      </c>
      <c r="N6" s="35" t="str">
        <f t="shared" si="3"/>
        <v>-</v>
      </c>
      <c r="O6" s="35">
        <f t="shared" si="3"/>
        <v>79.599999999999994</v>
      </c>
      <c r="P6" s="35">
        <f t="shared" si="3"/>
        <v>49.43</v>
      </c>
      <c r="Q6" s="35">
        <f t="shared" si="3"/>
        <v>2900</v>
      </c>
      <c r="R6" s="35">
        <f t="shared" si="3"/>
        <v>7114</v>
      </c>
      <c r="S6" s="35">
        <f t="shared" si="3"/>
        <v>140.80000000000001</v>
      </c>
      <c r="T6" s="35">
        <f t="shared" si="3"/>
        <v>50.53</v>
      </c>
      <c r="U6" s="35">
        <f t="shared" si="3"/>
        <v>3498</v>
      </c>
      <c r="V6" s="35">
        <f t="shared" si="3"/>
        <v>4.93</v>
      </c>
      <c r="W6" s="35">
        <f t="shared" si="3"/>
        <v>709.53</v>
      </c>
      <c r="X6" s="36">
        <f>IF(X7="",NA(),X7)</f>
        <v>112.94</v>
      </c>
      <c r="Y6" s="36">
        <f t="shared" ref="Y6:AG6" si="4">IF(Y7="",NA(),Y7)</f>
        <v>103.87</v>
      </c>
      <c r="Z6" s="36">
        <f t="shared" si="4"/>
        <v>112.34</v>
      </c>
      <c r="AA6" s="36">
        <f t="shared" si="4"/>
        <v>103.07</v>
      </c>
      <c r="AB6" s="36">
        <f t="shared" si="4"/>
        <v>115.15</v>
      </c>
      <c r="AC6" s="36">
        <f t="shared" si="4"/>
        <v>100.73</v>
      </c>
      <c r="AD6" s="36">
        <f t="shared" si="4"/>
        <v>109.5</v>
      </c>
      <c r="AE6" s="36">
        <f t="shared" si="4"/>
        <v>106.28</v>
      </c>
      <c r="AF6" s="36">
        <f t="shared" si="4"/>
        <v>108.35</v>
      </c>
      <c r="AG6" s="36">
        <f t="shared" si="4"/>
        <v>114.74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50.06</v>
      </c>
      <c r="AO6" s="36">
        <f t="shared" si="5"/>
        <v>44.3</v>
      </c>
      <c r="AP6" s="36">
        <f t="shared" si="5"/>
        <v>32.31</v>
      </c>
      <c r="AQ6" s="36">
        <f t="shared" si="5"/>
        <v>26.85</v>
      </c>
      <c r="AR6" s="36">
        <f t="shared" si="5"/>
        <v>27.19</v>
      </c>
      <c r="AS6" s="35" t="str">
        <f>IF(AS7="","",IF(AS7="-","【-】","【"&amp;SUBSTITUTE(TEXT(AS7,"#,##0.00"),"-","△")&amp;"】"))</f>
        <v>【0.79】</v>
      </c>
      <c r="AT6" s="36">
        <f>IF(AT7="",NA(),AT7)</f>
        <v>3298.88</v>
      </c>
      <c r="AU6" s="36">
        <f t="shared" ref="AU6:BC6" si="6">IF(AU7="",NA(),AU7)</f>
        <v>254.4</v>
      </c>
      <c r="AV6" s="36">
        <f t="shared" si="6"/>
        <v>897.94</v>
      </c>
      <c r="AW6" s="36">
        <f t="shared" si="6"/>
        <v>273.81</v>
      </c>
      <c r="AX6" s="36">
        <f t="shared" si="6"/>
        <v>772.3</v>
      </c>
      <c r="AY6" s="36">
        <f t="shared" si="6"/>
        <v>2322.9699999999998</v>
      </c>
      <c r="AZ6" s="36">
        <f t="shared" si="6"/>
        <v>2098.87</v>
      </c>
      <c r="BA6" s="36">
        <f t="shared" si="6"/>
        <v>571.29999999999995</v>
      </c>
      <c r="BB6" s="36">
        <f t="shared" si="6"/>
        <v>527.82000000000005</v>
      </c>
      <c r="BC6" s="36">
        <f t="shared" si="6"/>
        <v>477.44</v>
      </c>
      <c r="BD6" s="35" t="str">
        <f>IF(BD7="","",IF(BD7="-","【-】","【"&amp;SUBSTITUTE(TEXT(BD7,"#,##0.00"),"-","△")&amp;"】"))</f>
        <v>【262.87】</v>
      </c>
      <c r="BE6" s="36">
        <f>IF(BE7="",NA(),BE7)</f>
        <v>137.62</v>
      </c>
      <c r="BF6" s="36">
        <f t="shared" ref="BF6:BN6" si="7">IF(BF7="",NA(),BF7)</f>
        <v>175.09</v>
      </c>
      <c r="BG6" s="36">
        <f t="shared" si="7"/>
        <v>164.68</v>
      </c>
      <c r="BH6" s="36">
        <f t="shared" si="7"/>
        <v>234.65</v>
      </c>
      <c r="BI6" s="36">
        <f t="shared" si="7"/>
        <v>261.07</v>
      </c>
      <c r="BJ6" s="36">
        <f t="shared" si="7"/>
        <v>547.41999999999996</v>
      </c>
      <c r="BK6" s="36">
        <f t="shared" si="7"/>
        <v>536.9</v>
      </c>
      <c r="BL6" s="36">
        <f t="shared" si="7"/>
        <v>495.43</v>
      </c>
      <c r="BM6" s="36">
        <f t="shared" si="7"/>
        <v>488.5</v>
      </c>
      <c r="BN6" s="36">
        <f t="shared" si="7"/>
        <v>485.75</v>
      </c>
      <c r="BO6" s="35" t="str">
        <f>IF(BO7="","",IF(BO7="-","【-】","【"&amp;SUBSTITUTE(TEXT(BO7,"#,##0.00"),"-","△")&amp;"】"))</f>
        <v>【270.87】</v>
      </c>
      <c r="BP6" s="36">
        <f>IF(BP7="",NA(),BP7)</f>
        <v>108.68</v>
      </c>
      <c r="BQ6" s="36">
        <f t="shared" ref="BQ6:BY6" si="8">IF(BQ7="",NA(),BQ7)</f>
        <v>99.35</v>
      </c>
      <c r="BR6" s="36">
        <f t="shared" si="8"/>
        <v>108.72</v>
      </c>
      <c r="BS6" s="36">
        <f t="shared" si="8"/>
        <v>93.58</v>
      </c>
      <c r="BT6" s="36">
        <f t="shared" si="8"/>
        <v>112.9</v>
      </c>
      <c r="BU6" s="36">
        <f t="shared" si="8"/>
        <v>80.62</v>
      </c>
      <c r="BV6" s="36">
        <f t="shared" si="8"/>
        <v>80.010000000000005</v>
      </c>
      <c r="BW6" s="36">
        <f t="shared" si="8"/>
        <v>81.900000000000006</v>
      </c>
      <c r="BX6" s="36">
        <f t="shared" si="8"/>
        <v>82.42</v>
      </c>
      <c r="BY6" s="36">
        <f t="shared" si="8"/>
        <v>83.59</v>
      </c>
      <c r="BZ6" s="35" t="str">
        <f>IF(BZ7="","",IF(BZ7="-","【-】","【"&amp;SUBSTITUTE(TEXT(BZ7,"#,##0.00"),"-","△")&amp;"】"))</f>
        <v>【105.59】</v>
      </c>
      <c r="CA6" s="36">
        <f>IF(CA7="",NA(),CA7)</f>
        <v>143.81</v>
      </c>
      <c r="CB6" s="36">
        <f t="shared" ref="CB6:CJ6" si="9">IF(CB7="",NA(),CB7)</f>
        <v>157.44</v>
      </c>
      <c r="CC6" s="36">
        <f t="shared" si="9"/>
        <v>144.37</v>
      </c>
      <c r="CD6" s="36">
        <f t="shared" si="9"/>
        <v>164.59</v>
      </c>
      <c r="CE6" s="36">
        <f t="shared" si="9"/>
        <v>139.88999999999999</v>
      </c>
      <c r="CF6" s="36">
        <f t="shared" si="9"/>
        <v>229.31</v>
      </c>
      <c r="CG6" s="36">
        <f t="shared" si="9"/>
        <v>232.46</v>
      </c>
      <c r="CH6" s="36">
        <f t="shared" si="9"/>
        <v>227.97</v>
      </c>
      <c r="CI6" s="36">
        <f t="shared" si="9"/>
        <v>226.99</v>
      </c>
      <c r="CJ6" s="36">
        <f t="shared" si="9"/>
        <v>230.22</v>
      </c>
      <c r="CK6" s="35" t="str">
        <f>IF(CK7="","",IF(CK7="-","【-】","【"&amp;SUBSTITUTE(TEXT(CK7,"#,##0.00"),"-","△")&amp;"】"))</f>
        <v>【163.27】</v>
      </c>
      <c r="CL6" s="36">
        <f>IF(CL7="",NA(),CL7)</f>
        <v>31.1</v>
      </c>
      <c r="CM6" s="36">
        <f t="shared" ref="CM6:CU6" si="10">IF(CM7="",NA(),CM7)</f>
        <v>30.99</v>
      </c>
      <c r="CN6" s="36">
        <f t="shared" si="10"/>
        <v>31.2</v>
      </c>
      <c r="CO6" s="36">
        <f t="shared" si="10"/>
        <v>30.46</v>
      </c>
      <c r="CP6" s="36">
        <f t="shared" si="10"/>
        <v>29.5</v>
      </c>
      <c r="CQ6" s="36">
        <f t="shared" si="10"/>
        <v>40.119999999999997</v>
      </c>
      <c r="CR6" s="36">
        <f t="shared" si="10"/>
        <v>41.24</v>
      </c>
      <c r="CS6" s="36">
        <f t="shared" si="10"/>
        <v>40.700000000000003</v>
      </c>
      <c r="CT6" s="36">
        <f t="shared" si="10"/>
        <v>39.909999999999997</v>
      </c>
      <c r="CU6" s="36">
        <f t="shared" si="10"/>
        <v>41.09</v>
      </c>
      <c r="CV6" s="35" t="str">
        <f>IF(CV7="","",IF(CV7="-","【-】","【"&amp;SUBSTITUTE(TEXT(CV7,"#,##0.00"),"-","△")&amp;"】"))</f>
        <v>【59.94】</v>
      </c>
      <c r="CW6" s="36">
        <f>IF(CW7="",NA(),CW7)</f>
        <v>85.87</v>
      </c>
      <c r="CX6" s="36">
        <f t="shared" ref="CX6:DF6" si="11">IF(CX7="",NA(),CX7)</f>
        <v>84.67</v>
      </c>
      <c r="CY6" s="36">
        <f t="shared" si="11"/>
        <v>85.09</v>
      </c>
      <c r="CZ6" s="36">
        <f t="shared" si="11"/>
        <v>86.28</v>
      </c>
      <c r="DA6" s="36">
        <f t="shared" si="11"/>
        <v>86.42</v>
      </c>
      <c r="DB6" s="36">
        <f t="shared" si="11"/>
        <v>76.87</v>
      </c>
      <c r="DC6" s="36">
        <f t="shared" si="11"/>
        <v>74.900000000000006</v>
      </c>
      <c r="DD6" s="36">
        <f t="shared" si="11"/>
        <v>74.61</v>
      </c>
      <c r="DE6" s="36">
        <f t="shared" si="11"/>
        <v>75.62</v>
      </c>
      <c r="DF6" s="36">
        <f t="shared" si="11"/>
        <v>75.91</v>
      </c>
      <c r="DG6" s="35" t="str">
        <f>IF(DG7="","",IF(DG7="-","【-】","【"&amp;SUBSTITUTE(TEXT(DG7,"#,##0.00"),"-","△")&amp;"】"))</f>
        <v>【90.22】</v>
      </c>
      <c r="DH6" s="36">
        <f>IF(DH7="",NA(),DH7)</f>
        <v>53.87</v>
      </c>
      <c r="DI6" s="36">
        <f t="shared" ref="DI6:DQ6" si="12">IF(DI7="",NA(),DI7)</f>
        <v>54.95</v>
      </c>
      <c r="DJ6" s="36">
        <f t="shared" si="12"/>
        <v>51.02</v>
      </c>
      <c r="DK6" s="36">
        <f t="shared" si="12"/>
        <v>47.76</v>
      </c>
      <c r="DL6" s="36">
        <f t="shared" si="12"/>
        <v>48.8</v>
      </c>
      <c r="DM6" s="36">
        <f t="shared" si="12"/>
        <v>38.520000000000003</v>
      </c>
      <c r="DN6" s="36">
        <f t="shared" si="12"/>
        <v>39.049999999999997</v>
      </c>
      <c r="DO6" s="36">
        <f t="shared" si="12"/>
        <v>50.44</v>
      </c>
      <c r="DP6" s="36">
        <f t="shared" si="12"/>
        <v>51.44</v>
      </c>
      <c r="DQ6" s="36">
        <f t="shared" si="12"/>
        <v>52.4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6.76</v>
      </c>
      <c r="DY6" s="36">
        <f t="shared" si="13"/>
        <v>8.18</v>
      </c>
      <c r="DZ6" s="36">
        <f t="shared" si="13"/>
        <v>9.64</v>
      </c>
      <c r="EA6" s="36">
        <f t="shared" si="13"/>
        <v>11.68</v>
      </c>
      <c r="EB6" s="36">
        <f t="shared" si="13"/>
        <v>14.01</v>
      </c>
      <c r="EC6" s="35" t="str">
        <f>IF(EC7="","",IF(EC7="-","【-】","【"&amp;SUBSTITUTE(TEXT(EC7,"#,##0.00"),"-","△")&amp;"】"))</f>
        <v>【15.00】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0.14000000000000001</v>
      </c>
      <c r="EH6" s="36">
        <f t="shared" si="14"/>
        <v>0.67</v>
      </c>
      <c r="EI6" s="36">
        <f t="shared" si="14"/>
        <v>0.62</v>
      </c>
      <c r="EJ6" s="36">
        <f t="shared" si="14"/>
        <v>0.23</v>
      </c>
      <c r="EK6" s="36">
        <f t="shared" si="14"/>
        <v>0.34</v>
      </c>
      <c r="EL6" s="36">
        <f t="shared" si="14"/>
        <v>0.28999999999999998</v>
      </c>
      <c r="EM6" s="36">
        <f t="shared" si="14"/>
        <v>0.41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363871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79.599999999999994</v>
      </c>
      <c r="P7" s="39">
        <v>49.43</v>
      </c>
      <c r="Q7" s="39">
        <v>2900</v>
      </c>
      <c r="R7" s="39">
        <v>7114</v>
      </c>
      <c r="S7" s="39">
        <v>140.80000000000001</v>
      </c>
      <c r="T7" s="39">
        <v>50.53</v>
      </c>
      <c r="U7" s="39">
        <v>3498</v>
      </c>
      <c r="V7" s="39">
        <v>4.93</v>
      </c>
      <c r="W7" s="39">
        <v>709.53</v>
      </c>
      <c r="X7" s="39">
        <v>112.94</v>
      </c>
      <c r="Y7" s="39">
        <v>103.87</v>
      </c>
      <c r="Z7" s="39">
        <v>112.34</v>
      </c>
      <c r="AA7" s="39">
        <v>103.07</v>
      </c>
      <c r="AB7" s="39">
        <v>115.15</v>
      </c>
      <c r="AC7" s="39">
        <v>100.73</v>
      </c>
      <c r="AD7" s="39">
        <v>109.5</v>
      </c>
      <c r="AE7" s="39">
        <v>106.28</v>
      </c>
      <c r="AF7" s="39">
        <v>108.35</v>
      </c>
      <c r="AG7" s="39">
        <v>114.74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50.06</v>
      </c>
      <c r="AO7" s="39">
        <v>44.3</v>
      </c>
      <c r="AP7" s="39">
        <v>32.31</v>
      </c>
      <c r="AQ7" s="39">
        <v>26.85</v>
      </c>
      <c r="AR7" s="39">
        <v>27.19</v>
      </c>
      <c r="AS7" s="39">
        <v>0.79</v>
      </c>
      <c r="AT7" s="39">
        <v>3298.88</v>
      </c>
      <c r="AU7" s="39">
        <v>254.4</v>
      </c>
      <c r="AV7" s="39">
        <v>897.94</v>
      </c>
      <c r="AW7" s="39">
        <v>273.81</v>
      </c>
      <c r="AX7" s="39">
        <v>772.3</v>
      </c>
      <c r="AY7" s="39">
        <v>2322.9699999999998</v>
      </c>
      <c r="AZ7" s="39">
        <v>2098.87</v>
      </c>
      <c r="BA7" s="39">
        <v>571.29999999999995</v>
      </c>
      <c r="BB7" s="39">
        <v>527.82000000000005</v>
      </c>
      <c r="BC7" s="39">
        <v>477.44</v>
      </c>
      <c r="BD7" s="39">
        <v>262.87</v>
      </c>
      <c r="BE7" s="39">
        <v>137.62</v>
      </c>
      <c r="BF7" s="39">
        <v>175.09</v>
      </c>
      <c r="BG7" s="39">
        <v>164.68</v>
      </c>
      <c r="BH7" s="39">
        <v>234.65</v>
      </c>
      <c r="BI7" s="39">
        <v>261.07</v>
      </c>
      <c r="BJ7" s="39">
        <v>547.41999999999996</v>
      </c>
      <c r="BK7" s="39">
        <v>536.9</v>
      </c>
      <c r="BL7" s="39">
        <v>495.43</v>
      </c>
      <c r="BM7" s="39">
        <v>488.5</v>
      </c>
      <c r="BN7" s="39">
        <v>485.75</v>
      </c>
      <c r="BO7" s="39">
        <v>270.87</v>
      </c>
      <c r="BP7" s="39">
        <v>108.68</v>
      </c>
      <c r="BQ7" s="39">
        <v>99.35</v>
      </c>
      <c r="BR7" s="39">
        <v>108.72</v>
      </c>
      <c r="BS7" s="39">
        <v>93.58</v>
      </c>
      <c r="BT7" s="39">
        <v>112.9</v>
      </c>
      <c r="BU7" s="39">
        <v>80.62</v>
      </c>
      <c r="BV7" s="39">
        <v>80.010000000000005</v>
      </c>
      <c r="BW7" s="39">
        <v>81.900000000000006</v>
      </c>
      <c r="BX7" s="39">
        <v>82.42</v>
      </c>
      <c r="BY7" s="39">
        <v>83.59</v>
      </c>
      <c r="BZ7" s="39">
        <v>105.59</v>
      </c>
      <c r="CA7" s="39">
        <v>143.81</v>
      </c>
      <c r="CB7" s="39">
        <v>157.44</v>
      </c>
      <c r="CC7" s="39">
        <v>144.37</v>
      </c>
      <c r="CD7" s="39">
        <v>164.59</v>
      </c>
      <c r="CE7" s="39">
        <v>139.88999999999999</v>
      </c>
      <c r="CF7" s="39">
        <v>229.31</v>
      </c>
      <c r="CG7" s="39">
        <v>232.46</v>
      </c>
      <c r="CH7" s="39">
        <v>227.97</v>
      </c>
      <c r="CI7" s="39">
        <v>226.99</v>
      </c>
      <c r="CJ7" s="39">
        <v>230.22</v>
      </c>
      <c r="CK7" s="39">
        <v>163.27000000000001</v>
      </c>
      <c r="CL7" s="39">
        <v>31.1</v>
      </c>
      <c r="CM7" s="39">
        <v>30.99</v>
      </c>
      <c r="CN7" s="39">
        <v>31.2</v>
      </c>
      <c r="CO7" s="39">
        <v>30.46</v>
      </c>
      <c r="CP7" s="39">
        <v>29.5</v>
      </c>
      <c r="CQ7" s="39">
        <v>40.119999999999997</v>
      </c>
      <c r="CR7" s="39">
        <v>41.24</v>
      </c>
      <c r="CS7" s="39">
        <v>40.700000000000003</v>
      </c>
      <c r="CT7" s="39">
        <v>39.909999999999997</v>
      </c>
      <c r="CU7" s="39">
        <v>41.09</v>
      </c>
      <c r="CV7" s="39">
        <v>59.94</v>
      </c>
      <c r="CW7" s="39">
        <v>85.87</v>
      </c>
      <c r="CX7" s="39">
        <v>84.67</v>
      </c>
      <c r="CY7" s="39">
        <v>85.09</v>
      </c>
      <c r="CZ7" s="39">
        <v>86.28</v>
      </c>
      <c r="DA7" s="39">
        <v>86.42</v>
      </c>
      <c r="DB7" s="39">
        <v>76.87</v>
      </c>
      <c r="DC7" s="39">
        <v>74.900000000000006</v>
      </c>
      <c r="DD7" s="39">
        <v>74.61</v>
      </c>
      <c r="DE7" s="39">
        <v>75.62</v>
      </c>
      <c r="DF7" s="39">
        <v>75.91</v>
      </c>
      <c r="DG7" s="39">
        <v>90.22</v>
      </c>
      <c r="DH7" s="39">
        <v>53.87</v>
      </c>
      <c r="DI7" s="39">
        <v>54.95</v>
      </c>
      <c r="DJ7" s="39">
        <v>51.02</v>
      </c>
      <c r="DK7" s="39">
        <v>47.76</v>
      </c>
      <c r="DL7" s="39">
        <v>48.8</v>
      </c>
      <c r="DM7" s="39">
        <v>38.520000000000003</v>
      </c>
      <c r="DN7" s="39">
        <v>39.049999999999997</v>
      </c>
      <c r="DO7" s="39">
        <v>50.44</v>
      </c>
      <c r="DP7" s="39">
        <v>51.44</v>
      </c>
      <c r="DQ7" s="39">
        <v>52.4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6.76</v>
      </c>
      <c r="DY7" s="39">
        <v>8.18</v>
      </c>
      <c r="DZ7" s="39">
        <v>9.64</v>
      </c>
      <c r="EA7" s="39">
        <v>11.68</v>
      </c>
      <c r="EB7" s="39">
        <v>14.01</v>
      </c>
      <c r="EC7" s="39">
        <v>15</v>
      </c>
      <c r="ED7" s="39">
        <v>0</v>
      </c>
      <c r="EE7" s="39">
        <v>0</v>
      </c>
      <c r="EF7" s="39">
        <v>0</v>
      </c>
      <c r="EG7" s="39">
        <v>0.14000000000000001</v>
      </c>
      <c r="EH7" s="39">
        <v>0.67</v>
      </c>
      <c r="EI7" s="39">
        <v>0.62</v>
      </c>
      <c r="EJ7" s="39">
        <v>0.23</v>
      </c>
      <c r="EK7" s="39">
        <v>0.34</v>
      </c>
      <c r="EL7" s="39">
        <v>0.28999999999999998</v>
      </c>
      <c r="EM7" s="39">
        <v>0.41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hama.takashi</cp:lastModifiedBy>
  <cp:lastPrinted>2018-01-31T00:52:35Z</cp:lastPrinted>
  <dcterms:created xsi:type="dcterms:W3CDTF">2017-12-25T01:35:04Z</dcterms:created>
  <dcterms:modified xsi:type="dcterms:W3CDTF">2018-01-31T06:02:00Z</dcterms:modified>
  <cp:category/>
</cp:coreProperties>
</file>