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1法適水道\"/>
    </mc:Choice>
  </mc:AlternateContent>
  <workbookProtection workbookPassword="B319" lockStructure="1"/>
  <bookViews>
    <workbookView xWindow="240" yWindow="75" windowWidth="14940" windowHeight="786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AT8" i="4" s="1"/>
  <c r="R6" i="5"/>
  <c r="Q6" i="5"/>
  <c r="W10" i="4" s="1"/>
  <c r="P6" i="5"/>
  <c r="P10" i="4" s="1"/>
  <c r="O6" i="5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H85" i="4"/>
  <c r="G85" i="4"/>
  <c r="BB10" i="4"/>
  <c r="AT10" i="4"/>
  <c r="I10" i="4"/>
  <c r="B10" i="4"/>
  <c r="BB8" i="4"/>
  <c r="AL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<sst xmlns="http://schemas.openxmlformats.org/spreadsheetml/2006/main" count="232" uniqueCount="120">
  <si>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</si>
  <si>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</si>
  <si>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</si>
  <si>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</si>
  <si>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</si>
  <si>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</si>
  <si>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</si>
  <si>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</si>
  <si>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</si>
  <si>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</si>
  <si>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</si>
  <si>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</si>
  <si>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</si>
  <si>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</si>
  <si>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</si>
  <si>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</si>
  <si>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</si>
  <si>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</si>
  <si>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</si>
  <si>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</si>
  <si>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</si>
  <si>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</si>
  <si>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</si>
  <si>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</si>
  <si>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</si>
  <si>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</si>
  <si>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</si>
  <si>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</si>
  <si>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</si>
  <si>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</si>
  <si>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</si>
  <si>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</si>
  <si>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</si>
  <si>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</si>
  <si>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</si>
  <si>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</si>
  <si>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</si>
  <si>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</si>
  <si>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</si>
  <si>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</si>
  <si>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</si>
  <si>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</si>
  <si>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</si>
  <si>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</si>
  <si>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</si>
  <si>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</si>
  <si>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</si>
  <si>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</si>
  <si>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</si>
  <si>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</si>
  <si>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</si>
  <si>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</si>
  <si>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</si>
  <si>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</si>
  <si>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</si>
  <si>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</si>
  <si>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</si>
  <si>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</si>
  <si>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</si>
  <si>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</si>
  <si>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</si>
  <si>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</si>
  <si>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</si>
  <si>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</si>
  <si>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</si>
  <si>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</si>
  <si>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</si>
  <si>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</si>
  <si>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</si>
  <si>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</si>
  <si>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</si>
  <si>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</si>
  <si>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</si>
  <si>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</si>
  <si>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</si>
  <si>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</si>
  <si>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</si>
  <si>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</si>
  <si>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</si>
  <si>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</si>
  <si>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</si>
  <si>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</si>
  <si>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</si>
  <si>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</si>
  <si>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</si>
  <si>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</si>
  <si>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</si>
  <si>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</si>
  <si>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</si>
  <si>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</si>
  <si>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</si>
  <si>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</si>
  <si>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</si>
  <si>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</si>
  <si>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</si>
  <si>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</si>
  <si>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</si>
  <si>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</si>
  <si>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</si>
  <si>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</si>
  <si>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</si>
  <si>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</si>
  <si>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</si>
  <si>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</si>
  <si>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</si>
  <si>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牟岐町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</si>
  <si>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</si>
  <si>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</si>
  <si>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</si>
  <si>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</si>
  <si>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</si>
  <si>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</si>
  <si>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</si>
  <si>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</si>
  <si>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</si>
  <si>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</si>
  <si>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・経常収支比率が100％を超えているため
　財政的に問題なく健全である。
　また、簡易水道へ統合する事によって
　より一層コストカットを行い、効率的に
　安定した健全な財政運営を行っていきたい。</t>
    <rPh sb="1" eb="3">
      <t>ケイジョウ</t>
    </rPh>
    <rPh sb="3" eb="5">
      <t>シュウシ</t>
    </rPh>
    <rPh sb="5" eb="7">
      <t>ヒリツ</t>
    </rPh>
    <rPh sb="13" eb="14">
      <t>コ</t>
    </rPh>
    <rPh sb="22" eb="25">
      <t>ザイセイテキ</t>
    </rPh>
    <rPh sb="26" eb="28">
      <t>モンダイ</t>
    </rPh>
    <rPh sb="30" eb="32">
      <t>ケンゼン</t>
    </rPh>
    <rPh sb="41" eb="43">
      <t>カンイ</t>
    </rPh>
    <rPh sb="43" eb="45">
      <t>スイドウ</t>
    </rPh>
    <rPh sb="46" eb="48">
      <t>トウゴウ</t>
    </rPh>
    <rPh sb="50" eb="51">
      <t>コト</t>
    </rPh>
    <rPh sb="59" eb="61">
      <t>イッソウ</t>
    </rPh>
    <rPh sb="68" eb="69">
      <t>オコナ</t>
    </rPh>
    <rPh sb="71" eb="74">
      <t>コウリツテキ</t>
    </rPh>
    <rPh sb="77" eb="79">
      <t>アンテイ</t>
    </rPh>
    <rPh sb="81" eb="83">
      <t>ケンゼン</t>
    </rPh>
    <rPh sb="84" eb="86">
      <t>ザイセイ</t>
    </rPh>
    <rPh sb="86" eb="88">
      <t>ウンエイ</t>
    </rPh>
    <rPh sb="89" eb="90">
      <t>オコナ</t>
    </rPh>
    <phoneticPr fontId="7"/>
  </si>
  <si>
    <t xml:space="preserve">・経常状況を精査吟味しながら、順次老朽化の
　改正を図っていく方針。
</t>
    <rPh sb="1" eb="3">
      <t>ケイジョウ</t>
    </rPh>
    <rPh sb="3" eb="5">
      <t>ジョウキョウ</t>
    </rPh>
    <rPh sb="6" eb="8">
      <t>セイサ</t>
    </rPh>
    <rPh sb="8" eb="10">
      <t>ギンミ</t>
    </rPh>
    <rPh sb="15" eb="17">
      <t>ジュンジ</t>
    </rPh>
    <rPh sb="17" eb="20">
      <t>ロウキュウカ</t>
    </rPh>
    <rPh sb="23" eb="25">
      <t>カイセイ</t>
    </rPh>
    <rPh sb="26" eb="27">
      <t>ハカ</t>
    </rPh>
    <rPh sb="31" eb="33">
      <t>ホウシン</t>
    </rPh>
    <phoneticPr fontId="7"/>
  </si>
  <si>
    <t>・人口減による料金収入の減少が見込まれるため
　有利な補助金・企業債を活用し施設の投資を
　行い、ライフラインを基盤強化し、経営基盤に
　ついてもさらなる強化を図っていきたい。</t>
    <rPh sb="1" eb="4">
      <t>ジンコウゲン</t>
    </rPh>
    <rPh sb="7" eb="9">
      <t>リョウキン</t>
    </rPh>
    <rPh sb="9" eb="11">
      <t>シュウニュウ</t>
    </rPh>
    <rPh sb="12" eb="14">
      <t>ゲンショウ</t>
    </rPh>
    <rPh sb="15" eb="17">
      <t>ミコ</t>
    </rPh>
    <rPh sb="24" eb="26">
      <t>ユウリ</t>
    </rPh>
    <rPh sb="27" eb="30">
      <t>ホジョキン</t>
    </rPh>
    <rPh sb="31" eb="34">
      <t>キギョウサイ</t>
    </rPh>
    <rPh sb="35" eb="37">
      <t>カツヨウ</t>
    </rPh>
    <rPh sb="38" eb="40">
      <t>シセツ</t>
    </rPh>
    <rPh sb="41" eb="43">
      <t>トウシ</t>
    </rPh>
    <rPh sb="46" eb="47">
      <t>オコナ</t>
    </rPh>
    <rPh sb="56" eb="58">
      <t>キバン</t>
    </rPh>
    <rPh sb="58" eb="60">
      <t>キョウカ</t>
    </rPh>
    <rPh sb="62" eb="64">
      <t>ケイエイ</t>
    </rPh>
    <rPh sb="64" eb="66">
      <t>キバン</t>
    </rPh>
    <rPh sb="77" eb="79">
      <t>キョウカ</t>
    </rPh>
    <rPh sb="80" eb="81">
      <t>ハカ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</si>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</sst>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0.09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03008"/>
        <c:axId val="39110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0.23</c:v>
                </c:pt>
                <c:pt idx="2">
                  <c:v>0.34</c:v>
                </c:pt>
                <c:pt idx="3">
                  <c:v>0.28999999999999998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03008"/>
        <c:axId val="391103552"/>
      </c:lineChart>
      <c:dateAx>
        <c:axId val="39110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1103552"/>
        <c:crosses val="autoZero"/>
        <c:auto val="1"/>
        <c:lblOffset val="100"/>
        <c:baseTimeUnit val="years"/>
      </c:dateAx>
      <c:valAx>
        <c:axId val="39110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10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47.68</c:v>
                </c:pt>
                <c:pt idx="1">
                  <c:v>46.2</c:v>
                </c:pt>
                <c:pt idx="2">
                  <c:v>47.99</c:v>
                </c:pt>
                <c:pt idx="3">
                  <c:v>47.34</c:v>
                </c:pt>
                <c:pt idx="4">
                  <c:v>47.38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156688"/>
        <c:axId val="53215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40.119999999999997</c:v>
                </c:pt>
                <c:pt idx="1">
                  <c:v>41.24</c:v>
                </c:pt>
                <c:pt idx="2">
                  <c:v>40.700000000000003</c:v>
                </c:pt>
                <c:pt idx="3">
                  <c:v>39.909999999999997</c:v>
                </c:pt>
                <c:pt idx="4">
                  <c:v>41.09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56688"/>
        <c:axId val="532159952"/>
      </c:lineChart>
      <c:dateAx>
        <c:axId val="53215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159952"/>
        <c:crosses val="autoZero"/>
        <c:auto val="1"/>
        <c:lblOffset val="100"/>
        <c:baseTimeUnit val="years"/>
      </c:dateAx>
      <c:valAx>
        <c:axId val="53215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15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90.24</c:v>
                </c:pt>
                <c:pt idx="1">
                  <c:v>90.34</c:v>
                </c:pt>
                <c:pt idx="2">
                  <c:v>90.12</c:v>
                </c:pt>
                <c:pt idx="3">
                  <c:v>90.25</c:v>
                </c:pt>
                <c:pt idx="4">
                  <c:v>90.32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160496"/>
        <c:axId val="53215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76.87</c:v>
                </c:pt>
                <c:pt idx="1">
                  <c:v>74.900000000000006</c:v>
                </c:pt>
                <c:pt idx="2">
                  <c:v>74.61</c:v>
                </c:pt>
                <c:pt idx="3">
                  <c:v>75.62</c:v>
                </c:pt>
                <c:pt idx="4">
                  <c:v>75.91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60496"/>
        <c:axId val="532155600"/>
      </c:lineChart>
      <c:dateAx>
        <c:axId val="53216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155600"/>
        <c:crosses val="autoZero"/>
        <c:auto val="1"/>
        <c:lblOffset val="100"/>
        <c:baseTimeUnit val="years"/>
      </c:dateAx>
      <c:valAx>
        <c:axId val="53215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16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101.15</c:v>
                </c:pt>
                <c:pt idx="1">
                  <c:v>84.53</c:v>
                </c:pt>
                <c:pt idx="2">
                  <c:v>107.9</c:v>
                </c:pt>
                <c:pt idx="3">
                  <c:v>101.14</c:v>
                </c:pt>
                <c:pt idx="4">
                  <c:v>102.4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059536"/>
        <c:axId val="32605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100.73</c:v>
                </c:pt>
                <c:pt idx="1">
                  <c:v>109.5</c:v>
                </c:pt>
                <c:pt idx="2">
                  <c:v>106.28</c:v>
                </c:pt>
                <c:pt idx="3">
                  <c:v>108.35</c:v>
                </c:pt>
                <c:pt idx="4">
                  <c:v>114.74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59536"/>
        <c:axId val="326054096"/>
      </c:lineChart>
      <c:dateAx>
        <c:axId val="32605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054096"/>
        <c:crosses val="autoZero"/>
        <c:auto val="1"/>
        <c:lblOffset val="100"/>
        <c:baseTimeUnit val="years"/>
      </c:dateAx>
      <c:valAx>
        <c:axId val="326054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05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48.89</c:v>
                </c:pt>
                <c:pt idx="1">
                  <c:v>47.61</c:v>
                </c:pt>
                <c:pt idx="2">
                  <c:v>48.49</c:v>
                </c:pt>
                <c:pt idx="3">
                  <c:v>50.23</c:v>
                </c:pt>
                <c:pt idx="4">
                  <c:v>51.34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611856"/>
        <c:axId val="53161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39.049999999999997</c:v>
                </c:pt>
                <c:pt idx="2">
                  <c:v>50.44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611856"/>
        <c:axId val="531611312"/>
      </c:lineChart>
      <c:dateAx>
        <c:axId val="53161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1611312"/>
        <c:crosses val="autoZero"/>
        <c:auto val="1"/>
        <c:lblOffset val="100"/>
        <c:baseTimeUnit val="years"/>
      </c:dateAx>
      <c:valAx>
        <c:axId val="53161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61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612944"/>
        <c:axId val="53161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6.76</c:v>
                </c:pt>
                <c:pt idx="1">
                  <c:v>8.18</c:v>
                </c:pt>
                <c:pt idx="2">
                  <c:v>9.64</c:v>
                </c:pt>
                <c:pt idx="3">
                  <c:v>11.68</c:v>
                </c:pt>
                <c:pt idx="4">
                  <c:v>14.01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612944"/>
        <c:axId val="531615664"/>
      </c:lineChart>
      <c:dateAx>
        <c:axId val="53161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1615664"/>
        <c:crosses val="autoZero"/>
        <c:auto val="1"/>
        <c:lblOffset val="100"/>
        <c:baseTimeUnit val="years"/>
      </c:dateAx>
      <c:valAx>
        <c:axId val="53161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61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9.8800000000000008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618928"/>
        <c:axId val="53161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44.3</c:v>
                </c:pt>
                <c:pt idx="2">
                  <c:v>32.31</c:v>
                </c:pt>
                <c:pt idx="3">
                  <c:v>26.85</c:v>
                </c:pt>
                <c:pt idx="4">
                  <c:v>27.19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618928"/>
        <c:axId val="531619472"/>
      </c:lineChart>
      <c:dateAx>
        <c:axId val="53161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1619472"/>
        <c:crosses val="autoZero"/>
        <c:auto val="1"/>
        <c:lblOffset val="100"/>
        <c:baseTimeUnit val="years"/>
      </c:dateAx>
      <c:valAx>
        <c:axId val="53161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61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7880.45</c:v>
                </c:pt>
                <c:pt idx="1">
                  <c:v>20332.5</c:v>
                </c:pt>
                <c:pt idx="2">
                  <c:v>961.44</c:v>
                </c:pt>
                <c:pt idx="3">
                  <c:v>848.31</c:v>
                </c:pt>
                <c:pt idx="4">
                  <c:v>987.45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617296"/>
        <c:axId val="53160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2322.9699999999998</c:v>
                </c:pt>
                <c:pt idx="1">
                  <c:v>2098.87</c:v>
                </c:pt>
                <c:pt idx="2">
                  <c:v>571.29999999999995</c:v>
                </c:pt>
                <c:pt idx="3">
                  <c:v>527.82000000000005</c:v>
                </c:pt>
                <c:pt idx="4">
                  <c:v>477.44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617296"/>
        <c:axId val="531608592"/>
      </c:lineChart>
      <c:dateAx>
        <c:axId val="531617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1608592"/>
        <c:crosses val="autoZero"/>
        <c:auto val="1"/>
        <c:lblOffset val="100"/>
        <c:baseTimeUnit val="years"/>
      </c:dateAx>
      <c:valAx>
        <c:axId val="531608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617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361.89</c:v>
                </c:pt>
                <c:pt idx="1">
                  <c:v>426.54</c:v>
                </c:pt>
                <c:pt idx="2">
                  <c:v>461.84</c:v>
                </c:pt>
                <c:pt idx="3">
                  <c:v>441.32</c:v>
                </c:pt>
                <c:pt idx="4">
                  <c:v>458.05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621104"/>
        <c:axId val="53160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547.41999999999996</c:v>
                </c:pt>
                <c:pt idx="1">
                  <c:v>536.9</c:v>
                </c:pt>
                <c:pt idx="2">
                  <c:v>495.43</c:v>
                </c:pt>
                <c:pt idx="3">
                  <c:v>488.5</c:v>
                </c:pt>
                <c:pt idx="4">
                  <c:v>485.75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621104"/>
        <c:axId val="531609136"/>
      </c:lineChart>
      <c:dateAx>
        <c:axId val="53162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1609136"/>
        <c:crosses val="autoZero"/>
        <c:auto val="1"/>
        <c:lblOffset val="100"/>
        <c:baseTimeUnit val="years"/>
      </c:dateAx>
      <c:valAx>
        <c:axId val="531609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62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98.87</c:v>
                </c:pt>
                <c:pt idx="1">
                  <c:v>82.08</c:v>
                </c:pt>
                <c:pt idx="2">
                  <c:v>108.14</c:v>
                </c:pt>
                <c:pt idx="3">
                  <c:v>100.57</c:v>
                </c:pt>
                <c:pt idx="4">
                  <c:v>101.54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607504"/>
        <c:axId val="53216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80.62</c:v>
                </c:pt>
                <c:pt idx="1">
                  <c:v>80.010000000000005</c:v>
                </c:pt>
                <c:pt idx="2">
                  <c:v>81.900000000000006</c:v>
                </c:pt>
                <c:pt idx="3">
                  <c:v>82.42</c:v>
                </c:pt>
                <c:pt idx="4">
                  <c:v>83.59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607504"/>
        <c:axId val="532161040"/>
      </c:lineChart>
      <c:dateAx>
        <c:axId val="53160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161040"/>
        <c:crosses val="autoZero"/>
        <c:auto val="1"/>
        <c:lblOffset val="100"/>
        <c:baseTimeUnit val="years"/>
      </c:dateAx>
      <c:valAx>
        <c:axId val="53216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160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172.16</c:v>
                </c:pt>
                <c:pt idx="1">
                  <c:v>207.17</c:v>
                </c:pt>
                <c:pt idx="2">
                  <c:v>158.22</c:v>
                </c:pt>
                <c:pt idx="3">
                  <c:v>170.9</c:v>
                </c:pt>
                <c:pt idx="4">
                  <c:v>170.41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154512"/>
        <c:axId val="53215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229.31</c:v>
                </c:pt>
                <c:pt idx="1">
                  <c:v>232.46</c:v>
                </c:pt>
                <c:pt idx="2">
                  <c:v>227.97</c:v>
                </c:pt>
                <c:pt idx="3">
                  <c:v>226.99</c:v>
                </c:pt>
                <c:pt idx="4">
                  <c:v>230.22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54512"/>
        <c:axId val="532159408"/>
      </c:lineChart>
      <c:dateAx>
        <c:axId val="53215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2159408"/>
        <c:crosses val="autoZero"/>
        <c:auto val="1"/>
        <c:lblOffset val="100"/>
        <c:baseTimeUnit val="years"/>
      </c:dateAx>
      <c:valAx>
        <c:axId val="53215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215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E1" zoomScaleNormal="100" workbookViewId="0">
      <selection activeCell="AD9" sqref="AD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徳島県　牟岐町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A9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4379</v>
      </c>
      <c r="AM8" s="71"/>
      <c r="AN8" s="71"/>
      <c r="AO8" s="71"/>
      <c r="AP8" s="71"/>
      <c r="AQ8" s="71"/>
      <c r="AR8" s="71"/>
      <c r="AS8" s="71"/>
      <c r="AT8" s="67">
        <f>データ!$S$6</f>
        <v>56.62</v>
      </c>
      <c r="AU8" s="68"/>
      <c r="AV8" s="68"/>
      <c r="AW8" s="68"/>
      <c r="AX8" s="68"/>
      <c r="AY8" s="68"/>
      <c r="AZ8" s="68"/>
      <c r="BA8" s="68"/>
      <c r="BB8" s="70">
        <f>データ!$T$6</f>
        <v>77.34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67.52</v>
      </c>
      <c r="J10" s="68"/>
      <c r="K10" s="68"/>
      <c r="L10" s="68"/>
      <c r="M10" s="68"/>
      <c r="N10" s="68"/>
      <c r="O10" s="69"/>
      <c r="P10" s="70">
        <f>データ!$P$6</f>
        <v>89.37</v>
      </c>
      <c r="Q10" s="70"/>
      <c r="R10" s="70"/>
      <c r="S10" s="70"/>
      <c r="T10" s="70"/>
      <c r="U10" s="70"/>
      <c r="V10" s="70"/>
      <c r="W10" s="71">
        <f>データ!$Q$6</f>
        <v>2910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3866</v>
      </c>
      <c r="AM10" s="71"/>
      <c r="AN10" s="71"/>
      <c r="AO10" s="71"/>
      <c r="AP10" s="71"/>
      <c r="AQ10" s="71"/>
      <c r="AR10" s="71"/>
      <c r="AS10" s="71"/>
      <c r="AT10" s="67">
        <f>データ!$V$6</f>
        <v>5.6</v>
      </c>
      <c r="AU10" s="68"/>
      <c r="AV10" s="68"/>
      <c r="AW10" s="68"/>
      <c r="AX10" s="68"/>
      <c r="AY10" s="68"/>
      <c r="AZ10" s="68"/>
      <c r="BA10" s="68"/>
      <c r="BB10" s="70">
        <f>データ!$W$6</f>
        <v>690.36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118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363839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牟岐町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>
        <f t="shared" si="3"/>
        <v>0</v>
      </c>
      <c r="N6" s="35" t="str">
        <f t="shared" si="3"/>
        <v>-</v>
      </c>
      <c r="O6" s="35">
        <f t="shared" si="3"/>
        <v>67.52</v>
      </c>
      <c r="P6" s="35">
        <f t="shared" si="3"/>
        <v>89.37</v>
      </c>
      <c r="Q6" s="35">
        <f t="shared" si="3"/>
        <v>2910</v>
      </c>
      <c r="R6" s="35">
        <f t="shared" si="3"/>
        <v>4379</v>
      </c>
      <c r="S6" s="35">
        <f t="shared" si="3"/>
        <v>56.62</v>
      </c>
      <c r="T6" s="35">
        <f t="shared" si="3"/>
        <v>77.34</v>
      </c>
      <c r="U6" s="35">
        <f t="shared" si="3"/>
        <v>3866</v>
      </c>
      <c r="V6" s="35">
        <f t="shared" si="3"/>
        <v>5.6</v>
      </c>
      <c r="W6" s="35">
        <f t="shared" si="3"/>
        <v>690.36</v>
      </c>
      <c r="X6" s="36">
        <f>IF(X7="",NA(),X7)</f>
        <v>101.15</v>
      </c>
      <c r="Y6" s="36">
        <f t="shared" ref="Y6:AG6" si="4">IF(Y7="",NA(),Y7)</f>
        <v>84.53</v>
      </c>
      <c r="Z6" s="36">
        <f t="shared" si="4"/>
        <v>107.9</v>
      </c>
      <c r="AA6" s="36">
        <f t="shared" si="4"/>
        <v>101.14</v>
      </c>
      <c r="AB6" s="36">
        <f t="shared" si="4"/>
        <v>102.4</v>
      </c>
      <c r="AC6" s="36">
        <f t="shared" si="4"/>
        <v>100.73</v>
      </c>
      <c r="AD6" s="36">
        <f t="shared" si="4"/>
        <v>109.5</v>
      </c>
      <c r="AE6" s="36">
        <f t="shared" si="4"/>
        <v>106.28</v>
      </c>
      <c r="AF6" s="36">
        <f t="shared" si="4"/>
        <v>108.35</v>
      </c>
      <c r="AG6" s="36">
        <f t="shared" si="4"/>
        <v>114.74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6">
        <f t="shared" ref="AJ6:AR6" si="5">IF(AJ7="",NA(),AJ7)</f>
        <v>9.8800000000000008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50.06</v>
      </c>
      <c r="AO6" s="36">
        <f t="shared" si="5"/>
        <v>44.3</v>
      </c>
      <c r="AP6" s="36">
        <f t="shared" si="5"/>
        <v>32.31</v>
      </c>
      <c r="AQ6" s="36">
        <f t="shared" si="5"/>
        <v>26.85</v>
      </c>
      <c r="AR6" s="36">
        <f t="shared" si="5"/>
        <v>27.19</v>
      </c>
      <c r="AS6" s="35" t="str">
        <f>IF(AS7="","",IF(AS7="-","【-】","【"&amp;SUBSTITUTE(TEXT(AS7,"#,##0.00"),"-","△")&amp;"】"))</f>
        <v>【0.79】</v>
      </c>
      <c r="AT6" s="36">
        <f>IF(AT7="",NA(),AT7)</f>
        <v>7880.45</v>
      </c>
      <c r="AU6" s="36">
        <f t="shared" ref="AU6:BC6" si="6">IF(AU7="",NA(),AU7)</f>
        <v>20332.5</v>
      </c>
      <c r="AV6" s="36">
        <f t="shared" si="6"/>
        <v>961.44</v>
      </c>
      <c r="AW6" s="36">
        <f t="shared" si="6"/>
        <v>848.31</v>
      </c>
      <c r="AX6" s="36">
        <f t="shared" si="6"/>
        <v>987.45</v>
      </c>
      <c r="AY6" s="36">
        <f t="shared" si="6"/>
        <v>2322.9699999999998</v>
      </c>
      <c r="AZ6" s="36">
        <f t="shared" si="6"/>
        <v>2098.87</v>
      </c>
      <c r="BA6" s="36">
        <f t="shared" si="6"/>
        <v>571.29999999999995</v>
      </c>
      <c r="BB6" s="36">
        <f t="shared" si="6"/>
        <v>527.82000000000005</v>
      </c>
      <c r="BC6" s="36">
        <f t="shared" si="6"/>
        <v>477.44</v>
      </c>
      <c r="BD6" s="35" t="str">
        <f>IF(BD7="","",IF(BD7="-","【-】","【"&amp;SUBSTITUTE(TEXT(BD7,"#,##0.00"),"-","△")&amp;"】"))</f>
        <v>【262.87】</v>
      </c>
      <c r="BE6" s="36">
        <f>IF(BE7="",NA(),BE7)</f>
        <v>361.89</v>
      </c>
      <c r="BF6" s="36">
        <f t="shared" ref="BF6:BN6" si="7">IF(BF7="",NA(),BF7)</f>
        <v>426.54</v>
      </c>
      <c r="BG6" s="36">
        <f t="shared" si="7"/>
        <v>461.84</v>
      </c>
      <c r="BH6" s="36">
        <f t="shared" si="7"/>
        <v>441.32</v>
      </c>
      <c r="BI6" s="36">
        <f t="shared" si="7"/>
        <v>458.05</v>
      </c>
      <c r="BJ6" s="36">
        <f t="shared" si="7"/>
        <v>547.41999999999996</v>
      </c>
      <c r="BK6" s="36">
        <f t="shared" si="7"/>
        <v>536.9</v>
      </c>
      <c r="BL6" s="36">
        <f t="shared" si="7"/>
        <v>495.43</v>
      </c>
      <c r="BM6" s="36">
        <f t="shared" si="7"/>
        <v>488.5</v>
      </c>
      <c r="BN6" s="36">
        <f t="shared" si="7"/>
        <v>485.75</v>
      </c>
      <c r="BO6" s="35" t="str">
        <f>IF(BO7="","",IF(BO7="-","【-】","【"&amp;SUBSTITUTE(TEXT(BO7,"#,##0.00"),"-","△")&amp;"】"))</f>
        <v>【270.87】</v>
      </c>
      <c r="BP6" s="36">
        <f>IF(BP7="",NA(),BP7)</f>
        <v>98.87</v>
      </c>
      <c r="BQ6" s="36">
        <f t="shared" ref="BQ6:BY6" si="8">IF(BQ7="",NA(),BQ7)</f>
        <v>82.08</v>
      </c>
      <c r="BR6" s="36">
        <f t="shared" si="8"/>
        <v>108.14</v>
      </c>
      <c r="BS6" s="36">
        <f t="shared" si="8"/>
        <v>100.57</v>
      </c>
      <c r="BT6" s="36">
        <f t="shared" si="8"/>
        <v>101.54</v>
      </c>
      <c r="BU6" s="36">
        <f t="shared" si="8"/>
        <v>80.62</v>
      </c>
      <c r="BV6" s="36">
        <f t="shared" si="8"/>
        <v>80.010000000000005</v>
      </c>
      <c r="BW6" s="36">
        <f t="shared" si="8"/>
        <v>81.900000000000006</v>
      </c>
      <c r="BX6" s="36">
        <f t="shared" si="8"/>
        <v>82.42</v>
      </c>
      <c r="BY6" s="36">
        <f t="shared" si="8"/>
        <v>83.59</v>
      </c>
      <c r="BZ6" s="35" t="str">
        <f>IF(BZ7="","",IF(BZ7="-","【-】","【"&amp;SUBSTITUTE(TEXT(BZ7,"#,##0.00"),"-","△")&amp;"】"))</f>
        <v>【105.59】</v>
      </c>
      <c r="CA6" s="36">
        <f>IF(CA7="",NA(),CA7)</f>
        <v>172.16</v>
      </c>
      <c r="CB6" s="36">
        <f t="shared" ref="CB6:CJ6" si="9">IF(CB7="",NA(),CB7)</f>
        <v>207.17</v>
      </c>
      <c r="CC6" s="36">
        <f t="shared" si="9"/>
        <v>158.22</v>
      </c>
      <c r="CD6" s="36">
        <f t="shared" si="9"/>
        <v>170.9</v>
      </c>
      <c r="CE6" s="36">
        <f t="shared" si="9"/>
        <v>170.41</v>
      </c>
      <c r="CF6" s="36">
        <f t="shared" si="9"/>
        <v>229.31</v>
      </c>
      <c r="CG6" s="36">
        <f t="shared" si="9"/>
        <v>232.46</v>
      </c>
      <c r="CH6" s="36">
        <f t="shared" si="9"/>
        <v>227.97</v>
      </c>
      <c r="CI6" s="36">
        <f t="shared" si="9"/>
        <v>226.99</v>
      </c>
      <c r="CJ6" s="36">
        <f t="shared" si="9"/>
        <v>230.22</v>
      </c>
      <c r="CK6" s="35" t="str">
        <f>IF(CK7="","",IF(CK7="-","【-】","【"&amp;SUBSTITUTE(TEXT(CK7,"#,##0.00"),"-","△")&amp;"】"))</f>
        <v>【163.27】</v>
      </c>
      <c r="CL6" s="36">
        <f>IF(CL7="",NA(),CL7)</f>
        <v>47.68</v>
      </c>
      <c r="CM6" s="36">
        <f t="shared" ref="CM6:CU6" si="10">IF(CM7="",NA(),CM7)</f>
        <v>46.2</v>
      </c>
      <c r="CN6" s="36">
        <f t="shared" si="10"/>
        <v>47.99</v>
      </c>
      <c r="CO6" s="36">
        <f t="shared" si="10"/>
        <v>47.34</v>
      </c>
      <c r="CP6" s="36">
        <f t="shared" si="10"/>
        <v>47.38</v>
      </c>
      <c r="CQ6" s="36">
        <f t="shared" si="10"/>
        <v>40.119999999999997</v>
      </c>
      <c r="CR6" s="36">
        <f t="shared" si="10"/>
        <v>41.24</v>
      </c>
      <c r="CS6" s="36">
        <f t="shared" si="10"/>
        <v>40.700000000000003</v>
      </c>
      <c r="CT6" s="36">
        <f t="shared" si="10"/>
        <v>39.909999999999997</v>
      </c>
      <c r="CU6" s="36">
        <f t="shared" si="10"/>
        <v>41.09</v>
      </c>
      <c r="CV6" s="35" t="str">
        <f>IF(CV7="","",IF(CV7="-","【-】","【"&amp;SUBSTITUTE(TEXT(CV7,"#,##0.00"),"-","△")&amp;"】"))</f>
        <v>【59.94】</v>
      </c>
      <c r="CW6" s="36">
        <f>IF(CW7="",NA(),CW7)</f>
        <v>90.24</v>
      </c>
      <c r="CX6" s="36">
        <f t="shared" ref="CX6:DF6" si="11">IF(CX7="",NA(),CX7)</f>
        <v>90.34</v>
      </c>
      <c r="CY6" s="36">
        <f t="shared" si="11"/>
        <v>90.12</v>
      </c>
      <c r="CZ6" s="36">
        <f t="shared" si="11"/>
        <v>90.25</v>
      </c>
      <c r="DA6" s="36">
        <f t="shared" si="11"/>
        <v>90.32</v>
      </c>
      <c r="DB6" s="36">
        <f t="shared" si="11"/>
        <v>76.87</v>
      </c>
      <c r="DC6" s="36">
        <f t="shared" si="11"/>
        <v>74.900000000000006</v>
      </c>
      <c r="DD6" s="36">
        <f t="shared" si="11"/>
        <v>74.61</v>
      </c>
      <c r="DE6" s="36">
        <f t="shared" si="11"/>
        <v>75.62</v>
      </c>
      <c r="DF6" s="36">
        <f t="shared" si="11"/>
        <v>75.91</v>
      </c>
      <c r="DG6" s="35" t="str">
        <f>IF(DG7="","",IF(DG7="-","【-】","【"&amp;SUBSTITUTE(TEXT(DG7,"#,##0.00"),"-","△")&amp;"】"))</f>
        <v>【90.22】</v>
      </c>
      <c r="DH6" s="36">
        <f>IF(DH7="",NA(),DH7)</f>
        <v>48.89</v>
      </c>
      <c r="DI6" s="36">
        <f t="shared" ref="DI6:DQ6" si="12">IF(DI7="",NA(),DI7)</f>
        <v>47.61</v>
      </c>
      <c r="DJ6" s="36">
        <f t="shared" si="12"/>
        <v>48.49</v>
      </c>
      <c r="DK6" s="36">
        <f t="shared" si="12"/>
        <v>50.23</v>
      </c>
      <c r="DL6" s="36">
        <f t="shared" si="12"/>
        <v>51.34</v>
      </c>
      <c r="DM6" s="36">
        <f t="shared" si="12"/>
        <v>38.520000000000003</v>
      </c>
      <c r="DN6" s="36">
        <f t="shared" si="12"/>
        <v>39.049999999999997</v>
      </c>
      <c r="DO6" s="36">
        <f t="shared" si="12"/>
        <v>50.44</v>
      </c>
      <c r="DP6" s="36">
        <f t="shared" si="12"/>
        <v>51.44</v>
      </c>
      <c r="DQ6" s="36">
        <f t="shared" si="12"/>
        <v>52.4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6.76</v>
      </c>
      <c r="DY6" s="36">
        <f t="shared" si="13"/>
        <v>8.18</v>
      </c>
      <c r="DZ6" s="36">
        <f t="shared" si="13"/>
        <v>9.64</v>
      </c>
      <c r="EA6" s="36">
        <f t="shared" si="13"/>
        <v>11.68</v>
      </c>
      <c r="EB6" s="36">
        <f t="shared" si="13"/>
        <v>14.01</v>
      </c>
      <c r="EC6" s="35" t="str">
        <f>IF(EC7="","",IF(EC7="-","【-】","【"&amp;SUBSTITUTE(TEXT(EC7,"#,##0.00"),"-","△")&amp;"】"))</f>
        <v>【15.00】</v>
      </c>
      <c r="ED6" s="36">
        <f>IF(ED7="",NA(),ED7)</f>
        <v>0.54</v>
      </c>
      <c r="EE6" s="36">
        <f t="shared" ref="EE6:EM6" si="14">IF(EE7="",NA(),EE7)</f>
        <v>0.09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0.62</v>
      </c>
      <c r="EJ6" s="36">
        <f t="shared" si="14"/>
        <v>0.23</v>
      </c>
      <c r="EK6" s="36">
        <f t="shared" si="14"/>
        <v>0.34</v>
      </c>
      <c r="EL6" s="36">
        <f t="shared" si="14"/>
        <v>0.28999999999999998</v>
      </c>
      <c r="EM6" s="36">
        <f t="shared" si="14"/>
        <v>0.41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363839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67.52</v>
      </c>
      <c r="P7" s="39">
        <v>89.37</v>
      </c>
      <c r="Q7" s="39">
        <v>2910</v>
      </c>
      <c r="R7" s="39">
        <v>4379</v>
      </c>
      <c r="S7" s="39">
        <v>56.62</v>
      </c>
      <c r="T7" s="39">
        <v>77.34</v>
      </c>
      <c r="U7" s="39">
        <v>3866</v>
      </c>
      <c r="V7" s="39">
        <v>5.6</v>
      </c>
      <c r="W7" s="39">
        <v>690.36</v>
      </c>
      <c r="X7" s="39">
        <v>101.15</v>
      </c>
      <c r="Y7" s="39">
        <v>84.53</v>
      </c>
      <c r="Z7" s="39">
        <v>107.9</v>
      </c>
      <c r="AA7" s="39">
        <v>101.14</v>
      </c>
      <c r="AB7" s="39">
        <v>102.4</v>
      </c>
      <c r="AC7" s="39">
        <v>100.73</v>
      </c>
      <c r="AD7" s="39">
        <v>109.5</v>
      </c>
      <c r="AE7" s="39">
        <v>106.28</v>
      </c>
      <c r="AF7" s="39">
        <v>108.35</v>
      </c>
      <c r="AG7" s="39">
        <v>114.74</v>
      </c>
      <c r="AH7" s="39">
        <v>114.35</v>
      </c>
      <c r="AI7" s="39">
        <v>0</v>
      </c>
      <c r="AJ7" s="39">
        <v>9.8800000000000008</v>
      </c>
      <c r="AK7" s="39">
        <v>0</v>
      </c>
      <c r="AL7" s="39">
        <v>0</v>
      </c>
      <c r="AM7" s="39">
        <v>0</v>
      </c>
      <c r="AN7" s="39">
        <v>50.06</v>
      </c>
      <c r="AO7" s="39">
        <v>44.3</v>
      </c>
      <c r="AP7" s="39">
        <v>32.31</v>
      </c>
      <c r="AQ7" s="39">
        <v>26.85</v>
      </c>
      <c r="AR7" s="39">
        <v>27.19</v>
      </c>
      <c r="AS7" s="39">
        <v>0.79</v>
      </c>
      <c r="AT7" s="39">
        <v>7880.45</v>
      </c>
      <c r="AU7" s="39">
        <v>20332.5</v>
      </c>
      <c r="AV7" s="39">
        <v>961.44</v>
      </c>
      <c r="AW7" s="39">
        <v>848.31</v>
      </c>
      <c r="AX7" s="39">
        <v>987.45</v>
      </c>
      <c r="AY7" s="39">
        <v>2322.9699999999998</v>
      </c>
      <c r="AZ7" s="39">
        <v>2098.87</v>
      </c>
      <c r="BA7" s="39">
        <v>571.29999999999995</v>
      </c>
      <c r="BB7" s="39">
        <v>527.82000000000005</v>
      </c>
      <c r="BC7" s="39">
        <v>477.44</v>
      </c>
      <c r="BD7" s="39">
        <v>262.87</v>
      </c>
      <c r="BE7" s="39">
        <v>361.89</v>
      </c>
      <c r="BF7" s="39">
        <v>426.54</v>
      </c>
      <c r="BG7" s="39">
        <v>461.84</v>
      </c>
      <c r="BH7" s="39">
        <v>441.32</v>
      </c>
      <c r="BI7" s="39">
        <v>458.05</v>
      </c>
      <c r="BJ7" s="39">
        <v>547.41999999999996</v>
      </c>
      <c r="BK7" s="39">
        <v>536.9</v>
      </c>
      <c r="BL7" s="39">
        <v>495.43</v>
      </c>
      <c r="BM7" s="39">
        <v>488.5</v>
      </c>
      <c r="BN7" s="39">
        <v>485.75</v>
      </c>
      <c r="BO7" s="39">
        <v>270.87</v>
      </c>
      <c r="BP7" s="39">
        <v>98.87</v>
      </c>
      <c r="BQ7" s="39">
        <v>82.08</v>
      </c>
      <c r="BR7" s="39">
        <v>108.14</v>
      </c>
      <c r="BS7" s="39">
        <v>100.57</v>
      </c>
      <c r="BT7" s="39">
        <v>101.54</v>
      </c>
      <c r="BU7" s="39">
        <v>80.62</v>
      </c>
      <c r="BV7" s="39">
        <v>80.010000000000005</v>
      </c>
      <c r="BW7" s="39">
        <v>81.900000000000006</v>
      </c>
      <c r="BX7" s="39">
        <v>82.42</v>
      </c>
      <c r="BY7" s="39">
        <v>83.59</v>
      </c>
      <c r="BZ7" s="39">
        <v>105.59</v>
      </c>
      <c r="CA7" s="39">
        <v>172.16</v>
      </c>
      <c r="CB7" s="39">
        <v>207.17</v>
      </c>
      <c r="CC7" s="39">
        <v>158.22</v>
      </c>
      <c r="CD7" s="39">
        <v>170.9</v>
      </c>
      <c r="CE7" s="39">
        <v>170.41</v>
      </c>
      <c r="CF7" s="39">
        <v>229.31</v>
      </c>
      <c r="CG7" s="39">
        <v>232.46</v>
      </c>
      <c r="CH7" s="39">
        <v>227.97</v>
      </c>
      <c r="CI7" s="39">
        <v>226.99</v>
      </c>
      <c r="CJ7" s="39">
        <v>230.22</v>
      </c>
      <c r="CK7" s="39">
        <v>163.27000000000001</v>
      </c>
      <c r="CL7" s="39">
        <v>47.68</v>
      </c>
      <c r="CM7" s="39">
        <v>46.2</v>
      </c>
      <c r="CN7" s="39">
        <v>47.99</v>
      </c>
      <c r="CO7" s="39">
        <v>47.34</v>
      </c>
      <c r="CP7" s="39">
        <v>47.38</v>
      </c>
      <c r="CQ7" s="39">
        <v>40.119999999999997</v>
      </c>
      <c r="CR7" s="39">
        <v>41.24</v>
      </c>
      <c r="CS7" s="39">
        <v>40.700000000000003</v>
      </c>
      <c r="CT7" s="39">
        <v>39.909999999999997</v>
      </c>
      <c r="CU7" s="39">
        <v>41.09</v>
      </c>
      <c r="CV7" s="39">
        <v>59.94</v>
      </c>
      <c r="CW7" s="39">
        <v>90.24</v>
      </c>
      <c r="CX7" s="39">
        <v>90.34</v>
      </c>
      <c r="CY7" s="39">
        <v>90.12</v>
      </c>
      <c r="CZ7" s="39">
        <v>90.25</v>
      </c>
      <c r="DA7" s="39">
        <v>90.32</v>
      </c>
      <c r="DB7" s="39">
        <v>76.87</v>
      </c>
      <c r="DC7" s="39">
        <v>74.900000000000006</v>
      </c>
      <c r="DD7" s="39">
        <v>74.61</v>
      </c>
      <c r="DE7" s="39">
        <v>75.62</v>
      </c>
      <c r="DF7" s="39">
        <v>75.91</v>
      </c>
      <c r="DG7" s="39">
        <v>90.22</v>
      </c>
      <c r="DH7" s="39">
        <v>48.89</v>
      </c>
      <c r="DI7" s="39">
        <v>47.61</v>
      </c>
      <c r="DJ7" s="39">
        <v>48.49</v>
      </c>
      <c r="DK7" s="39">
        <v>50.23</v>
      </c>
      <c r="DL7" s="39">
        <v>51.34</v>
      </c>
      <c r="DM7" s="39">
        <v>38.520000000000003</v>
      </c>
      <c r="DN7" s="39">
        <v>39.049999999999997</v>
      </c>
      <c r="DO7" s="39">
        <v>50.44</v>
      </c>
      <c r="DP7" s="39">
        <v>51.44</v>
      </c>
      <c r="DQ7" s="39">
        <v>52.4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6.76</v>
      </c>
      <c r="DY7" s="39">
        <v>8.18</v>
      </c>
      <c r="DZ7" s="39">
        <v>9.64</v>
      </c>
      <c r="EA7" s="39">
        <v>11.68</v>
      </c>
      <c r="EB7" s="39">
        <v>14.01</v>
      </c>
      <c r="EC7" s="39">
        <v>15</v>
      </c>
      <c r="ED7" s="39">
        <v>0.54</v>
      </c>
      <c r="EE7" s="39">
        <v>0.09</v>
      </c>
      <c r="EF7" s="39">
        <v>0</v>
      </c>
      <c r="EG7" s="39">
        <v>0</v>
      </c>
      <c r="EH7" s="39">
        <v>0</v>
      </c>
      <c r="EI7" s="39">
        <v>0.62</v>
      </c>
      <c r="EJ7" s="39">
        <v>0.23</v>
      </c>
      <c r="EK7" s="39">
        <v>0.34</v>
      </c>
      <c r="EL7" s="39">
        <v>0.28999999999999998</v>
      </c>
      <c r="EM7" s="39">
        <v>0.41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Windows ユーザー</cp:lastModifiedBy>
  <cp:lastPrinted>2018-02-22T00:25:41Z</cp:lastPrinted>
  <dcterms:created xsi:type="dcterms:W3CDTF">2017-12-25T01:35:03Z</dcterms:created>
  <dcterms:modified xsi:type="dcterms:W3CDTF">2018-02-22T00:25:55Z</dcterms:modified>
</cp:coreProperties>
</file>