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9315" activeTab="0"/>
  </bookViews>
  <sheets>
    <sheet name="表９" sheetId="1" r:id="rId1"/>
    <sheet name="表９続き" sheetId="2" r:id="rId2"/>
  </sheets>
  <definedNames>
    <definedName name="Data" localSheetId="0">'表９'!$E$9</definedName>
    <definedName name="Data" localSheetId="1">'表９続き'!$F$9</definedName>
    <definedName name="Data">#REF!</definedName>
    <definedName name="DataEnd" localSheetId="0">'表９'!#REF!</definedName>
    <definedName name="DataEnd" localSheetId="1">'表９続き'!#REF!</definedName>
    <definedName name="DataEnd">#REF!</definedName>
    <definedName name="Hyousoku" localSheetId="0">'表９'!#REF!</definedName>
    <definedName name="Hyousoku" localSheetId="1">'表９続き'!#REF!</definedName>
    <definedName name="Hyousoku">#REF!</definedName>
    <definedName name="HyousokuArea" localSheetId="0">'表９'!#REF!</definedName>
    <definedName name="HyousokuArea" localSheetId="1">'表９続き'!#REF!</definedName>
    <definedName name="HyousokuArea">#REF!</definedName>
    <definedName name="HyousokuEnd" localSheetId="0">'表９'!#REF!</definedName>
    <definedName name="HyousokuEnd" localSheetId="1">'表９続き'!#REF!</definedName>
    <definedName name="HyousokuEnd">#REF!</definedName>
    <definedName name="Hyoutou" localSheetId="0">'表９'!$E$3:$N$8</definedName>
    <definedName name="Hyoutou" localSheetId="1">'表９続き'!$F$3:$O$8</definedName>
    <definedName name="Hyoutou">#REF!</definedName>
    <definedName name="_xlnm.Print_Area" localSheetId="0">'表９'!$A$1:$X$60</definedName>
    <definedName name="_xlnm.Print_Area" localSheetId="1">'表９続き'!$A$1:$Y$25</definedName>
    <definedName name="Rangai0" localSheetId="0">'表９'!#REF!</definedName>
    <definedName name="Rangai0" localSheetId="1">'表９続き'!#REF!</definedName>
    <definedName name="Rangai0">#REF!</definedName>
    <definedName name="Title" localSheetId="0">'表９'!$A$1:$O$1</definedName>
    <definedName name="Title" localSheetId="1">'表９続き'!$A$1:$P$1</definedName>
    <definedName name="Title">#REF!</definedName>
    <definedName name="TitleEnglish" localSheetId="0">'表９'!#REF!</definedName>
    <definedName name="TitleEnglish" localSheetId="1">'表９続き'!#REF!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<sst xmlns="http://schemas.openxmlformats.org/spreadsheetml/2006/main" count="276" uniqueCount="201">
  <si>
    <t>男</t>
  </si>
  <si>
    <t>女</t>
  </si>
  <si>
    <t>人　　　　　口  　　　総　　　　数</t>
  </si>
  <si>
    <t>性比</t>
  </si>
  <si>
    <t>平　成　17　年</t>
  </si>
  <si>
    <t>205</t>
  </si>
  <si>
    <t>吉　野　川　市</t>
  </si>
  <si>
    <t>阿　　波　　市</t>
  </si>
  <si>
    <t>美　　馬　　市</t>
  </si>
  <si>
    <t>那　　賀　　町</t>
  </si>
  <si>
    <t>平成12年</t>
  </si>
  <si>
    <t>総数</t>
  </si>
  <si>
    <t>（組替）</t>
  </si>
  <si>
    <t>率（％）</t>
  </si>
  <si>
    <t>面積</t>
  </si>
  <si>
    <t>平成12年～平成17年の</t>
  </si>
  <si>
    <t>人口の増減</t>
  </si>
  <si>
    <t>実　　　数</t>
  </si>
  <si>
    <t>人口密度</t>
  </si>
  <si>
    <t>(1k㎡当たり)</t>
  </si>
  <si>
    <t>平成17年</t>
  </si>
  <si>
    <t>人　口</t>
  </si>
  <si>
    <t>面　積</t>
  </si>
  <si>
    <t>世　帯　数</t>
  </si>
  <si>
    <t>世帯人員</t>
  </si>
  <si>
    <t>1世帯</t>
  </si>
  <si>
    <t>当たり</t>
  </si>
  <si>
    <t>人　員</t>
  </si>
  <si>
    <t>一　　般　　世　　帯</t>
  </si>
  <si>
    <t>平　成　12　年</t>
  </si>
  <si>
    <t>平　成　17　年</t>
  </si>
  <si>
    <t>地域コード</t>
  </si>
  <si>
    <t>市部</t>
  </si>
  <si>
    <t>郡部</t>
  </si>
  <si>
    <t>201</t>
  </si>
  <si>
    <t>徳島市　　　　</t>
  </si>
  <si>
    <t>202</t>
  </si>
  <si>
    <t>鳴門市　　　　</t>
  </si>
  <si>
    <t>203</t>
  </si>
  <si>
    <t>小松島市　　　</t>
  </si>
  <si>
    <t>204</t>
  </si>
  <si>
    <t>阿南市　　　　</t>
  </si>
  <si>
    <t>206</t>
  </si>
  <si>
    <t>207</t>
  </si>
  <si>
    <t>300</t>
  </si>
  <si>
    <t>勝浦郡　　　　</t>
  </si>
  <si>
    <t>301</t>
  </si>
  <si>
    <t>勝浦町　　　　</t>
  </si>
  <si>
    <t>302</t>
  </si>
  <si>
    <t>上勝町　　　　</t>
  </si>
  <si>
    <t>320</t>
  </si>
  <si>
    <t>名東郡　　　　</t>
  </si>
  <si>
    <t>321</t>
  </si>
  <si>
    <t>佐那河内村　　</t>
  </si>
  <si>
    <t>340</t>
  </si>
  <si>
    <t>名西郡　　　　</t>
  </si>
  <si>
    <t>341</t>
  </si>
  <si>
    <t>石井町　　　　</t>
  </si>
  <si>
    <t>342</t>
  </si>
  <si>
    <t>神山町　　　　</t>
  </si>
  <si>
    <t>360</t>
  </si>
  <si>
    <t>那賀郡　　　　</t>
  </si>
  <si>
    <t>361</t>
  </si>
  <si>
    <t>那賀川町　　　</t>
  </si>
  <si>
    <t>362</t>
  </si>
  <si>
    <t>羽ノ浦町　　　</t>
  </si>
  <si>
    <t>368</t>
  </si>
  <si>
    <t>380</t>
  </si>
  <si>
    <t>海部郡　　　　</t>
  </si>
  <si>
    <t>381</t>
  </si>
  <si>
    <t>由岐町　　　　</t>
  </si>
  <si>
    <t>382</t>
  </si>
  <si>
    <t>日和佐町　　　</t>
  </si>
  <si>
    <t>383</t>
  </si>
  <si>
    <t>牟岐町　　　　</t>
  </si>
  <si>
    <t>384</t>
  </si>
  <si>
    <t>海南町　　　　</t>
  </si>
  <si>
    <t>385</t>
  </si>
  <si>
    <t>海部町　　　　</t>
  </si>
  <si>
    <t>386</t>
  </si>
  <si>
    <t>宍喰町　　　　</t>
  </si>
  <si>
    <t>400</t>
  </si>
  <si>
    <t>板野郡　　　　</t>
  </si>
  <si>
    <t>401</t>
  </si>
  <si>
    <t>松茂町　　　　</t>
  </si>
  <si>
    <t>402</t>
  </si>
  <si>
    <t>北島町　　　　</t>
  </si>
  <si>
    <t>403</t>
  </si>
  <si>
    <t>藍住町　　　　</t>
  </si>
  <si>
    <t>404</t>
  </si>
  <si>
    <t>板野町　　　　</t>
  </si>
  <si>
    <t>405</t>
  </si>
  <si>
    <t>上板町　　　　</t>
  </si>
  <si>
    <t>460</t>
  </si>
  <si>
    <t>美馬郡　　　　</t>
  </si>
  <si>
    <t>480</t>
  </si>
  <si>
    <t>三好郡　　　　</t>
  </si>
  <si>
    <t>481</t>
  </si>
  <si>
    <t>三野町　　　　</t>
  </si>
  <si>
    <t>482</t>
  </si>
  <si>
    <t>三好町　　　　</t>
  </si>
  <si>
    <t>483</t>
  </si>
  <si>
    <t>池田町　　　　</t>
  </si>
  <si>
    <t>484</t>
  </si>
  <si>
    <t>山城町　　　　</t>
  </si>
  <si>
    <t>485</t>
  </si>
  <si>
    <t>井川町　　　　</t>
  </si>
  <si>
    <t>486</t>
  </si>
  <si>
    <t>三加茂町　　　</t>
  </si>
  <si>
    <t>487</t>
  </si>
  <si>
    <t>東祖谷山村　　</t>
  </si>
  <si>
    <t>488</t>
  </si>
  <si>
    <t>西祖谷山村　　</t>
  </si>
  <si>
    <t>世帯数の増減</t>
  </si>
  <si>
    <t>402</t>
  </si>
  <si>
    <t>483</t>
  </si>
  <si>
    <t>(k㎡)</t>
  </si>
  <si>
    <t>2005</t>
  </si>
  <si>
    <t>2000</t>
  </si>
  <si>
    <t>総　　　数</t>
  </si>
  <si>
    <t xml:space="preserve"> 1）</t>
  </si>
  <si>
    <t>36</t>
  </si>
  <si>
    <t>徳島県</t>
  </si>
  <si>
    <t>市部</t>
  </si>
  <si>
    <t>郡部</t>
  </si>
  <si>
    <t>201</t>
  </si>
  <si>
    <t>徳島市　　　　</t>
  </si>
  <si>
    <t>202</t>
  </si>
  <si>
    <t>鳴門市　　　　</t>
  </si>
  <si>
    <t>203</t>
  </si>
  <si>
    <t>小松島市　　　</t>
  </si>
  <si>
    <t>204</t>
  </si>
  <si>
    <t>阿南市　　　　</t>
  </si>
  <si>
    <t>205</t>
  </si>
  <si>
    <t>北島町　　　　</t>
  </si>
  <si>
    <t>池田町　　　　</t>
  </si>
  <si>
    <t>人口集中地区</t>
  </si>
  <si>
    <t>DIDs</t>
  </si>
  <si>
    <r>
      <t>県全体に占める割合(％)</t>
    </r>
    <r>
      <rPr>
        <vertAlign val="superscript"/>
        <sz val="10"/>
        <color indexed="8"/>
        <rFont val="ＭＳ 明朝"/>
        <family val="1"/>
      </rPr>
      <t>2)</t>
    </r>
  </si>
  <si>
    <t>　1)　女性100人に対する男性の数。</t>
  </si>
  <si>
    <t>　2)　人口集中地区については，当該地域全域に占める割合。</t>
  </si>
  <si>
    <t>　3)　一部境界未定のため，総務省統計局において推定した。</t>
  </si>
  <si>
    <t>2005</t>
  </si>
  <si>
    <t>2000</t>
  </si>
  <si>
    <t xml:space="preserve"> 1）</t>
  </si>
  <si>
    <t>36</t>
  </si>
  <si>
    <t>市部</t>
  </si>
  <si>
    <t>郡部</t>
  </si>
  <si>
    <t>201</t>
  </si>
  <si>
    <t>202</t>
  </si>
  <si>
    <t>203</t>
  </si>
  <si>
    <t>204</t>
  </si>
  <si>
    <t>205</t>
  </si>
  <si>
    <t>206</t>
  </si>
  <si>
    <t>207</t>
  </si>
  <si>
    <t>300</t>
  </si>
  <si>
    <t>301</t>
  </si>
  <si>
    <t>302</t>
  </si>
  <si>
    <t>320</t>
  </si>
  <si>
    <t>321</t>
  </si>
  <si>
    <t>340</t>
  </si>
  <si>
    <t>341</t>
  </si>
  <si>
    <t>342</t>
  </si>
  <si>
    <t>360</t>
  </si>
  <si>
    <t>361</t>
  </si>
  <si>
    <t>362</t>
  </si>
  <si>
    <t>368</t>
  </si>
  <si>
    <t>380</t>
  </si>
  <si>
    <t>381</t>
  </si>
  <si>
    <t>382</t>
  </si>
  <si>
    <t>383</t>
  </si>
  <si>
    <t>384</t>
  </si>
  <si>
    <t>385</t>
  </si>
  <si>
    <t>386</t>
  </si>
  <si>
    <t>400</t>
  </si>
  <si>
    <t>401</t>
  </si>
  <si>
    <t>402</t>
  </si>
  <si>
    <t>403</t>
  </si>
  <si>
    <t>404</t>
  </si>
  <si>
    <t>405</t>
  </si>
  <si>
    <t>460</t>
  </si>
  <si>
    <t>468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</si>
  <si>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</si>
  <si>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</si>
  <si>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</si>
  <si>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</si>
  <si>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</si>
  <si>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</si>
  <si>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</si>
  <si>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</si>
  <si>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</si>
  <si>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36</t>
  </si>
  <si>
    <t>地　　　　　域</t>
  </si>
  <si>
    <t>468</t>
  </si>
  <si>
    <t>36</t>
  </si>
  <si>
    <t>徳島県</t>
  </si>
  <si>
    <t>市部</t>
  </si>
  <si>
    <t>郡部</t>
  </si>
  <si>
    <r>
      <t xml:space="preserve">　      　第９表　人口総数，面積，人口密度及び一般世帯数 </t>
    </r>
    <r>
      <rPr>
        <sz val="12"/>
        <color indexed="8"/>
        <rFont val="明朝"/>
        <family val="1"/>
      </rPr>
      <t>－ 都道府県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，市部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，郡部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，市町村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　（平成12年・17年）　（続き）　</t>
    </r>
  </si>
  <si>
    <r>
      <t xml:space="preserve">第９表　人口総数，面積，人口密度及び一般世帯数 </t>
    </r>
    <r>
      <rPr>
        <sz val="12"/>
        <color indexed="8"/>
        <rFont val="明朝"/>
        <family val="1"/>
      </rPr>
      <t>－ 都道府県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，市部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，郡部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，市町村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　（平成12年・17年）</t>
    </r>
  </si>
  <si>
    <t>つるぎ町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</si>
</sst>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0_ "/>
    <numFmt numFmtId="179" formatCode="\ ###,###,###,###,##0;&quot;-&quot;###,###,###,###,##0"/>
    <numFmt numFmtId="180" formatCode="\ ###,###,###,##0;&quot;-&quot;###,###,###,##0"/>
    <numFmt numFmtId="181" formatCode="##,###,###,##0.0;&quot;-&quot;#,###,###,##0.0"/>
    <numFmt numFmtId="182" formatCode="#,###,###,##0.00;&quot; -&quot;###,###,##0.00"/>
    <numFmt numFmtId="183" formatCode="#,##0_ "/>
    <numFmt numFmtId="184" formatCode="###,###,###,###,##0;&quot;-&quot;##,###,###,###,##0"/>
    <numFmt numFmtId="185" formatCode="0.0"/>
    <numFmt numFmtId="186" formatCode="##,##0.00;&quot;-&quot;#,##0.00"/>
    <numFmt numFmtId="187" formatCode="\ ##0.0;&quot;-&quot;##0.0"/>
    <numFmt numFmtId="188" formatCode="#,###,##0.0;&quot; -&quot;###,##0.0"/>
    <numFmt numFmtId="189" formatCode="###,##0.0;&quot;-&quot;##,##0.0"/>
    <numFmt numFmtId="190" formatCode="###,###,###,##0;&quot;-&quot;##,###,###,##0"/>
    <numFmt numFmtId="191" formatCode="#,###,###,##0.0;&quot; -&quot;###,###,##0.0"/>
    <numFmt numFmtId="192" formatCode="#,###,###,##0;&quot; -&quot;###,###,##0"/>
    <numFmt numFmtId="193" formatCode="##,###,###,###,##0;&quot;-&quot;#,###,###,###,##0"/>
    <numFmt numFmtId="194" formatCode="#,###,###,###,##0;&quot; -&quot;###,###,###,##0"/>
    <numFmt numFmtId="195" formatCode="0_);\(0\)"/>
    <numFmt numFmtId="196" formatCode="0.0_ "/>
    <numFmt numFmtId="197" formatCode="0_);[Red]\(0\)"/>
    <numFmt numFmtId="198" formatCode="0.00_ "/>
    <numFmt numFmtId="199" formatCode="&quot;3)&quot;#,###.00"/>
    <numFmt numFmtId="200" formatCode="&quot;3)  &quot;#,###.00"/>
    <numFmt numFmtId="201" formatCode="&quot;3)  &quot;#,###.##"/>
    <numFmt numFmtId="202" formatCode="&quot;3)&quot;\ #,###.00"/>
    <numFmt numFmtId="203" formatCode="&quot;3)&quot;\ 0.00_ "/>
    <numFmt numFmtId="204" formatCode="&quot;3)&quot;\ #,000.00_ "/>
    <numFmt numFmtId="205" formatCode="#,##0.00;[Red]#,##0.00"/>
    <numFmt numFmtId="206" formatCode="0,000.00_ "/>
    <numFmt numFmtId="207" formatCode="#,##0.00_ "/>
    <numFmt numFmtId="208" formatCode="#,##0.0_ "/>
    <numFmt numFmtId="209" formatCode="&quot;3)&quot;\ 0,000.00"/>
  </numFmts>
  <fonts count="17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ゴシック"/>
      <family val="3"/>
    </font>
    <font>
      <sz val="14"/>
      <color indexed="8"/>
      <name val="明朝"/>
      <family val="1"/>
    </font>
    <font>
      <sz val="8"/>
      <color indexed="8"/>
      <name val="ＭＳ 明朝"/>
      <family val="1"/>
    </font>
    <font>
      <vertAlign val="superscript"/>
      <sz val="10"/>
      <color indexed="8"/>
      <name val="ＭＳ 明朝"/>
      <family val="1"/>
    </font>
    <font>
      <sz val="10"/>
      <name val="ＭＳ 明朝"/>
      <family val="1"/>
    </font>
    <font>
      <vertAlign val="superscript"/>
      <sz val="12"/>
      <color indexed="8"/>
      <name val="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5" fillId="0" borderId="0" xfId="21" applyNumberFormat="1" applyFont="1" applyFill="1" applyBorder="1" applyAlignment="1">
      <alignment vertical="top"/>
      <protection/>
    </xf>
    <xf numFmtId="0" fontId="6" fillId="0" borderId="0" xfId="21" applyNumberFormat="1" applyFont="1" applyFill="1" applyBorder="1" applyAlignment="1">
      <alignment horizontal="left" vertical="top"/>
      <protection/>
    </xf>
    <xf numFmtId="190" fontId="5" fillId="0" borderId="0" xfId="21" applyNumberFormat="1" applyFont="1" applyFill="1" applyBorder="1" applyAlignment="1">
      <alignment horizontal="right" vertical="top"/>
      <protection/>
    </xf>
    <xf numFmtId="49" fontId="5" fillId="0" borderId="0" xfId="21" applyNumberFormat="1" applyFont="1" applyFill="1" applyAlignment="1">
      <alignment vertical="top"/>
      <protection/>
    </xf>
    <xf numFmtId="190" fontId="8" fillId="0" borderId="1" xfId="21" applyNumberFormat="1" applyFont="1" applyFill="1" applyBorder="1" applyAlignment="1">
      <alignment horizontal="center" vertical="center"/>
      <protection/>
    </xf>
    <xf numFmtId="190" fontId="8" fillId="0" borderId="2" xfId="21" applyNumberFormat="1" applyFont="1" applyFill="1" applyBorder="1" applyAlignment="1">
      <alignment horizontal="center" vertical="center"/>
      <protection/>
    </xf>
    <xf numFmtId="190" fontId="8" fillId="0" borderId="0" xfId="21" applyNumberFormat="1" applyFont="1" applyFill="1" applyBorder="1" applyAlignment="1">
      <alignment horizontal="center" vertical="center"/>
      <protection/>
    </xf>
    <xf numFmtId="190" fontId="9" fillId="0" borderId="3" xfId="21" applyNumberFormat="1" applyFont="1" applyFill="1" applyBorder="1" applyAlignment="1">
      <alignment horizontal="center" vertical="top"/>
      <protection/>
    </xf>
    <xf numFmtId="190" fontId="9" fillId="0" borderId="2" xfId="21" applyNumberFormat="1" applyFont="1" applyFill="1" applyBorder="1" applyAlignment="1">
      <alignment horizontal="center" vertical="top"/>
      <protection/>
    </xf>
    <xf numFmtId="49" fontId="9" fillId="0" borderId="0" xfId="21" applyNumberFormat="1" applyFont="1" applyFill="1" applyBorder="1" applyAlignment="1">
      <alignment vertical="top"/>
      <protection/>
    </xf>
    <xf numFmtId="177" fontId="5" fillId="0" borderId="0" xfId="21" applyNumberFormat="1" applyFont="1" applyFill="1" applyBorder="1" applyAlignment="1">
      <alignment vertical="top"/>
      <protection/>
    </xf>
    <xf numFmtId="49" fontId="11" fillId="0" borderId="0" xfId="21" applyNumberFormat="1" applyFont="1" applyFill="1" applyBorder="1" applyAlignment="1">
      <alignment vertical="center"/>
      <protection/>
    </xf>
    <xf numFmtId="190" fontId="5" fillId="0" borderId="2" xfId="21" applyNumberFormat="1" applyFont="1" applyFill="1" applyBorder="1" applyAlignment="1" quotePrefix="1">
      <alignment horizontal="right" vertical="top"/>
      <protection/>
    </xf>
    <xf numFmtId="190" fontId="5" fillId="0" borderId="0" xfId="21" applyNumberFormat="1" applyFont="1" applyFill="1" applyBorder="1" applyAlignment="1" quotePrefix="1">
      <alignment horizontal="right" vertical="top"/>
      <protection/>
    </xf>
    <xf numFmtId="190" fontId="10" fillId="0" borderId="0" xfId="21" applyNumberFormat="1" applyFont="1" applyFill="1" applyBorder="1" applyAlignment="1">
      <alignment horizontal="left" vertical="top"/>
      <protection/>
    </xf>
    <xf numFmtId="190" fontId="5" fillId="0" borderId="0" xfId="21" applyNumberFormat="1" applyFont="1" applyFill="1" applyAlignment="1">
      <alignment horizontal="right" vertical="top"/>
      <protection/>
    </xf>
    <xf numFmtId="0" fontId="0" fillId="0" borderId="0" xfId="0" applyFont="1" applyFill="1" applyAlignment="1">
      <alignment/>
    </xf>
    <xf numFmtId="190" fontId="9" fillId="0" borderId="2" xfId="21" applyNumberFormat="1" applyFont="1" applyFill="1" applyBorder="1" applyAlignment="1">
      <alignment horizontal="center" vertical="center"/>
      <protection/>
    </xf>
    <xf numFmtId="190" fontId="8" fillId="0" borderId="3" xfId="21" applyNumberFormat="1" applyFont="1" applyFill="1" applyBorder="1" applyAlignment="1">
      <alignment horizontal="center" vertical="center"/>
      <protection/>
    </xf>
    <xf numFmtId="196" fontId="5" fillId="0" borderId="0" xfId="21" applyNumberFormat="1" applyFont="1" applyFill="1" applyBorder="1" applyAlignment="1" quotePrefix="1">
      <alignment horizontal="right" vertical="top"/>
      <protection/>
    </xf>
    <xf numFmtId="190" fontId="9" fillId="0" borderId="1" xfId="21" applyNumberFormat="1" applyFont="1" applyFill="1" applyBorder="1" applyAlignment="1">
      <alignment horizontal="center" vertical="center"/>
      <protection/>
    </xf>
    <xf numFmtId="190" fontId="9" fillId="0" borderId="3" xfId="21" applyNumberFormat="1" applyFont="1" applyFill="1" applyBorder="1" applyAlignment="1">
      <alignment horizontal="center" vertical="center"/>
      <protection/>
    </xf>
    <xf numFmtId="190" fontId="9" fillId="0" borderId="0" xfId="21" applyNumberFormat="1" applyFont="1" applyFill="1" applyBorder="1" applyAlignment="1">
      <alignment horizontal="center" vertical="top"/>
      <protection/>
    </xf>
    <xf numFmtId="49" fontId="9" fillId="0" borderId="1" xfId="21" applyNumberFormat="1" applyFont="1" applyFill="1" applyBorder="1" applyAlignment="1">
      <alignment horizontal="center" vertical="top"/>
      <protection/>
    </xf>
    <xf numFmtId="49" fontId="9" fillId="0" borderId="3" xfId="21" applyNumberFormat="1" applyFont="1" applyFill="1" applyBorder="1" applyAlignment="1">
      <alignment horizontal="center" vertical="top"/>
      <protection/>
    </xf>
    <xf numFmtId="190" fontId="13" fillId="0" borderId="3" xfId="21" applyNumberFormat="1" applyFont="1" applyFill="1" applyBorder="1" applyAlignment="1">
      <alignment horizontal="center" vertical="center"/>
      <protection/>
    </xf>
    <xf numFmtId="49" fontId="9" fillId="0" borderId="3" xfId="21" applyNumberFormat="1" applyFont="1" applyFill="1" applyBorder="1" applyAlignment="1">
      <alignment horizontal="center" vertical="top" wrapText="1"/>
      <protection/>
    </xf>
    <xf numFmtId="190" fontId="8" fillId="0" borderId="4" xfId="21" applyNumberFormat="1" applyFont="1" applyFill="1" applyBorder="1" applyAlignment="1">
      <alignment horizontal="center" vertical="center"/>
      <protection/>
    </xf>
    <xf numFmtId="49" fontId="5" fillId="0" borderId="3" xfId="21" applyNumberFormat="1" applyFont="1" applyFill="1" applyBorder="1" applyAlignment="1">
      <alignment vertical="top"/>
      <protection/>
    </xf>
    <xf numFmtId="190" fontId="5" fillId="0" borderId="2" xfId="21" applyNumberFormat="1" applyFont="1" applyFill="1" applyBorder="1" applyAlignment="1">
      <alignment horizontal="right" vertical="top"/>
      <protection/>
    </xf>
    <xf numFmtId="190" fontId="9" fillId="0" borderId="5" xfId="21" applyNumberFormat="1" applyFont="1" applyFill="1" applyBorder="1" applyAlignment="1">
      <alignment horizontal="center" vertical="center"/>
      <protection/>
    </xf>
    <xf numFmtId="49" fontId="9" fillId="0" borderId="6" xfId="21" applyNumberFormat="1" applyFont="1" applyFill="1" applyBorder="1" applyAlignment="1">
      <alignment horizontal="center" vertical="top"/>
      <protection/>
    </xf>
    <xf numFmtId="49" fontId="5" fillId="0" borderId="7" xfId="21" applyNumberFormat="1" applyFont="1" applyFill="1" applyBorder="1" applyAlignment="1">
      <alignment vertical="top"/>
      <protection/>
    </xf>
    <xf numFmtId="190" fontId="9" fillId="0" borderId="8" xfId="21" applyNumberFormat="1" applyFont="1" applyFill="1" applyBorder="1" applyAlignment="1">
      <alignment horizontal="center" vertical="top"/>
      <protection/>
    </xf>
    <xf numFmtId="190" fontId="9" fillId="0" borderId="8" xfId="21" applyNumberFormat="1" applyFont="1" applyFill="1" applyBorder="1" applyAlignment="1">
      <alignment horizontal="center"/>
      <protection/>
    </xf>
    <xf numFmtId="197" fontId="9" fillId="0" borderId="8" xfId="21" applyNumberFormat="1" applyFont="1" applyFill="1" applyBorder="1" applyAlignment="1">
      <alignment horizontal="center"/>
      <protection/>
    </xf>
    <xf numFmtId="190" fontId="10" fillId="0" borderId="9" xfId="21" applyNumberFormat="1" applyFont="1" applyFill="1" applyBorder="1" applyAlignment="1">
      <alignment horizontal="center" vertical="top"/>
      <protection/>
    </xf>
    <xf numFmtId="190" fontId="10" fillId="0" borderId="7" xfId="21" applyNumberFormat="1" applyFont="1" applyFill="1" applyBorder="1" applyAlignment="1">
      <alignment horizontal="center" vertical="top"/>
      <protection/>
    </xf>
    <xf numFmtId="49" fontId="9" fillId="0" borderId="8" xfId="21" applyNumberFormat="1" applyFont="1" applyFill="1" applyBorder="1" applyAlignment="1">
      <alignment horizontal="center" wrapText="1"/>
      <protection/>
    </xf>
    <xf numFmtId="49" fontId="5" fillId="0" borderId="8" xfId="21" applyNumberFormat="1" applyFont="1" applyFill="1" applyBorder="1" applyAlignment="1">
      <alignment vertical="top"/>
      <protection/>
    </xf>
    <xf numFmtId="49" fontId="9" fillId="0" borderId="8" xfId="21" applyNumberFormat="1" applyFont="1" applyFill="1" applyBorder="1" applyAlignment="1">
      <alignment horizontal="center" vertical="top"/>
      <protection/>
    </xf>
    <xf numFmtId="49" fontId="9" fillId="0" borderId="7" xfId="21" applyNumberFormat="1" applyFont="1" applyFill="1" applyBorder="1" applyAlignment="1">
      <alignment vertical="top"/>
      <protection/>
    </xf>
    <xf numFmtId="190" fontId="5" fillId="0" borderId="10" xfId="21" applyNumberFormat="1" applyFont="1" applyFill="1" applyBorder="1" applyAlignment="1">
      <alignment horizontal="right" vertical="top"/>
      <protection/>
    </xf>
    <xf numFmtId="190" fontId="5" fillId="0" borderId="7" xfId="21" applyNumberFormat="1" applyFont="1" applyFill="1" applyBorder="1" applyAlignment="1">
      <alignment horizontal="right" vertical="top"/>
      <protection/>
    </xf>
    <xf numFmtId="177" fontId="5" fillId="0" borderId="7" xfId="21" applyNumberFormat="1" applyFont="1" applyFill="1" applyBorder="1" applyAlignment="1">
      <alignment vertical="top"/>
      <protection/>
    </xf>
    <xf numFmtId="198" fontId="5" fillId="0" borderId="0" xfId="21" applyNumberFormat="1" applyFont="1" applyFill="1" applyBorder="1" applyAlignment="1" quotePrefix="1">
      <alignment horizontal="right" vertical="top"/>
      <protection/>
    </xf>
    <xf numFmtId="198" fontId="5" fillId="0" borderId="0" xfId="21" applyNumberFormat="1" applyFont="1" applyFill="1" applyBorder="1" applyAlignment="1">
      <alignment horizontal="right" vertical="top"/>
      <protection/>
    </xf>
    <xf numFmtId="49" fontId="9" fillId="0" borderId="0" xfId="21" applyNumberFormat="1" applyFont="1" applyFill="1" applyBorder="1" applyAlignment="1">
      <alignment horizontal="left" vertical="center"/>
      <protection/>
    </xf>
    <xf numFmtId="49" fontId="9" fillId="0" borderId="0" xfId="21" applyNumberFormat="1" applyFont="1" applyFill="1" applyBorder="1" applyAlignment="1">
      <alignment horizontal="distributed" vertical="center"/>
      <protection/>
    </xf>
    <xf numFmtId="49" fontId="9" fillId="0" borderId="3" xfId="21" applyNumberFormat="1" applyFont="1" applyFill="1" applyBorder="1" applyAlignment="1">
      <alignment horizontal="center" vertical="center"/>
      <protection/>
    </xf>
    <xf numFmtId="195" fontId="9" fillId="0" borderId="10" xfId="21" applyNumberFormat="1" applyFont="1" applyFill="1" applyBorder="1" applyAlignment="1">
      <alignment horizontal="center"/>
      <protection/>
    </xf>
    <xf numFmtId="49" fontId="8" fillId="0" borderId="0" xfId="21" applyNumberFormat="1" applyFont="1" applyFill="1" applyAlignment="1">
      <alignment vertical="top"/>
      <protection/>
    </xf>
    <xf numFmtId="183" fontId="5" fillId="0" borderId="0" xfId="21" applyNumberFormat="1" applyFont="1" applyFill="1" applyBorder="1" applyAlignment="1">
      <alignment vertical="top"/>
      <protection/>
    </xf>
    <xf numFmtId="207" fontId="5" fillId="0" borderId="0" xfId="21" applyNumberFormat="1" applyFont="1" applyFill="1" applyBorder="1" applyAlignment="1">
      <alignment vertical="top"/>
      <protection/>
    </xf>
    <xf numFmtId="183" fontId="5" fillId="0" borderId="0" xfId="21" applyNumberFormat="1" applyFont="1" applyFill="1" applyBorder="1" applyAlignment="1" quotePrefix="1">
      <alignment horizontal="right" vertical="top"/>
      <protection/>
    </xf>
    <xf numFmtId="198" fontId="5" fillId="0" borderId="0" xfId="21" applyNumberFormat="1" applyFont="1" applyFill="1" applyAlignment="1">
      <alignment vertical="top"/>
      <protection/>
    </xf>
    <xf numFmtId="183" fontId="5" fillId="0" borderId="0" xfId="21" applyNumberFormat="1" applyFont="1" applyFill="1" applyAlignment="1">
      <alignment vertical="top"/>
      <protection/>
    </xf>
    <xf numFmtId="208" fontId="5" fillId="0" borderId="0" xfId="21" applyNumberFormat="1" applyFont="1" applyFill="1" applyBorder="1" applyAlignment="1" quotePrefix="1">
      <alignment horizontal="right" vertical="top"/>
      <protection/>
    </xf>
    <xf numFmtId="49" fontId="9" fillId="0" borderId="0" xfId="21" applyNumberFormat="1" applyFont="1" applyFill="1" applyBorder="1" applyAlignment="1">
      <alignment horizontal="distributed" vertical="top"/>
      <protection/>
    </xf>
    <xf numFmtId="49" fontId="9" fillId="0" borderId="0" xfId="21" applyNumberFormat="1" applyFont="1" applyFill="1" applyBorder="1" applyAlignment="1">
      <alignment horizontal="right" vertical="center"/>
      <protection/>
    </xf>
    <xf numFmtId="196" fontId="5" fillId="0" borderId="0" xfId="21" applyNumberFormat="1" applyFont="1" applyFill="1" applyBorder="1" applyAlignment="1">
      <alignment horizontal="right" vertical="top"/>
      <protection/>
    </xf>
    <xf numFmtId="198" fontId="5" fillId="0" borderId="0" xfId="21" applyNumberFormat="1" applyFont="1" applyFill="1" applyBorder="1" applyAlignment="1">
      <alignment vertical="top"/>
      <protection/>
    </xf>
    <xf numFmtId="0" fontId="0" fillId="0" borderId="7" xfId="0" applyFont="1" applyFill="1" applyBorder="1" applyAlignment="1">
      <alignment/>
    </xf>
    <xf numFmtId="4" fontId="5" fillId="0" borderId="0" xfId="21" applyNumberFormat="1" applyFont="1" applyFill="1" applyBorder="1" applyAlignment="1">
      <alignment horizontal="right" vertical="top"/>
      <protection/>
    </xf>
    <xf numFmtId="49" fontId="9" fillId="0" borderId="0" xfId="21" applyNumberFormat="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horizontal="left" vertical="top"/>
      <protection/>
    </xf>
    <xf numFmtId="3" fontId="0" fillId="0" borderId="0" xfId="0" applyNumberFormat="1" applyFont="1" applyFill="1" applyAlignment="1">
      <alignment/>
    </xf>
    <xf numFmtId="202" fontId="5" fillId="0" borderId="0" xfId="21" applyNumberFormat="1" applyFont="1" applyFill="1" applyBorder="1" applyAlignment="1">
      <alignment horizontal="right" vertical="top"/>
      <protection/>
    </xf>
    <xf numFmtId="49" fontId="9" fillId="0" borderId="0" xfId="21" applyNumberFormat="1" applyFont="1" applyFill="1" applyAlignment="1">
      <alignment vertical="top"/>
      <protection/>
    </xf>
    <xf numFmtId="208" fontId="5" fillId="0" borderId="0" xfId="21" applyNumberFormat="1" applyFont="1" applyFill="1" applyBorder="1" applyAlignment="1">
      <alignment vertical="top"/>
      <protection/>
    </xf>
    <xf numFmtId="49" fontId="11" fillId="0" borderId="0" xfId="21" applyNumberFormat="1" applyFont="1" applyFill="1" applyBorder="1" applyAlignment="1">
      <alignment horizontal="left" vertical="top"/>
      <protection/>
    </xf>
    <xf numFmtId="49" fontId="11" fillId="0" borderId="0" xfId="21" applyNumberFormat="1" applyFont="1" applyFill="1" applyBorder="1" applyAlignment="1">
      <alignment horizontal="distributed" vertical="top"/>
      <protection/>
    </xf>
    <xf numFmtId="49" fontId="5" fillId="0" borderId="5" xfId="21" applyNumberFormat="1" applyFont="1" applyFill="1" applyBorder="1" applyAlignment="1">
      <alignment vertical="top"/>
      <protection/>
    </xf>
    <xf numFmtId="49" fontId="5" fillId="0" borderId="2" xfId="21" applyNumberFormat="1" applyFont="1" applyFill="1" applyBorder="1" applyAlignment="1">
      <alignment vertical="top"/>
      <protection/>
    </xf>
    <xf numFmtId="49" fontId="9" fillId="0" borderId="2" xfId="21" applyNumberFormat="1" applyFont="1" applyFill="1" applyBorder="1" applyAlignment="1">
      <alignment horizontal="center" vertical="center"/>
      <protection/>
    </xf>
    <xf numFmtId="49" fontId="5" fillId="0" borderId="10" xfId="21" applyNumberFormat="1" applyFont="1" applyFill="1" applyBorder="1" applyAlignment="1">
      <alignment vertical="top"/>
      <protection/>
    </xf>
    <xf numFmtId="49" fontId="11" fillId="0" borderId="2" xfId="21" applyNumberFormat="1" applyFont="1" applyFill="1" applyBorder="1" applyAlignment="1">
      <alignment horizontal="center" vertical="top"/>
      <protection/>
    </xf>
    <xf numFmtId="49" fontId="9" fillId="0" borderId="2" xfId="21" applyNumberFormat="1" applyFont="1" applyFill="1" applyBorder="1" applyAlignment="1">
      <alignment horizontal="center" vertical="top"/>
      <protection/>
    </xf>
    <xf numFmtId="0" fontId="15" fillId="0" borderId="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2" fillId="0" borderId="0" xfId="21" applyNumberFormat="1" applyFont="1" applyFill="1" applyBorder="1" applyAlignment="1">
      <alignment vertical="top"/>
      <protection/>
    </xf>
    <xf numFmtId="49" fontId="9" fillId="0" borderId="0" xfId="21" applyNumberFormat="1" applyFont="1" applyFill="1" applyAlignment="1">
      <alignment horizontal="distributed" vertical="top"/>
      <protection/>
    </xf>
    <xf numFmtId="190" fontId="9" fillId="0" borderId="11" xfId="21" applyNumberFormat="1" applyFont="1" applyFill="1" applyBorder="1" applyAlignment="1">
      <alignment horizontal="center" vertical="center"/>
      <protection/>
    </xf>
    <xf numFmtId="190" fontId="9" fillId="0" borderId="12" xfId="21" applyNumberFormat="1" applyFont="1" applyFill="1" applyBorder="1" applyAlignment="1">
      <alignment horizontal="center" vertical="center"/>
      <protection/>
    </xf>
    <xf numFmtId="195" fontId="9" fillId="0" borderId="11" xfId="21" applyNumberFormat="1" applyFont="1" applyFill="1" applyBorder="1" applyAlignment="1">
      <alignment horizontal="center" vertical="center"/>
      <protection/>
    </xf>
    <xf numFmtId="195" fontId="9" fillId="0" borderId="12" xfId="21" applyNumberFormat="1" applyFont="1" applyFill="1" applyBorder="1" applyAlignment="1">
      <alignment horizontal="center" vertical="center"/>
      <protection/>
    </xf>
    <xf numFmtId="195" fontId="9" fillId="0" borderId="13" xfId="21" applyNumberFormat="1" applyFont="1" applyFill="1" applyBorder="1" applyAlignment="1">
      <alignment horizontal="center" vertical="center"/>
      <protection/>
    </xf>
    <xf numFmtId="49" fontId="9" fillId="0" borderId="14" xfId="21" applyNumberFormat="1" applyFont="1" applyFill="1" applyBorder="1" applyAlignment="1">
      <alignment horizontal="center" vertical="center"/>
      <protection/>
    </xf>
    <xf numFmtId="49" fontId="9" fillId="0" borderId="15" xfId="2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90" fontId="9" fillId="0" borderId="17" xfId="21" applyNumberFormat="1" applyFont="1" applyFill="1" applyBorder="1" applyAlignment="1">
      <alignment horizontal="center" vertical="center"/>
      <protection/>
    </xf>
    <xf numFmtId="190" fontId="9" fillId="0" borderId="18" xfId="21" applyNumberFormat="1" applyFont="1" applyFill="1" applyBorder="1" applyAlignment="1">
      <alignment horizontal="center" vertical="center"/>
      <protection/>
    </xf>
    <xf numFmtId="190" fontId="9" fillId="0" borderId="19" xfId="21" applyNumberFormat="1" applyFont="1" applyFill="1" applyBorder="1" applyAlignment="1">
      <alignment horizontal="center" vertical="center"/>
      <protection/>
    </xf>
    <xf numFmtId="190" fontId="9" fillId="0" borderId="4" xfId="21" applyNumberFormat="1" applyFont="1" applyFill="1" applyBorder="1" applyAlignment="1">
      <alignment horizontal="center" vertical="center"/>
      <protection/>
    </xf>
    <xf numFmtId="190" fontId="9" fillId="0" borderId="20" xfId="21" applyNumberFormat="1" applyFont="1" applyFill="1" applyBorder="1" applyAlignment="1">
      <alignment horizontal="center" vertical="center"/>
      <protection/>
    </xf>
    <xf numFmtId="190" fontId="9" fillId="0" borderId="13" xfId="21" applyNumberFormat="1" applyFont="1" applyFill="1" applyBorder="1" applyAlignment="1">
      <alignment horizontal="center" vertical="center"/>
      <protection/>
    </xf>
    <xf numFmtId="190" fontId="9" fillId="0" borderId="21" xfId="21" applyNumberFormat="1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 applyAlignment="1">
      <alignment vertical="center" textRotation="255"/>
      <protection/>
    </xf>
    <xf numFmtId="0" fontId="0" fillId="0" borderId="2" xfId="0" applyFill="1" applyBorder="1" applyAlignment="1">
      <alignment vertical="center" textRotation="255"/>
    </xf>
    <xf numFmtId="0" fontId="0" fillId="0" borderId="10" xfId="0" applyFill="1" applyBorder="1" applyAlignment="1">
      <alignment vertical="center" textRotation="255"/>
    </xf>
    <xf numFmtId="49" fontId="9" fillId="0" borderId="5" xfId="21" applyNumberFormat="1" applyFont="1" applyFill="1" applyBorder="1" applyAlignment="1">
      <alignment horizontal="center" vertical="top"/>
      <protection/>
    </xf>
    <xf numFmtId="49" fontId="9" fillId="0" borderId="15" xfId="21" applyNumberFormat="1" applyFont="1" applyFill="1" applyBorder="1" applyAlignment="1">
      <alignment horizontal="center" vertical="top"/>
      <protection/>
    </xf>
    <xf numFmtId="49" fontId="5" fillId="0" borderId="17" xfId="21" applyNumberFormat="1" applyFont="1" applyFill="1" applyBorder="1" applyAlignment="1">
      <alignment horizontal="center" vertical="center"/>
      <protection/>
    </xf>
    <xf numFmtId="49" fontId="5" fillId="0" borderId="18" xfId="21" applyNumberFormat="1" applyFont="1" applyFill="1" applyBorder="1" applyAlignment="1">
      <alignment horizontal="center" vertical="center"/>
      <protection/>
    </xf>
    <xf numFmtId="49" fontId="5" fillId="0" borderId="19" xfId="21" applyNumberFormat="1" applyFont="1" applyFill="1" applyBorder="1" applyAlignment="1">
      <alignment horizontal="center" vertical="center"/>
      <protection/>
    </xf>
    <xf numFmtId="49" fontId="5" fillId="0" borderId="4" xfId="21" applyNumberFormat="1" applyFont="1" applyFill="1" applyBorder="1" applyAlignment="1">
      <alignment horizontal="center" vertical="center"/>
      <protection/>
    </xf>
    <xf numFmtId="49" fontId="5" fillId="0" borderId="21" xfId="21" applyNumberFormat="1" applyFont="1" applyFill="1" applyBorder="1" applyAlignment="1">
      <alignment horizontal="center" vertical="center"/>
      <protection/>
    </xf>
    <xf numFmtId="49" fontId="5" fillId="0" borderId="20" xfId="21" applyNumberFormat="1" applyFont="1" applyFill="1" applyBorder="1" applyAlignment="1">
      <alignment horizontal="center" vertical="center"/>
      <protection/>
    </xf>
    <xf numFmtId="49" fontId="5" fillId="0" borderId="11" xfId="21" applyNumberFormat="1" applyFont="1" applyFill="1" applyBorder="1" applyAlignment="1">
      <alignment horizontal="center" vertical="center"/>
      <protection/>
    </xf>
    <xf numFmtId="49" fontId="5" fillId="0" borderId="12" xfId="21" applyNumberFormat="1" applyFont="1" applyFill="1" applyBorder="1" applyAlignment="1">
      <alignment horizontal="center" vertical="center"/>
      <protection/>
    </xf>
    <xf numFmtId="49" fontId="5" fillId="0" borderId="13" xfId="21" applyNumberFormat="1" applyFont="1" applyFill="1" applyBorder="1" applyAlignment="1">
      <alignment horizontal="center" vertical="center"/>
      <protection/>
    </xf>
    <xf numFmtId="190" fontId="9" fillId="0" borderId="0" xfId="21" applyNumberFormat="1" applyFont="1" applyFill="1" applyBorder="1" applyAlignment="1">
      <alignment horizontal="center" vertical="center"/>
      <protection/>
    </xf>
    <xf numFmtId="190" fontId="9" fillId="0" borderId="16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0"/>
  <sheetViews>
    <sheetView tabSelected="1" workbookViewId="0" topLeftCell="A1">
      <selection activeCell="A1" sqref="A1"/>
    </sheetView>
  </sheetViews>
  <sheetFormatPr defaultColWidth="13.125" defaultRowHeight="14.25" customHeight="1"/>
  <cols>
    <col min="1" max="1" width="2.50390625" style="17" customWidth="1"/>
    <col min="2" max="2" width="6.875" style="17" customWidth="1"/>
    <col min="3" max="3" width="20.875" style="17" customWidth="1"/>
    <col min="4" max="4" width="1.875" style="17" customWidth="1"/>
    <col min="5" max="11" width="13.875" style="17" customWidth="1"/>
    <col min="12" max="12" width="14.875" style="17" customWidth="1"/>
    <col min="13" max="13" width="12.125" style="17" customWidth="1"/>
    <col min="14" max="14" width="12.875" style="17" customWidth="1"/>
    <col min="15" max="15" width="14.00390625" style="17" customWidth="1"/>
    <col min="16" max="23" width="12.875" style="17" customWidth="1"/>
    <col min="24" max="24" width="10.875" style="17" customWidth="1"/>
    <col min="25" max="31" width="12.50390625" style="17" customWidth="1"/>
    <col min="32" max="16384" width="13.125" style="17" customWidth="1"/>
  </cols>
  <sheetData>
    <row r="1" spans="1:49" s="4" customFormat="1" ht="17.25" customHeight="1">
      <c r="A1" s="2"/>
      <c r="B1" s="2"/>
      <c r="D1" s="82"/>
      <c r="E1" s="82"/>
      <c r="F1" s="82"/>
      <c r="G1" s="82"/>
      <c r="H1" s="82" t="s">
        <v>199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s="4" customFormat="1" ht="17.25" customHeight="1" thickBot="1">
      <c r="A2" s="1"/>
      <c r="B2" s="1"/>
      <c r="C2" s="1"/>
      <c r="D2" s="1"/>
      <c r="E2" s="3"/>
      <c r="F2" s="3"/>
      <c r="G2" s="3"/>
      <c r="H2" s="3"/>
      <c r="I2" s="3"/>
      <c r="J2" s="3"/>
      <c r="K2" s="3"/>
      <c r="L2" s="3"/>
      <c r="M2" s="1"/>
      <c r="N2" s="3"/>
      <c r="O2" s="3"/>
      <c r="P2" s="1"/>
      <c r="Q2" s="1"/>
      <c r="R2" s="1"/>
      <c r="S2" s="1"/>
      <c r="T2" s="1"/>
      <c r="U2" s="1"/>
      <c r="V2" s="3"/>
      <c r="W2" s="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24" s="4" customFormat="1" ht="18" customHeight="1">
      <c r="A3" s="89" t="s">
        <v>192</v>
      </c>
      <c r="B3" s="89"/>
      <c r="C3" s="89"/>
      <c r="D3" s="90"/>
      <c r="E3" s="95" t="s">
        <v>2</v>
      </c>
      <c r="F3" s="96"/>
      <c r="G3" s="96"/>
      <c r="H3" s="96"/>
      <c r="I3" s="96"/>
      <c r="J3" s="96"/>
      <c r="K3" s="97"/>
      <c r="L3" s="31"/>
      <c r="M3" s="32"/>
      <c r="N3" s="105" t="s">
        <v>138</v>
      </c>
      <c r="O3" s="106"/>
      <c r="P3" s="107" t="s">
        <v>28</v>
      </c>
      <c r="Q3" s="108"/>
      <c r="R3" s="108"/>
      <c r="S3" s="108"/>
      <c r="T3" s="108"/>
      <c r="U3" s="108"/>
      <c r="V3" s="108"/>
      <c r="W3" s="109"/>
      <c r="X3" s="102" t="s">
        <v>31</v>
      </c>
    </row>
    <row r="4" spans="1:24" s="4" customFormat="1" ht="18" customHeight="1">
      <c r="A4" s="91"/>
      <c r="B4" s="91"/>
      <c r="C4" s="91"/>
      <c r="D4" s="92"/>
      <c r="E4" s="98" t="s">
        <v>4</v>
      </c>
      <c r="F4" s="101"/>
      <c r="G4" s="101"/>
      <c r="H4" s="99"/>
      <c r="I4" s="21" t="s">
        <v>10</v>
      </c>
      <c r="J4" s="98" t="s">
        <v>15</v>
      </c>
      <c r="K4" s="99"/>
      <c r="L4" s="18" t="s">
        <v>14</v>
      </c>
      <c r="M4" s="25" t="s">
        <v>18</v>
      </c>
      <c r="N4" s="116" t="s">
        <v>20</v>
      </c>
      <c r="O4" s="117"/>
      <c r="P4" s="110" t="s">
        <v>30</v>
      </c>
      <c r="Q4" s="111"/>
      <c r="R4" s="112"/>
      <c r="S4" s="110" t="s">
        <v>29</v>
      </c>
      <c r="T4" s="111"/>
      <c r="U4" s="112"/>
      <c r="V4" s="98" t="s">
        <v>15</v>
      </c>
      <c r="W4" s="101"/>
      <c r="X4" s="103"/>
    </row>
    <row r="5" spans="1:24" s="4" customFormat="1" ht="18" customHeight="1">
      <c r="A5" s="91"/>
      <c r="B5" s="91"/>
      <c r="C5" s="91"/>
      <c r="D5" s="92"/>
      <c r="E5" s="86">
        <v>2005</v>
      </c>
      <c r="F5" s="87"/>
      <c r="G5" s="87"/>
      <c r="H5" s="88"/>
      <c r="I5" s="22" t="s">
        <v>11</v>
      </c>
      <c r="J5" s="84" t="s">
        <v>16</v>
      </c>
      <c r="K5" s="100"/>
      <c r="L5" s="18" t="s">
        <v>116</v>
      </c>
      <c r="M5" s="26" t="s">
        <v>19</v>
      </c>
      <c r="N5" s="87">
        <v>2005</v>
      </c>
      <c r="O5" s="88"/>
      <c r="P5" s="113" t="s">
        <v>142</v>
      </c>
      <c r="Q5" s="114"/>
      <c r="R5" s="115"/>
      <c r="S5" s="113" t="s">
        <v>143</v>
      </c>
      <c r="T5" s="114"/>
      <c r="U5" s="115"/>
      <c r="V5" s="84" t="s">
        <v>113</v>
      </c>
      <c r="W5" s="85"/>
      <c r="X5" s="103"/>
    </row>
    <row r="6" spans="1:24" s="52" customFormat="1" ht="18" customHeight="1">
      <c r="A6" s="91"/>
      <c r="B6" s="91"/>
      <c r="C6" s="91"/>
      <c r="D6" s="92"/>
      <c r="E6" s="19"/>
      <c r="F6" s="19"/>
      <c r="G6" s="19"/>
      <c r="H6" s="6"/>
      <c r="I6" s="19"/>
      <c r="J6" s="7"/>
      <c r="K6" s="5"/>
      <c r="L6" s="18" t="s">
        <v>20</v>
      </c>
      <c r="M6" s="50" t="s">
        <v>20</v>
      </c>
      <c r="N6" s="7"/>
      <c r="O6" s="28"/>
      <c r="P6" s="24" t="s">
        <v>23</v>
      </c>
      <c r="Q6" s="24" t="s">
        <v>24</v>
      </c>
      <c r="R6" s="24" t="s">
        <v>25</v>
      </c>
      <c r="S6" s="24" t="s">
        <v>23</v>
      </c>
      <c r="T6" s="24" t="s">
        <v>24</v>
      </c>
      <c r="U6" s="24" t="s">
        <v>25</v>
      </c>
      <c r="V6" s="7"/>
      <c r="W6" s="28"/>
      <c r="X6" s="103"/>
    </row>
    <row r="7" spans="1:24" s="4" customFormat="1" ht="18" customHeight="1">
      <c r="A7" s="91"/>
      <c r="B7" s="91"/>
      <c r="C7" s="91"/>
      <c r="D7" s="92"/>
      <c r="E7" s="8" t="s">
        <v>119</v>
      </c>
      <c r="F7" s="8" t="s">
        <v>0</v>
      </c>
      <c r="G7" s="8" t="s">
        <v>1</v>
      </c>
      <c r="H7" s="8" t="s">
        <v>3</v>
      </c>
      <c r="I7" s="8" t="s">
        <v>12</v>
      </c>
      <c r="J7" s="23" t="s">
        <v>17</v>
      </c>
      <c r="K7" s="8" t="s">
        <v>13</v>
      </c>
      <c r="L7" s="9"/>
      <c r="M7" s="27"/>
      <c r="N7" s="23" t="s">
        <v>21</v>
      </c>
      <c r="O7" s="9" t="s">
        <v>22</v>
      </c>
      <c r="P7" s="29"/>
      <c r="Q7" s="29"/>
      <c r="R7" s="25" t="s">
        <v>26</v>
      </c>
      <c r="S7" s="29"/>
      <c r="T7" s="29"/>
      <c r="U7" s="25" t="s">
        <v>26</v>
      </c>
      <c r="V7" s="23" t="s">
        <v>17</v>
      </c>
      <c r="W7" s="9" t="s">
        <v>13</v>
      </c>
      <c r="X7" s="103"/>
    </row>
    <row r="8" spans="1:24" s="4" customFormat="1" ht="18" customHeight="1" thickBot="1">
      <c r="A8" s="93"/>
      <c r="B8" s="93"/>
      <c r="C8" s="93"/>
      <c r="D8" s="94"/>
      <c r="E8" s="34"/>
      <c r="F8" s="34"/>
      <c r="G8" s="34"/>
      <c r="H8" s="35" t="s">
        <v>144</v>
      </c>
      <c r="I8" s="36">
        <v>2000</v>
      </c>
      <c r="J8" s="37"/>
      <c r="K8" s="38"/>
      <c r="L8" s="51">
        <v>2005</v>
      </c>
      <c r="M8" s="39" t="s">
        <v>142</v>
      </c>
      <c r="N8" s="37"/>
      <c r="O8" s="38"/>
      <c r="P8" s="40"/>
      <c r="Q8" s="40"/>
      <c r="R8" s="41" t="s">
        <v>27</v>
      </c>
      <c r="S8" s="40"/>
      <c r="T8" s="40"/>
      <c r="U8" s="41" t="s">
        <v>27</v>
      </c>
      <c r="V8" s="37"/>
      <c r="W8" s="38"/>
      <c r="X8" s="104"/>
    </row>
    <row r="9" spans="1:24" s="4" customFormat="1" ht="12" customHeight="1">
      <c r="A9" s="10"/>
      <c r="B9" s="10"/>
      <c r="C9" s="10"/>
      <c r="D9" s="10"/>
      <c r="E9" s="30"/>
      <c r="F9" s="3"/>
      <c r="G9" s="3"/>
      <c r="H9" s="3"/>
      <c r="I9" s="3"/>
      <c r="J9" s="3"/>
      <c r="K9" s="3"/>
      <c r="L9" s="3"/>
      <c r="M9" s="11"/>
      <c r="N9" s="3"/>
      <c r="O9" s="3"/>
      <c r="P9" s="1"/>
      <c r="Q9" s="1"/>
      <c r="R9" s="1"/>
      <c r="S9" s="1"/>
      <c r="T9" s="1"/>
      <c r="U9" s="1"/>
      <c r="V9" s="3"/>
      <c r="W9" s="3"/>
      <c r="X9" s="73"/>
    </row>
    <row r="10" spans="2:24" s="4" customFormat="1" ht="19.5" customHeight="1">
      <c r="B10" s="71" t="s">
        <v>194</v>
      </c>
      <c r="C10" s="72" t="s">
        <v>195</v>
      </c>
      <c r="D10" s="10"/>
      <c r="E10" s="30">
        <f>SUM(F10:G10)</f>
        <v>809950</v>
      </c>
      <c r="F10" s="3">
        <v>384635</v>
      </c>
      <c r="G10" s="3">
        <v>425315</v>
      </c>
      <c r="H10" s="20">
        <f aca="true" t="shared" si="0" ref="H10:H40">F10/G10*100</f>
        <v>90.43532440661627</v>
      </c>
      <c r="I10" s="3">
        <v>824108</v>
      </c>
      <c r="J10" s="3">
        <f>E10-I10</f>
        <v>-14158</v>
      </c>
      <c r="K10" s="61">
        <f>J10/I10*100</f>
        <v>-1.7179787115281004</v>
      </c>
      <c r="L10" s="64">
        <v>4145.33</v>
      </c>
      <c r="M10" s="70">
        <f aca="true" t="shared" si="1" ref="M10:M49">E10/L10</f>
        <v>195.38854566463948</v>
      </c>
      <c r="N10" s="47">
        <f>E10/$E$10*100</f>
        <v>100</v>
      </c>
      <c r="O10" s="47">
        <f>L10/$L$10*100</f>
        <v>100</v>
      </c>
      <c r="P10" s="53">
        <v>297539</v>
      </c>
      <c r="Q10" s="53">
        <v>785278</v>
      </c>
      <c r="R10" s="62">
        <f>Q10/P10</f>
        <v>2.6392439310476945</v>
      </c>
      <c r="S10" s="53">
        <v>287897</v>
      </c>
      <c r="T10" s="53">
        <v>801741</v>
      </c>
      <c r="U10" s="62">
        <f>T10/S10</f>
        <v>2.784818876195306</v>
      </c>
      <c r="V10" s="3">
        <f>P10-S10</f>
        <v>9642</v>
      </c>
      <c r="W10" s="61">
        <f>V10/S10*100</f>
        <v>3.3491144402338335</v>
      </c>
      <c r="X10" s="77" t="s">
        <v>145</v>
      </c>
    </row>
    <row r="11" spans="2:24" s="4" customFormat="1" ht="19.5" customHeight="1">
      <c r="B11" s="71"/>
      <c r="C11" s="72" t="s">
        <v>196</v>
      </c>
      <c r="D11" s="10"/>
      <c r="E11" s="30">
        <f aca="true" t="shared" si="2" ref="E11:E55">SUM(F11:G11)</f>
        <v>549496</v>
      </c>
      <c r="F11" s="3">
        <v>261040</v>
      </c>
      <c r="G11" s="3">
        <v>288456</v>
      </c>
      <c r="H11" s="20">
        <f t="shared" si="0"/>
        <v>90.49560418226696</v>
      </c>
      <c r="I11" s="3">
        <v>558458</v>
      </c>
      <c r="J11" s="3">
        <f aca="true" t="shared" si="3" ref="J11:J55">E11-I11</f>
        <v>-8962</v>
      </c>
      <c r="K11" s="61">
        <f aca="true" t="shared" si="4" ref="K11:K55">J11/I11*100</f>
        <v>-1.6047760082226419</v>
      </c>
      <c r="L11" s="68">
        <v>1326.72</v>
      </c>
      <c r="M11" s="70">
        <f t="shared" si="1"/>
        <v>414.1763145200193</v>
      </c>
      <c r="N11" s="47">
        <f aca="true" t="shared" si="5" ref="N11:N55">E11/$E$10*100</f>
        <v>67.84320019754307</v>
      </c>
      <c r="O11" s="47">
        <f aca="true" t="shared" si="6" ref="O11:O55">L11/$L$10*100</f>
        <v>32.00517208521397</v>
      </c>
      <c r="P11" s="53">
        <v>205267</v>
      </c>
      <c r="Q11" s="53">
        <v>532100</v>
      </c>
      <c r="R11" s="62">
        <f aca="true" t="shared" si="7" ref="R11:R55">Q11/P11</f>
        <v>2.592233529987772</v>
      </c>
      <c r="S11" s="53">
        <v>198485</v>
      </c>
      <c r="T11" s="53">
        <v>542610</v>
      </c>
      <c r="U11" s="62">
        <f aca="true" t="shared" si="8" ref="U11:U55">T11/S11</f>
        <v>2.7337582185051765</v>
      </c>
      <c r="V11" s="3">
        <f aca="true" t="shared" si="9" ref="V11:V55">P11-S11</f>
        <v>6782</v>
      </c>
      <c r="W11" s="61">
        <f aca="true" t="shared" si="10" ref="W11:W55">V11/S11*100</f>
        <v>3.416882887875658</v>
      </c>
      <c r="X11" s="77" t="s">
        <v>146</v>
      </c>
    </row>
    <row r="12" spans="2:24" s="4" customFormat="1" ht="19.5" customHeight="1">
      <c r="B12" s="71"/>
      <c r="C12" s="72" t="s">
        <v>197</v>
      </c>
      <c r="D12" s="10"/>
      <c r="E12" s="30">
        <f t="shared" si="2"/>
        <v>260454</v>
      </c>
      <c r="F12" s="3">
        <v>123595</v>
      </c>
      <c r="G12" s="3">
        <v>136859</v>
      </c>
      <c r="H12" s="20">
        <f t="shared" si="0"/>
        <v>90.30827347854361</v>
      </c>
      <c r="I12" s="3">
        <v>265650</v>
      </c>
      <c r="J12" s="3">
        <f t="shared" si="3"/>
        <v>-5196</v>
      </c>
      <c r="K12" s="61">
        <f t="shared" si="4"/>
        <v>-1.955957086391869</v>
      </c>
      <c r="L12" s="68">
        <v>2818.61</v>
      </c>
      <c r="M12" s="70">
        <f t="shared" si="1"/>
        <v>92.40512167344896</v>
      </c>
      <c r="N12" s="47">
        <f t="shared" si="5"/>
        <v>32.156799802456945</v>
      </c>
      <c r="O12" s="47">
        <f t="shared" si="6"/>
        <v>67.99482791478604</v>
      </c>
      <c r="P12" s="53">
        <v>92272</v>
      </c>
      <c r="Q12" s="53">
        <v>253178</v>
      </c>
      <c r="R12" s="62">
        <f t="shared" si="7"/>
        <v>2.7438226114097453</v>
      </c>
      <c r="S12" s="53">
        <v>89412</v>
      </c>
      <c r="T12" s="53">
        <v>259131</v>
      </c>
      <c r="U12" s="62">
        <f t="shared" si="8"/>
        <v>2.8981680311367604</v>
      </c>
      <c r="V12" s="3">
        <f t="shared" si="9"/>
        <v>2860</v>
      </c>
      <c r="W12" s="61">
        <f t="shared" si="10"/>
        <v>3.1986757929584395</v>
      </c>
      <c r="X12" s="77" t="s">
        <v>147</v>
      </c>
    </row>
    <row r="13" spans="2:24" s="4" customFormat="1" ht="13.5" customHeight="1">
      <c r="B13" s="66" t="s">
        <v>34</v>
      </c>
      <c r="C13" s="59" t="s">
        <v>35</v>
      </c>
      <c r="D13" s="10"/>
      <c r="E13" s="30">
        <f t="shared" si="2"/>
        <v>267833</v>
      </c>
      <c r="F13" s="3">
        <v>127241</v>
      </c>
      <c r="G13" s="3">
        <v>140592</v>
      </c>
      <c r="H13" s="20">
        <f t="shared" si="0"/>
        <v>90.50372709684763</v>
      </c>
      <c r="I13" s="3">
        <v>268218</v>
      </c>
      <c r="J13" s="3">
        <f t="shared" si="3"/>
        <v>-385</v>
      </c>
      <c r="K13" s="61">
        <f t="shared" si="4"/>
        <v>-0.14353995630420033</v>
      </c>
      <c r="L13" s="64">
        <v>191.39</v>
      </c>
      <c r="M13" s="70">
        <f t="shared" si="1"/>
        <v>1399.409582527823</v>
      </c>
      <c r="N13" s="47">
        <f t="shared" si="5"/>
        <v>33.067843694055185</v>
      </c>
      <c r="O13" s="47">
        <f t="shared" si="6"/>
        <v>4.617002747670269</v>
      </c>
      <c r="P13" s="53">
        <v>109359</v>
      </c>
      <c r="Q13" s="53">
        <v>259057</v>
      </c>
      <c r="R13" s="62">
        <f t="shared" si="7"/>
        <v>2.3688676743569346</v>
      </c>
      <c r="S13" s="53">
        <v>104613</v>
      </c>
      <c r="T13" s="53">
        <v>260417</v>
      </c>
      <c r="U13" s="62">
        <f t="shared" si="8"/>
        <v>2.4893368892967414</v>
      </c>
      <c r="V13" s="3">
        <f t="shared" si="9"/>
        <v>4746</v>
      </c>
      <c r="W13" s="61">
        <f t="shared" si="10"/>
        <v>4.5367210576123425</v>
      </c>
      <c r="X13" s="78" t="s">
        <v>148</v>
      </c>
    </row>
    <row r="14" spans="2:24" s="4" customFormat="1" ht="13.5" customHeight="1">
      <c r="B14" s="66" t="s">
        <v>36</v>
      </c>
      <c r="C14" s="59" t="s">
        <v>37</v>
      </c>
      <c r="D14" s="10"/>
      <c r="E14" s="30">
        <f t="shared" si="2"/>
        <v>63200</v>
      </c>
      <c r="F14" s="3">
        <v>29841</v>
      </c>
      <c r="G14" s="3">
        <v>33359</v>
      </c>
      <c r="H14" s="20">
        <f t="shared" si="0"/>
        <v>89.45412032734794</v>
      </c>
      <c r="I14" s="3">
        <v>64620</v>
      </c>
      <c r="J14" s="3">
        <f t="shared" si="3"/>
        <v>-1420</v>
      </c>
      <c r="K14" s="61">
        <f t="shared" si="4"/>
        <v>-2.1974620860414733</v>
      </c>
      <c r="L14" s="64">
        <v>135.46</v>
      </c>
      <c r="M14" s="70">
        <f t="shared" si="1"/>
        <v>466.55839362173333</v>
      </c>
      <c r="N14" s="47">
        <f t="shared" si="5"/>
        <v>7.802950799432064</v>
      </c>
      <c r="O14" s="47">
        <f t="shared" si="6"/>
        <v>3.267773615128349</v>
      </c>
      <c r="P14" s="53">
        <v>22263</v>
      </c>
      <c r="Q14" s="53">
        <v>60699</v>
      </c>
      <c r="R14" s="62">
        <f t="shared" si="7"/>
        <v>2.726451960652203</v>
      </c>
      <c r="S14" s="53">
        <v>21743</v>
      </c>
      <c r="T14" s="53">
        <v>62229</v>
      </c>
      <c r="U14" s="62">
        <f t="shared" si="8"/>
        <v>2.862024559628386</v>
      </c>
      <c r="V14" s="3">
        <f t="shared" si="9"/>
        <v>520</v>
      </c>
      <c r="W14" s="61">
        <f t="shared" si="10"/>
        <v>2.39157429977464</v>
      </c>
      <c r="X14" s="78" t="s">
        <v>149</v>
      </c>
    </row>
    <row r="15" spans="2:24" s="4" customFormat="1" ht="13.5" customHeight="1">
      <c r="B15" s="66" t="s">
        <v>38</v>
      </c>
      <c r="C15" s="59" t="s">
        <v>39</v>
      </c>
      <c r="D15" s="10"/>
      <c r="E15" s="30">
        <f t="shared" si="2"/>
        <v>42115</v>
      </c>
      <c r="F15" s="3">
        <v>20136</v>
      </c>
      <c r="G15" s="3">
        <v>21979</v>
      </c>
      <c r="H15" s="20">
        <f t="shared" si="0"/>
        <v>91.61472314482005</v>
      </c>
      <c r="I15" s="3">
        <v>43078</v>
      </c>
      <c r="J15" s="3">
        <f t="shared" si="3"/>
        <v>-963</v>
      </c>
      <c r="K15" s="61">
        <f t="shared" si="4"/>
        <v>-2.235479827290032</v>
      </c>
      <c r="L15" s="64">
        <v>45.11</v>
      </c>
      <c r="M15" s="70">
        <f t="shared" si="1"/>
        <v>933.6067390822434</v>
      </c>
      <c r="N15" s="47">
        <f t="shared" si="5"/>
        <v>5.19970368541268</v>
      </c>
      <c r="O15" s="47">
        <f t="shared" si="6"/>
        <v>1.0882125186655827</v>
      </c>
      <c r="P15" s="53">
        <v>15012</v>
      </c>
      <c r="Q15" s="53">
        <v>41175</v>
      </c>
      <c r="R15" s="62">
        <f t="shared" si="7"/>
        <v>2.7428057553956835</v>
      </c>
      <c r="S15" s="53">
        <v>14708</v>
      </c>
      <c r="T15" s="53">
        <v>42181</v>
      </c>
      <c r="U15" s="62">
        <f t="shared" si="8"/>
        <v>2.867895023116671</v>
      </c>
      <c r="V15" s="3">
        <f t="shared" si="9"/>
        <v>304</v>
      </c>
      <c r="W15" s="61">
        <f t="shared" si="10"/>
        <v>2.0669023660592876</v>
      </c>
      <c r="X15" s="78" t="s">
        <v>150</v>
      </c>
    </row>
    <row r="16" spans="2:24" s="4" customFormat="1" ht="13.5" customHeight="1">
      <c r="B16" s="66" t="s">
        <v>40</v>
      </c>
      <c r="C16" s="59" t="s">
        <v>41</v>
      </c>
      <c r="D16" s="10"/>
      <c r="E16" s="30">
        <f t="shared" si="2"/>
        <v>54925</v>
      </c>
      <c r="F16" s="3">
        <v>26572</v>
      </c>
      <c r="G16" s="3">
        <v>28353</v>
      </c>
      <c r="H16" s="20">
        <f t="shared" si="0"/>
        <v>93.71847776249427</v>
      </c>
      <c r="I16" s="3">
        <v>56728</v>
      </c>
      <c r="J16" s="3">
        <f t="shared" si="3"/>
        <v>-1803</v>
      </c>
      <c r="K16" s="61">
        <f t="shared" si="4"/>
        <v>-3.1783246368636298</v>
      </c>
      <c r="L16" s="68">
        <v>252.22</v>
      </c>
      <c r="M16" s="70">
        <f t="shared" si="1"/>
        <v>217.76623582586632</v>
      </c>
      <c r="N16" s="47">
        <f t="shared" si="5"/>
        <v>6.781282795234274</v>
      </c>
      <c r="O16" s="47">
        <f t="shared" si="6"/>
        <v>6.084437185941771</v>
      </c>
      <c r="P16" s="53">
        <v>18300</v>
      </c>
      <c r="Q16" s="53">
        <v>53253</v>
      </c>
      <c r="R16" s="62">
        <f t="shared" si="7"/>
        <v>2.91</v>
      </c>
      <c r="S16" s="53">
        <v>17986</v>
      </c>
      <c r="T16" s="53">
        <v>55256</v>
      </c>
      <c r="U16" s="62">
        <f t="shared" si="8"/>
        <v>3.07216724118759</v>
      </c>
      <c r="V16" s="3">
        <f t="shared" si="9"/>
        <v>314</v>
      </c>
      <c r="W16" s="61">
        <f t="shared" si="10"/>
        <v>1.7458022906705215</v>
      </c>
      <c r="X16" s="78" t="s">
        <v>151</v>
      </c>
    </row>
    <row r="17" spans="2:24" s="4" customFormat="1" ht="19.5" customHeight="1">
      <c r="B17" s="66" t="s">
        <v>5</v>
      </c>
      <c r="C17" s="59" t="s">
        <v>6</v>
      </c>
      <c r="D17" s="10"/>
      <c r="E17" s="30">
        <f t="shared" si="2"/>
        <v>45782</v>
      </c>
      <c r="F17" s="3">
        <v>21472</v>
      </c>
      <c r="G17" s="3">
        <v>24310</v>
      </c>
      <c r="H17" s="20">
        <f t="shared" si="0"/>
        <v>88.32579185520362</v>
      </c>
      <c r="I17" s="3">
        <v>46794</v>
      </c>
      <c r="J17" s="3">
        <f t="shared" si="3"/>
        <v>-1012</v>
      </c>
      <c r="K17" s="61">
        <f t="shared" si="4"/>
        <v>-2.1626704278326283</v>
      </c>
      <c r="L17" s="64">
        <v>144.19</v>
      </c>
      <c r="M17" s="70">
        <f t="shared" si="1"/>
        <v>317.51161661696375</v>
      </c>
      <c r="N17" s="47">
        <f t="shared" si="5"/>
        <v>5.652447681955676</v>
      </c>
      <c r="O17" s="47">
        <f t="shared" si="6"/>
        <v>3.478372047581254</v>
      </c>
      <c r="P17" s="53">
        <v>15445</v>
      </c>
      <c r="Q17" s="53">
        <v>44290</v>
      </c>
      <c r="R17" s="62">
        <f t="shared" si="7"/>
        <v>2.867594690838459</v>
      </c>
      <c r="S17" s="53">
        <v>15025</v>
      </c>
      <c r="T17" s="53">
        <v>45395</v>
      </c>
      <c r="U17" s="62">
        <f t="shared" si="8"/>
        <v>3.021297836938436</v>
      </c>
      <c r="V17" s="3">
        <f t="shared" si="9"/>
        <v>420</v>
      </c>
      <c r="W17" s="61">
        <f t="shared" si="10"/>
        <v>2.7953410981697173</v>
      </c>
      <c r="X17" s="78" t="s">
        <v>152</v>
      </c>
    </row>
    <row r="18" spans="2:24" s="4" customFormat="1" ht="13.5" customHeight="1">
      <c r="B18" s="66" t="s">
        <v>42</v>
      </c>
      <c r="C18" s="59" t="s">
        <v>7</v>
      </c>
      <c r="D18" s="10"/>
      <c r="E18" s="30">
        <f t="shared" si="2"/>
        <v>41076</v>
      </c>
      <c r="F18" s="3">
        <v>19430</v>
      </c>
      <c r="G18" s="3">
        <v>21646</v>
      </c>
      <c r="H18" s="20">
        <f t="shared" si="0"/>
        <v>89.76254273306846</v>
      </c>
      <c r="I18" s="3">
        <v>42388</v>
      </c>
      <c r="J18" s="3">
        <f t="shared" si="3"/>
        <v>-1312</v>
      </c>
      <c r="K18" s="61">
        <f t="shared" si="4"/>
        <v>-3.0952156270642637</v>
      </c>
      <c r="L18" s="64">
        <v>190.97</v>
      </c>
      <c r="M18" s="70">
        <f t="shared" si="1"/>
        <v>215.09137560873435</v>
      </c>
      <c r="N18" s="47">
        <f t="shared" si="5"/>
        <v>5.071424161985308</v>
      </c>
      <c r="O18" s="47">
        <f t="shared" si="6"/>
        <v>4.60687086432202</v>
      </c>
      <c r="P18" s="53">
        <v>13025</v>
      </c>
      <c r="Q18" s="53">
        <v>40398</v>
      </c>
      <c r="R18" s="62">
        <f t="shared" si="7"/>
        <v>3.101573896353167</v>
      </c>
      <c r="S18" s="53">
        <v>12629</v>
      </c>
      <c r="T18" s="53">
        <v>41903</v>
      </c>
      <c r="U18" s="62">
        <f t="shared" si="8"/>
        <v>3.3179982579776706</v>
      </c>
      <c r="V18" s="3">
        <f t="shared" si="9"/>
        <v>396</v>
      </c>
      <c r="W18" s="61">
        <f t="shared" si="10"/>
        <v>3.135640193206113</v>
      </c>
      <c r="X18" s="78" t="s">
        <v>153</v>
      </c>
    </row>
    <row r="19" spans="2:24" s="4" customFormat="1" ht="19.5" customHeight="1">
      <c r="B19" s="66" t="s">
        <v>43</v>
      </c>
      <c r="C19" s="59" t="s">
        <v>8</v>
      </c>
      <c r="D19" s="10"/>
      <c r="E19" s="30">
        <f t="shared" si="2"/>
        <v>34565</v>
      </c>
      <c r="F19" s="3">
        <v>16348</v>
      </c>
      <c r="G19" s="3">
        <v>18217</v>
      </c>
      <c r="H19" s="20">
        <f t="shared" si="0"/>
        <v>89.74035241807104</v>
      </c>
      <c r="I19" s="3">
        <v>36632</v>
      </c>
      <c r="J19" s="3">
        <f t="shared" si="3"/>
        <v>-2067</v>
      </c>
      <c r="K19" s="61">
        <f t="shared" si="4"/>
        <v>-5.642607556234986</v>
      </c>
      <c r="L19" s="64">
        <v>367.38</v>
      </c>
      <c r="M19" s="70">
        <f t="shared" si="1"/>
        <v>94.08514344820077</v>
      </c>
      <c r="N19" s="47">
        <f t="shared" si="5"/>
        <v>4.267547379467868</v>
      </c>
      <c r="O19" s="47">
        <f t="shared" si="6"/>
        <v>8.862503105904716</v>
      </c>
      <c r="P19" s="53">
        <v>11863</v>
      </c>
      <c r="Q19" s="53">
        <v>33228</v>
      </c>
      <c r="R19" s="62">
        <f t="shared" si="7"/>
        <v>2.800977830228441</v>
      </c>
      <c r="S19" s="53">
        <v>11781</v>
      </c>
      <c r="T19" s="53">
        <v>35229</v>
      </c>
      <c r="U19" s="62">
        <f t="shared" si="8"/>
        <v>2.9903234020881078</v>
      </c>
      <c r="V19" s="3">
        <f t="shared" si="9"/>
        <v>82</v>
      </c>
      <c r="W19" s="61">
        <f t="shared" si="10"/>
        <v>0.6960359901536372</v>
      </c>
      <c r="X19" s="78" t="s">
        <v>154</v>
      </c>
    </row>
    <row r="20" spans="2:24" s="4" customFormat="1" ht="19.5" customHeight="1">
      <c r="B20" s="66" t="s">
        <v>44</v>
      </c>
      <c r="C20" s="59" t="s">
        <v>45</v>
      </c>
      <c r="D20" s="10"/>
      <c r="E20" s="30">
        <f t="shared" si="2"/>
        <v>8258</v>
      </c>
      <c r="F20" s="3">
        <v>3941</v>
      </c>
      <c r="G20" s="3">
        <v>4317</v>
      </c>
      <c r="H20" s="20">
        <f t="shared" si="0"/>
        <v>91.29024785730832</v>
      </c>
      <c r="I20" s="3">
        <v>8860</v>
      </c>
      <c r="J20" s="3">
        <f t="shared" si="3"/>
        <v>-602</v>
      </c>
      <c r="K20" s="61">
        <f t="shared" si="4"/>
        <v>-6.794582392776524</v>
      </c>
      <c r="L20" s="64">
        <v>179.48</v>
      </c>
      <c r="M20" s="70">
        <f t="shared" si="1"/>
        <v>46.01069757075997</v>
      </c>
      <c r="N20" s="47">
        <f t="shared" si="5"/>
        <v>1.0195691092042718</v>
      </c>
      <c r="O20" s="47">
        <f t="shared" si="6"/>
        <v>4.329691484152046</v>
      </c>
      <c r="P20" s="53">
        <v>2703</v>
      </c>
      <c r="Q20" s="53">
        <v>7936</v>
      </c>
      <c r="R20" s="62">
        <f t="shared" si="7"/>
        <v>2.935997040325564</v>
      </c>
      <c r="S20" s="53">
        <v>2710</v>
      </c>
      <c r="T20" s="53">
        <v>8556</v>
      </c>
      <c r="U20" s="62">
        <f t="shared" si="8"/>
        <v>3.1571955719557194</v>
      </c>
      <c r="V20" s="3">
        <f t="shared" si="9"/>
        <v>-7</v>
      </c>
      <c r="W20" s="61">
        <f t="shared" si="10"/>
        <v>-0.25830258302583026</v>
      </c>
      <c r="X20" s="78" t="s">
        <v>155</v>
      </c>
    </row>
    <row r="21" spans="2:24" s="4" customFormat="1" ht="13.5" customHeight="1">
      <c r="B21" s="66" t="s">
        <v>46</v>
      </c>
      <c r="C21" s="59" t="s">
        <v>47</v>
      </c>
      <c r="D21" s="10"/>
      <c r="E21" s="30">
        <f t="shared" si="2"/>
        <v>6303</v>
      </c>
      <c r="F21" s="3">
        <v>3019</v>
      </c>
      <c r="G21" s="3">
        <v>3284</v>
      </c>
      <c r="H21" s="20">
        <f t="shared" si="0"/>
        <v>91.93057247259439</v>
      </c>
      <c r="I21" s="3">
        <v>6736</v>
      </c>
      <c r="J21" s="3">
        <f t="shared" si="3"/>
        <v>-433</v>
      </c>
      <c r="K21" s="61">
        <f t="shared" si="4"/>
        <v>-6.428147268408551</v>
      </c>
      <c r="L21" s="64">
        <v>69.8</v>
      </c>
      <c r="M21" s="70">
        <f t="shared" si="1"/>
        <v>90.30085959885388</v>
      </c>
      <c r="N21" s="47">
        <f t="shared" si="5"/>
        <v>0.7781961849496882</v>
      </c>
      <c r="O21" s="47">
        <f t="shared" si="6"/>
        <v>1.6838225183519766</v>
      </c>
      <c r="P21" s="53">
        <v>1914</v>
      </c>
      <c r="Q21" s="53">
        <v>6061</v>
      </c>
      <c r="R21" s="62">
        <f t="shared" si="7"/>
        <v>3.1666666666666665</v>
      </c>
      <c r="S21" s="53">
        <v>1919</v>
      </c>
      <c r="T21" s="53">
        <v>6512</v>
      </c>
      <c r="U21" s="62">
        <f t="shared" si="8"/>
        <v>3.39343408025013</v>
      </c>
      <c r="V21" s="3">
        <f t="shared" si="9"/>
        <v>-5</v>
      </c>
      <c r="W21" s="61">
        <f t="shared" si="10"/>
        <v>-0.26055237102657636</v>
      </c>
      <c r="X21" s="78" t="s">
        <v>156</v>
      </c>
    </row>
    <row r="22" spans="2:24" s="4" customFormat="1" ht="19.5" customHeight="1">
      <c r="B22" s="66" t="s">
        <v>48</v>
      </c>
      <c r="C22" s="59" t="s">
        <v>49</v>
      </c>
      <c r="D22" s="10"/>
      <c r="E22" s="30">
        <f t="shared" si="2"/>
        <v>1955</v>
      </c>
      <c r="F22" s="3">
        <v>922</v>
      </c>
      <c r="G22" s="3">
        <v>1033</v>
      </c>
      <c r="H22" s="20">
        <f t="shared" si="0"/>
        <v>89.25459825750241</v>
      </c>
      <c r="I22" s="3">
        <v>2124</v>
      </c>
      <c r="J22" s="3">
        <f t="shared" si="3"/>
        <v>-169</v>
      </c>
      <c r="K22" s="61">
        <f t="shared" si="4"/>
        <v>-7.956685499058381</v>
      </c>
      <c r="L22" s="64">
        <v>109.68</v>
      </c>
      <c r="M22" s="70">
        <f t="shared" si="1"/>
        <v>17.824580598103573</v>
      </c>
      <c r="N22" s="47">
        <f t="shared" si="5"/>
        <v>0.24137292425458362</v>
      </c>
      <c r="O22" s="47">
        <f t="shared" si="6"/>
        <v>2.6458689658000694</v>
      </c>
      <c r="P22" s="53">
        <v>789</v>
      </c>
      <c r="Q22" s="53">
        <v>1875</v>
      </c>
      <c r="R22" s="62">
        <f t="shared" si="7"/>
        <v>2.376425855513308</v>
      </c>
      <c r="S22" s="53">
        <v>791</v>
      </c>
      <c r="T22" s="53">
        <v>2044</v>
      </c>
      <c r="U22" s="62">
        <f t="shared" si="8"/>
        <v>2.584070796460177</v>
      </c>
      <c r="V22" s="3">
        <f t="shared" si="9"/>
        <v>-2</v>
      </c>
      <c r="W22" s="61">
        <f t="shared" si="10"/>
        <v>-0.2528445006321113</v>
      </c>
      <c r="X22" s="78" t="s">
        <v>157</v>
      </c>
    </row>
    <row r="23" spans="2:24" s="4" customFormat="1" ht="19.5" customHeight="1">
      <c r="B23" s="66" t="s">
        <v>50</v>
      </c>
      <c r="C23" s="59" t="s">
        <v>51</v>
      </c>
      <c r="D23" s="10"/>
      <c r="E23" s="30">
        <f t="shared" si="2"/>
        <v>2800</v>
      </c>
      <c r="F23" s="3">
        <v>1343</v>
      </c>
      <c r="G23" s="3">
        <v>1457</v>
      </c>
      <c r="H23" s="20">
        <f t="shared" si="0"/>
        <v>92.17570350034318</v>
      </c>
      <c r="I23" s="3">
        <v>3016</v>
      </c>
      <c r="J23" s="3">
        <f t="shared" si="3"/>
        <v>-216</v>
      </c>
      <c r="K23" s="61">
        <f t="shared" si="4"/>
        <v>-7.161803713527852</v>
      </c>
      <c r="L23" s="64">
        <v>42.3</v>
      </c>
      <c r="M23" s="70">
        <f t="shared" si="1"/>
        <v>66.19385342789599</v>
      </c>
      <c r="N23" s="47">
        <f t="shared" si="5"/>
        <v>0.3457003518735724</v>
      </c>
      <c r="O23" s="47">
        <f t="shared" si="6"/>
        <v>1.0204253943594357</v>
      </c>
      <c r="P23" s="53">
        <v>843</v>
      </c>
      <c r="Q23" s="53">
        <v>2752</v>
      </c>
      <c r="R23" s="62">
        <f t="shared" si="7"/>
        <v>3.264531435349941</v>
      </c>
      <c r="S23" s="53">
        <v>825</v>
      </c>
      <c r="T23" s="53">
        <v>2970</v>
      </c>
      <c r="U23" s="62">
        <f t="shared" si="8"/>
        <v>3.6</v>
      </c>
      <c r="V23" s="3">
        <f t="shared" si="9"/>
        <v>18</v>
      </c>
      <c r="W23" s="61">
        <f t="shared" si="10"/>
        <v>2.181818181818182</v>
      </c>
      <c r="X23" s="78" t="s">
        <v>158</v>
      </c>
    </row>
    <row r="24" spans="2:24" s="4" customFormat="1" ht="19.5" customHeight="1">
      <c r="B24" s="66" t="s">
        <v>52</v>
      </c>
      <c r="C24" s="59" t="s">
        <v>53</v>
      </c>
      <c r="D24" s="10"/>
      <c r="E24" s="30">
        <f t="shared" si="2"/>
        <v>2800</v>
      </c>
      <c r="F24" s="3">
        <v>1343</v>
      </c>
      <c r="G24" s="3">
        <v>1457</v>
      </c>
      <c r="H24" s="20">
        <f t="shared" si="0"/>
        <v>92.17570350034318</v>
      </c>
      <c r="I24" s="3">
        <v>3016</v>
      </c>
      <c r="J24" s="3">
        <f t="shared" si="3"/>
        <v>-216</v>
      </c>
      <c r="K24" s="61">
        <f t="shared" si="4"/>
        <v>-7.161803713527852</v>
      </c>
      <c r="L24" s="64">
        <v>42.3</v>
      </c>
      <c r="M24" s="70">
        <f t="shared" si="1"/>
        <v>66.19385342789599</v>
      </c>
      <c r="N24" s="47">
        <f t="shared" si="5"/>
        <v>0.3457003518735724</v>
      </c>
      <c r="O24" s="47">
        <f t="shared" si="6"/>
        <v>1.0204253943594357</v>
      </c>
      <c r="P24" s="53">
        <v>843</v>
      </c>
      <c r="Q24" s="53">
        <v>2752</v>
      </c>
      <c r="R24" s="62">
        <f t="shared" si="7"/>
        <v>3.264531435349941</v>
      </c>
      <c r="S24" s="53">
        <v>825</v>
      </c>
      <c r="T24" s="53">
        <v>2970</v>
      </c>
      <c r="U24" s="62">
        <f t="shared" si="8"/>
        <v>3.6</v>
      </c>
      <c r="V24" s="3">
        <f t="shared" si="9"/>
        <v>18</v>
      </c>
      <c r="W24" s="61">
        <f t="shared" si="10"/>
        <v>2.181818181818182</v>
      </c>
      <c r="X24" s="78" t="s">
        <v>159</v>
      </c>
    </row>
    <row r="25" spans="2:24" s="4" customFormat="1" ht="19.5" customHeight="1">
      <c r="B25" s="66" t="s">
        <v>54</v>
      </c>
      <c r="C25" s="59" t="s">
        <v>55</v>
      </c>
      <c r="D25" s="10"/>
      <c r="E25" s="30">
        <f t="shared" si="2"/>
        <v>32992</v>
      </c>
      <c r="F25" s="3">
        <v>15492</v>
      </c>
      <c r="G25" s="3">
        <v>17500</v>
      </c>
      <c r="H25" s="20">
        <f t="shared" si="0"/>
        <v>88.52571428571429</v>
      </c>
      <c r="I25" s="3">
        <v>33821</v>
      </c>
      <c r="J25" s="3">
        <f t="shared" si="3"/>
        <v>-829</v>
      </c>
      <c r="K25" s="61">
        <f t="shared" si="4"/>
        <v>-2.4511398243694744</v>
      </c>
      <c r="L25" s="64">
        <v>202.14</v>
      </c>
      <c r="M25" s="70">
        <f t="shared" si="1"/>
        <v>163.2136143267043</v>
      </c>
      <c r="N25" s="47">
        <f t="shared" si="5"/>
        <v>4.07333786036175</v>
      </c>
      <c r="O25" s="47">
        <f t="shared" si="6"/>
        <v>4.876330714321899</v>
      </c>
      <c r="P25" s="53">
        <v>11085</v>
      </c>
      <c r="Q25" s="53">
        <v>32282</v>
      </c>
      <c r="R25" s="62">
        <f t="shared" si="7"/>
        <v>2.9122237257555255</v>
      </c>
      <c r="S25" s="53">
        <v>10697</v>
      </c>
      <c r="T25" s="53">
        <v>33167</v>
      </c>
      <c r="U25" s="62">
        <f t="shared" si="8"/>
        <v>3.100588950172946</v>
      </c>
      <c r="V25" s="3">
        <f t="shared" si="9"/>
        <v>388</v>
      </c>
      <c r="W25" s="61">
        <f t="shared" si="10"/>
        <v>3.627185192109937</v>
      </c>
      <c r="X25" s="78" t="s">
        <v>160</v>
      </c>
    </row>
    <row r="26" spans="2:24" s="4" customFormat="1" ht="13.5" customHeight="1">
      <c r="B26" s="66" t="s">
        <v>56</v>
      </c>
      <c r="C26" s="59" t="s">
        <v>57</v>
      </c>
      <c r="D26" s="10"/>
      <c r="E26" s="30">
        <f t="shared" si="2"/>
        <v>26068</v>
      </c>
      <c r="F26" s="3">
        <v>12230</v>
      </c>
      <c r="G26" s="3">
        <v>13838</v>
      </c>
      <c r="H26" s="20">
        <f t="shared" si="0"/>
        <v>88.37982367394132</v>
      </c>
      <c r="I26" s="3">
        <v>26023</v>
      </c>
      <c r="J26" s="3">
        <f t="shared" si="3"/>
        <v>45</v>
      </c>
      <c r="K26" s="61">
        <f t="shared" si="4"/>
        <v>0.17292395188871384</v>
      </c>
      <c r="L26" s="64">
        <v>28.83</v>
      </c>
      <c r="M26" s="70">
        <f t="shared" si="1"/>
        <v>904.1970169961846</v>
      </c>
      <c r="N26" s="47">
        <f t="shared" si="5"/>
        <v>3.218470275942959</v>
      </c>
      <c r="O26" s="47">
        <f t="shared" si="6"/>
        <v>0.6954814212619984</v>
      </c>
      <c r="P26" s="53">
        <v>8562</v>
      </c>
      <c r="Q26" s="53">
        <v>25546</v>
      </c>
      <c r="R26" s="62">
        <f t="shared" si="7"/>
        <v>2.983648680214903</v>
      </c>
      <c r="S26" s="53">
        <v>8049</v>
      </c>
      <c r="T26" s="53">
        <v>25586</v>
      </c>
      <c r="U26" s="62">
        <f t="shared" si="8"/>
        <v>3.178779972667412</v>
      </c>
      <c r="V26" s="3">
        <f t="shared" si="9"/>
        <v>513</v>
      </c>
      <c r="W26" s="61">
        <f t="shared" si="10"/>
        <v>6.3734625419306745</v>
      </c>
      <c r="X26" s="78" t="s">
        <v>161</v>
      </c>
    </row>
    <row r="27" spans="2:24" s="4" customFormat="1" ht="19.5" customHeight="1">
      <c r="B27" s="66" t="s">
        <v>58</v>
      </c>
      <c r="C27" s="59" t="s">
        <v>59</v>
      </c>
      <c r="D27" s="10"/>
      <c r="E27" s="30">
        <f t="shared" si="2"/>
        <v>6924</v>
      </c>
      <c r="F27" s="3">
        <v>3262</v>
      </c>
      <c r="G27" s="3">
        <v>3662</v>
      </c>
      <c r="H27" s="20">
        <f t="shared" si="0"/>
        <v>89.07700709994538</v>
      </c>
      <c r="I27" s="3">
        <v>7798</v>
      </c>
      <c r="J27" s="3">
        <f t="shared" si="3"/>
        <v>-874</v>
      </c>
      <c r="K27" s="61">
        <f t="shared" si="4"/>
        <v>-11.208002051808156</v>
      </c>
      <c r="L27" s="64">
        <v>173.31</v>
      </c>
      <c r="M27" s="70">
        <f t="shared" si="1"/>
        <v>39.951531936991515</v>
      </c>
      <c r="N27" s="47">
        <f t="shared" si="5"/>
        <v>0.8548675844187913</v>
      </c>
      <c r="O27" s="47">
        <f t="shared" si="6"/>
        <v>4.180849293059901</v>
      </c>
      <c r="P27" s="53">
        <v>2523</v>
      </c>
      <c r="Q27" s="53">
        <v>6736</v>
      </c>
      <c r="R27" s="62">
        <f t="shared" si="7"/>
        <v>2.6698374950455808</v>
      </c>
      <c r="S27" s="53">
        <v>2648</v>
      </c>
      <c r="T27" s="53">
        <v>7581</v>
      </c>
      <c r="U27" s="62">
        <f t="shared" si="8"/>
        <v>2.862915407854985</v>
      </c>
      <c r="V27" s="3">
        <f t="shared" si="9"/>
        <v>-125</v>
      </c>
      <c r="W27" s="61">
        <f t="shared" si="10"/>
        <v>-4.720543806646526</v>
      </c>
      <c r="X27" s="78" t="s">
        <v>162</v>
      </c>
    </row>
    <row r="28" spans="2:24" s="4" customFormat="1" ht="19.5" customHeight="1">
      <c r="B28" s="66" t="s">
        <v>60</v>
      </c>
      <c r="C28" s="59" t="s">
        <v>61</v>
      </c>
      <c r="D28" s="10"/>
      <c r="E28" s="30">
        <f t="shared" si="2"/>
        <v>33772</v>
      </c>
      <c r="F28" s="3">
        <v>16122</v>
      </c>
      <c r="G28" s="3">
        <v>17650</v>
      </c>
      <c r="H28" s="20">
        <f t="shared" si="0"/>
        <v>91.342776203966</v>
      </c>
      <c r="I28" s="3">
        <v>34136</v>
      </c>
      <c r="J28" s="3">
        <f t="shared" si="3"/>
        <v>-364</v>
      </c>
      <c r="K28" s="61">
        <f t="shared" si="4"/>
        <v>-1.0663229435200376</v>
      </c>
      <c r="L28" s="68">
        <v>722.03</v>
      </c>
      <c r="M28" s="70">
        <f t="shared" si="1"/>
        <v>46.77367976399873</v>
      </c>
      <c r="N28" s="47">
        <f t="shared" si="5"/>
        <v>4.169640101240817</v>
      </c>
      <c r="O28" s="47">
        <f t="shared" si="6"/>
        <v>17.41791365223034</v>
      </c>
      <c r="P28" s="53">
        <v>11738</v>
      </c>
      <c r="Q28" s="53">
        <v>33076</v>
      </c>
      <c r="R28" s="62">
        <f t="shared" si="7"/>
        <v>2.8178565343329356</v>
      </c>
      <c r="S28" s="53">
        <v>11271</v>
      </c>
      <c r="T28" s="53">
        <v>33641</v>
      </c>
      <c r="U28" s="62">
        <f t="shared" si="8"/>
        <v>2.9847395971963446</v>
      </c>
      <c r="V28" s="3">
        <f t="shared" si="9"/>
        <v>467</v>
      </c>
      <c r="W28" s="61">
        <f t="shared" si="10"/>
        <v>4.1433768077366695</v>
      </c>
      <c r="X28" s="78" t="s">
        <v>163</v>
      </c>
    </row>
    <row r="29" spans="2:24" s="4" customFormat="1" ht="13.5" customHeight="1">
      <c r="B29" s="66" t="s">
        <v>62</v>
      </c>
      <c r="C29" s="59" t="s">
        <v>63</v>
      </c>
      <c r="D29" s="10"/>
      <c r="E29" s="30">
        <f t="shared" si="2"/>
        <v>10914</v>
      </c>
      <c r="F29" s="3">
        <v>5234</v>
      </c>
      <c r="G29" s="3">
        <v>5680</v>
      </c>
      <c r="H29" s="20">
        <f t="shared" si="0"/>
        <v>92.14788732394366</v>
      </c>
      <c r="I29" s="3">
        <v>10508</v>
      </c>
      <c r="J29" s="3">
        <f t="shared" si="3"/>
        <v>406</v>
      </c>
      <c r="K29" s="61">
        <f t="shared" si="4"/>
        <v>3.863722877807385</v>
      </c>
      <c r="L29" s="64">
        <v>18.65</v>
      </c>
      <c r="M29" s="70">
        <f t="shared" si="1"/>
        <v>585.2010723860591</v>
      </c>
      <c r="N29" s="47">
        <f t="shared" si="5"/>
        <v>1.3474905858386321</v>
      </c>
      <c r="O29" s="47">
        <f t="shared" si="6"/>
        <v>0.4499038677258505</v>
      </c>
      <c r="P29" s="53">
        <v>3669</v>
      </c>
      <c r="Q29" s="53">
        <v>10735</v>
      </c>
      <c r="R29" s="62">
        <f t="shared" si="7"/>
        <v>2.9258653584082857</v>
      </c>
      <c r="S29" s="53">
        <v>3280</v>
      </c>
      <c r="T29" s="53">
        <v>10423</v>
      </c>
      <c r="U29" s="62">
        <f t="shared" si="8"/>
        <v>3.1777439024390244</v>
      </c>
      <c r="V29" s="3">
        <f t="shared" si="9"/>
        <v>389</v>
      </c>
      <c r="W29" s="61">
        <f t="shared" si="10"/>
        <v>11.859756097560975</v>
      </c>
      <c r="X29" s="78" t="s">
        <v>164</v>
      </c>
    </row>
    <row r="30" spans="2:24" s="4" customFormat="1" ht="13.5" customHeight="1">
      <c r="B30" s="66" t="s">
        <v>64</v>
      </c>
      <c r="C30" s="59" t="s">
        <v>65</v>
      </c>
      <c r="D30" s="10"/>
      <c r="E30" s="30">
        <f t="shared" si="2"/>
        <v>12163</v>
      </c>
      <c r="F30" s="3">
        <v>5780</v>
      </c>
      <c r="G30" s="3">
        <v>6383</v>
      </c>
      <c r="H30" s="20">
        <f t="shared" si="0"/>
        <v>90.55303148989503</v>
      </c>
      <c r="I30" s="3">
        <v>11735</v>
      </c>
      <c r="J30" s="3">
        <f t="shared" si="3"/>
        <v>428</v>
      </c>
      <c r="K30" s="61">
        <f t="shared" si="4"/>
        <v>3.647209203238176</v>
      </c>
      <c r="L30" s="68">
        <v>8.52</v>
      </c>
      <c r="M30" s="70">
        <f t="shared" si="1"/>
        <v>1427.5821596244132</v>
      </c>
      <c r="N30" s="47">
        <f t="shared" si="5"/>
        <v>1.501697635656522</v>
      </c>
      <c r="O30" s="47">
        <f t="shared" si="6"/>
        <v>0.20553249077877997</v>
      </c>
      <c r="P30" s="53">
        <v>4083</v>
      </c>
      <c r="Q30" s="53">
        <v>11873</v>
      </c>
      <c r="R30" s="62">
        <f t="shared" si="7"/>
        <v>2.9079108498652952</v>
      </c>
      <c r="S30" s="53">
        <v>3755</v>
      </c>
      <c r="T30" s="53">
        <v>11539</v>
      </c>
      <c r="U30" s="62">
        <f t="shared" si="8"/>
        <v>3.0729693741677764</v>
      </c>
      <c r="V30" s="3">
        <f t="shared" si="9"/>
        <v>328</v>
      </c>
      <c r="W30" s="61">
        <f t="shared" si="10"/>
        <v>8.735019973368843</v>
      </c>
      <c r="X30" s="78" t="s">
        <v>165</v>
      </c>
    </row>
    <row r="31" spans="2:24" s="4" customFormat="1" ht="19.5" customHeight="1">
      <c r="B31" s="66" t="s">
        <v>66</v>
      </c>
      <c r="C31" s="59" t="s">
        <v>9</v>
      </c>
      <c r="D31" s="10"/>
      <c r="E31" s="30">
        <f t="shared" si="2"/>
        <v>10695</v>
      </c>
      <c r="F31" s="3">
        <v>5108</v>
      </c>
      <c r="G31" s="3">
        <v>5587</v>
      </c>
      <c r="H31" s="20">
        <f t="shared" si="0"/>
        <v>91.42652586361196</v>
      </c>
      <c r="I31" s="3">
        <v>11893</v>
      </c>
      <c r="J31" s="3">
        <f t="shared" si="3"/>
        <v>-1198</v>
      </c>
      <c r="K31" s="61">
        <f t="shared" si="4"/>
        <v>-10.073152274447155</v>
      </c>
      <c r="L31" s="64">
        <v>694.86</v>
      </c>
      <c r="M31" s="70">
        <f t="shared" si="1"/>
        <v>15.391589672739832</v>
      </c>
      <c r="N31" s="47">
        <f t="shared" si="5"/>
        <v>1.3204518797456635</v>
      </c>
      <c r="O31" s="47">
        <f t="shared" si="6"/>
        <v>16.762477293725713</v>
      </c>
      <c r="P31" s="53">
        <v>3986</v>
      </c>
      <c r="Q31" s="53">
        <v>10468</v>
      </c>
      <c r="R31" s="62">
        <f t="shared" si="7"/>
        <v>2.626191670847968</v>
      </c>
      <c r="S31" s="53">
        <v>4236</v>
      </c>
      <c r="T31" s="53">
        <v>11679</v>
      </c>
      <c r="U31" s="62">
        <f t="shared" si="8"/>
        <v>2.757082152974504</v>
      </c>
      <c r="V31" s="3">
        <f t="shared" si="9"/>
        <v>-250</v>
      </c>
      <c r="W31" s="61">
        <f t="shared" si="10"/>
        <v>-5.901794145420207</v>
      </c>
      <c r="X31" s="78" t="s">
        <v>166</v>
      </c>
    </row>
    <row r="32" spans="2:24" s="4" customFormat="1" ht="19.5" customHeight="1">
      <c r="B32" s="66" t="s">
        <v>67</v>
      </c>
      <c r="C32" s="59" t="s">
        <v>68</v>
      </c>
      <c r="D32" s="10"/>
      <c r="E32" s="30">
        <f t="shared" si="2"/>
        <v>25624</v>
      </c>
      <c r="F32" s="3">
        <v>11969</v>
      </c>
      <c r="G32" s="3">
        <v>13655</v>
      </c>
      <c r="H32" s="20">
        <f t="shared" si="0"/>
        <v>87.65287440497987</v>
      </c>
      <c r="I32" s="3">
        <v>27166</v>
      </c>
      <c r="J32" s="3">
        <f t="shared" si="3"/>
        <v>-1542</v>
      </c>
      <c r="K32" s="61">
        <f t="shared" si="4"/>
        <v>-5.676212913200324</v>
      </c>
      <c r="L32" s="64">
        <v>525</v>
      </c>
      <c r="M32" s="70">
        <f t="shared" si="1"/>
        <v>48.80761904761905</v>
      </c>
      <c r="N32" s="47">
        <f t="shared" si="5"/>
        <v>3.1636520772887216</v>
      </c>
      <c r="O32" s="47">
        <f t="shared" si="6"/>
        <v>12.664854185312146</v>
      </c>
      <c r="P32" s="53">
        <v>10170</v>
      </c>
      <c r="Q32" s="53">
        <v>24642</v>
      </c>
      <c r="R32" s="62">
        <f t="shared" si="7"/>
        <v>2.423008849557522</v>
      </c>
      <c r="S32" s="53">
        <v>10406</v>
      </c>
      <c r="T32" s="53">
        <v>26432</v>
      </c>
      <c r="U32" s="62">
        <f t="shared" si="8"/>
        <v>2.5400730347876226</v>
      </c>
      <c r="V32" s="3">
        <f t="shared" si="9"/>
        <v>-236</v>
      </c>
      <c r="W32" s="61">
        <f t="shared" si="10"/>
        <v>-2.2679223524889487</v>
      </c>
      <c r="X32" s="78" t="s">
        <v>167</v>
      </c>
    </row>
    <row r="33" spans="2:24" s="4" customFormat="1" ht="13.5" customHeight="1">
      <c r="B33" s="66" t="s">
        <v>69</v>
      </c>
      <c r="C33" s="59" t="s">
        <v>70</v>
      </c>
      <c r="D33" s="10"/>
      <c r="E33" s="30">
        <f t="shared" si="2"/>
        <v>3270</v>
      </c>
      <c r="F33" s="3">
        <v>1527</v>
      </c>
      <c r="G33" s="3">
        <v>1743</v>
      </c>
      <c r="H33" s="20">
        <f t="shared" si="0"/>
        <v>87.60757314974182</v>
      </c>
      <c r="I33" s="3">
        <v>3515</v>
      </c>
      <c r="J33" s="3">
        <f t="shared" si="3"/>
        <v>-245</v>
      </c>
      <c r="K33" s="61">
        <f t="shared" si="4"/>
        <v>-6.970128022759601</v>
      </c>
      <c r="L33" s="64">
        <v>23.16</v>
      </c>
      <c r="M33" s="70">
        <f t="shared" si="1"/>
        <v>141.1917098445596</v>
      </c>
      <c r="N33" s="47">
        <f t="shared" si="5"/>
        <v>0.4037286252237792</v>
      </c>
      <c r="O33" s="47">
        <f t="shared" si="6"/>
        <v>0.5587009960606273</v>
      </c>
      <c r="P33" s="53">
        <v>1311</v>
      </c>
      <c r="Q33" s="53">
        <v>3151</v>
      </c>
      <c r="R33" s="62">
        <f t="shared" si="7"/>
        <v>2.4035087719298245</v>
      </c>
      <c r="S33" s="53">
        <v>1372</v>
      </c>
      <c r="T33" s="53">
        <v>3450</v>
      </c>
      <c r="U33" s="62">
        <f t="shared" si="8"/>
        <v>2.5145772594752187</v>
      </c>
      <c r="V33" s="3">
        <f t="shared" si="9"/>
        <v>-61</v>
      </c>
      <c r="W33" s="61">
        <f t="shared" si="10"/>
        <v>-4.446064139941691</v>
      </c>
      <c r="X33" s="78" t="s">
        <v>168</v>
      </c>
    </row>
    <row r="34" spans="2:24" s="4" customFormat="1" ht="13.5" customHeight="1">
      <c r="B34" s="66" t="s">
        <v>71</v>
      </c>
      <c r="C34" s="59" t="s">
        <v>72</v>
      </c>
      <c r="D34" s="10"/>
      <c r="E34" s="30">
        <f t="shared" si="2"/>
        <v>5456</v>
      </c>
      <c r="F34" s="3">
        <v>2588</v>
      </c>
      <c r="G34" s="3">
        <v>2868</v>
      </c>
      <c r="H34" s="20">
        <f t="shared" si="0"/>
        <v>90.2370990237099</v>
      </c>
      <c r="I34" s="3">
        <v>5792</v>
      </c>
      <c r="J34" s="3">
        <f t="shared" si="3"/>
        <v>-336</v>
      </c>
      <c r="K34" s="61">
        <f t="shared" si="4"/>
        <v>-5.801104972375691</v>
      </c>
      <c r="L34" s="64">
        <v>117.69</v>
      </c>
      <c r="M34" s="70">
        <f t="shared" si="1"/>
        <v>46.35907893618829</v>
      </c>
      <c r="N34" s="47">
        <f t="shared" si="5"/>
        <v>0.6736218285079326</v>
      </c>
      <c r="O34" s="47">
        <f t="shared" si="6"/>
        <v>2.83909845537026</v>
      </c>
      <c r="P34" s="53">
        <v>2000</v>
      </c>
      <c r="Q34" s="53">
        <v>5034</v>
      </c>
      <c r="R34" s="62">
        <f t="shared" si="7"/>
        <v>2.517</v>
      </c>
      <c r="S34" s="53">
        <v>2033</v>
      </c>
      <c r="T34" s="53">
        <v>5435</v>
      </c>
      <c r="U34" s="62">
        <f t="shared" si="8"/>
        <v>2.673389080177078</v>
      </c>
      <c r="V34" s="3">
        <f t="shared" si="9"/>
        <v>-33</v>
      </c>
      <c r="W34" s="61">
        <f t="shared" si="10"/>
        <v>-1.6232169208066896</v>
      </c>
      <c r="X34" s="78" t="s">
        <v>169</v>
      </c>
    </row>
    <row r="35" spans="2:24" s="4" customFormat="1" ht="13.5" customHeight="1">
      <c r="B35" s="66" t="s">
        <v>73</v>
      </c>
      <c r="C35" s="59" t="s">
        <v>74</v>
      </c>
      <c r="D35" s="10"/>
      <c r="E35" s="30">
        <f t="shared" si="2"/>
        <v>5391</v>
      </c>
      <c r="F35" s="3">
        <v>2453</v>
      </c>
      <c r="G35" s="3">
        <v>2938</v>
      </c>
      <c r="H35" s="20">
        <f t="shared" si="0"/>
        <v>83.49217154526889</v>
      </c>
      <c r="I35" s="3">
        <v>5755</v>
      </c>
      <c r="J35" s="3">
        <f t="shared" si="3"/>
        <v>-364</v>
      </c>
      <c r="K35" s="61">
        <f t="shared" si="4"/>
        <v>-6.324934839270199</v>
      </c>
      <c r="L35" s="64">
        <v>56.57</v>
      </c>
      <c r="M35" s="70">
        <f t="shared" si="1"/>
        <v>95.2978610570974</v>
      </c>
      <c r="N35" s="47">
        <f t="shared" si="5"/>
        <v>0.6655966417680104</v>
      </c>
      <c r="O35" s="47">
        <f t="shared" si="6"/>
        <v>1.3646681928821107</v>
      </c>
      <c r="P35" s="53">
        <v>2182</v>
      </c>
      <c r="Q35" s="53">
        <v>5158</v>
      </c>
      <c r="R35" s="62">
        <f t="shared" si="7"/>
        <v>2.3638863428047663</v>
      </c>
      <c r="S35" s="53">
        <v>2284</v>
      </c>
      <c r="T35" s="53">
        <v>5606</v>
      </c>
      <c r="U35" s="62">
        <f t="shared" si="8"/>
        <v>2.45446584938704</v>
      </c>
      <c r="V35" s="3">
        <f t="shared" si="9"/>
        <v>-102</v>
      </c>
      <c r="W35" s="61">
        <f t="shared" si="10"/>
        <v>-4.46584938704028</v>
      </c>
      <c r="X35" s="78" t="s">
        <v>170</v>
      </c>
    </row>
    <row r="36" spans="2:24" s="4" customFormat="1" ht="13.5" customHeight="1">
      <c r="B36" s="66" t="s">
        <v>75</v>
      </c>
      <c r="C36" s="59" t="s">
        <v>76</v>
      </c>
      <c r="D36" s="10"/>
      <c r="E36" s="30">
        <f t="shared" si="2"/>
        <v>5789</v>
      </c>
      <c r="F36" s="3">
        <v>2716</v>
      </c>
      <c r="G36" s="3">
        <v>3073</v>
      </c>
      <c r="H36" s="20">
        <f t="shared" si="0"/>
        <v>88.38268792710706</v>
      </c>
      <c r="I36" s="3">
        <v>5949</v>
      </c>
      <c r="J36" s="3">
        <f t="shared" si="3"/>
        <v>-160</v>
      </c>
      <c r="K36" s="61">
        <f t="shared" si="4"/>
        <v>-2.689527651706169</v>
      </c>
      <c r="L36" s="64">
        <v>209.22</v>
      </c>
      <c r="M36" s="70">
        <f t="shared" si="1"/>
        <v>27.66943886817704</v>
      </c>
      <c r="N36" s="47">
        <f t="shared" si="5"/>
        <v>0.714735477498611</v>
      </c>
      <c r="O36" s="47">
        <f t="shared" si="6"/>
        <v>5.047125319335252</v>
      </c>
      <c r="P36" s="53">
        <v>2313</v>
      </c>
      <c r="Q36" s="53">
        <v>5701</v>
      </c>
      <c r="R36" s="62">
        <f t="shared" si="7"/>
        <v>2.464764375270212</v>
      </c>
      <c r="S36" s="53">
        <v>2322</v>
      </c>
      <c r="T36" s="53">
        <v>5885</v>
      </c>
      <c r="U36" s="62">
        <f t="shared" si="8"/>
        <v>2.5344530577088715</v>
      </c>
      <c r="V36" s="3">
        <f t="shared" si="9"/>
        <v>-9</v>
      </c>
      <c r="W36" s="61">
        <f t="shared" si="10"/>
        <v>-0.3875968992248062</v>
      </c>
      <c r="X36" s="78" t="s">
        <v>171</v>
      </c>
    </row>
    <row r="37" spans="2:24" s="4" customFormat="1" ht="19.5" customHeight="1">
      <c r="B37" s="66" t="s">
        <v>77</v>
      </c>
      <c r="C37" s="59" t="s">
        <v>78</v>
      </c>
      <c r="D37" s="10"/>
      <c r="E37" s="30">
        <f t="shared" si="2"/>
        <v>2342</v>
      </c>
      <c r="F37" s="3">
        <v>1104</v>
      </c>
      <c r="G37" s="3">
        <v>1238</v>
      </c>
      <c r="H37" s="20">
        <f t="shared" si="0"/>
        <v>89.17609046849758</v>
      </c>
      <c r="I37" s="3">
        <v>2602</v>
      </c>
      <c r="J37" s="3">
        <f t="shared" si="3"/>
        <v>-260</v>
      </c>
      <c r="K37" s="61">
        <f t="shared" si="4"/>
        <v>-9.992313604919293</v>
      </c>
      <c r="L37" s="64">
        <v>26.36</v>
      </c>
      <c r="M37" s="70">
        <f t="shared" si="1"/>
        <v>88.84673748103187</v>
      </c>
      <c r="N37" s="47">
        <f t="shared" si="5"/>
        <v>0.2891536514599667</v>
      </c>
      <c r="O37" s="47">
        <f t="shared" si="6"/>
        <v>0.6358962977615775</v>
      </c>
      <c r="P37" s="53">
        <v>1032</v>
      </c>
      <c r="Q37" s="53">
        <v>2342</v>
      </c>
      <c r="R37" s="62">
        <f t="shared" si="7"/>
        <v>2.2693798449612403</v>
      </c>
      <c r="S37" s="53">
        <v>1055</v>
      </c>
      <c r="T37" s="53">
        <v>2602</v>
      </c>
      <c r="U37" s="62">
        <f t="shared" si="8"/>
        <v>2.466350710900474</v>
      </c>
      <c r="V37" s="3">
        <f t="shared" si="9"/>
        <v>-23</v>
      </c>
      <c r="W37" s="61">
        <f t="shared" si="10"/>
        <v>-2.1800947867298577</v>
      </c>
      <c r="X37" s="78" t="s">
        <v>172</v>
      </c>
    </row>
    <row r="38" spans="2:24" s="4" customFormat="1" ht="19.5" customHeight="1">
      <c r="B38" s="66" t="s">
        <v>79</v>
      </c>
      <c r="C38" s="59" t="s">
        <v>80</v>
      </c>
      <c r="D38" s="10"/>
      <c r="E38" s="30">
        <f t="shared" si="2"/>
        <v>3376</v>
      </c>
      <c r="F38" s="3">
        <v>1581</v>
      </c>
      <c r="G38" s="3">
        <v>1795</v>
      </c>
      <c r="H38" s="20">
        <f t="shared" si="0"/>
        <v>88.07799442896936</v>
      </c>
      <c r="I38" s="3">
        <v>3553</v>
      </c>
      <c r="J38" s="3">
        <f t="shared" si="3"/>
        <v>-177</v>
      </c>
      <c r="K38" s="61">
        <f t="shared" si="4"/>
        <v>-4.981705600900647</v>
      </c>
      <c r="L38" s="64">
        <v>92</v>
      </c>
      <c r="M38" s="70">
        <f t="shared" si="1"/>
        <v>36.69565217391305</v>
      </c>
      <c r="N38" s="47">
        <f t="shared" si="5"/>
        <v>0.4168158528304216</v>
      </c>
      <c r="O38" s="47">
        <f t="shared" si="6"/>
        <v>2.2193649239023188</v>
      </c>
      <c r="P38" s="53">
        <v>1332</v>
      </c>
      <c r="Q38" s="53">
        <v>3256</v>
      </c>
      <c r="R38" s="62">
        <f t="shared" si="7"/>
        <v>2.4444444444444446</v>
      </c>
      <c r="S38" s="53">
        <v>1340</v>
      </c>
      <c r="T38" s="53">
        <v>3454</v>
      </c>
      <c r="U38" s="62">
        <f t="shared" si="8"/>
        <v>2.5776119402985076</v>
      </c>
      <c r="V38" s="3">
        <f t="shared" si="9"/>
        <v>-8</v>
      </c>
      <c r="W38" s="61">
        <f t="shared" si="10"/>
        <v>-0.5970149253731344</v>
      </c>
      <c r="X38" s="78" t="s">
        <v>173</v>
      </c>
    </row>
    <row r="39" spans="2:24" s="4" customFormat="1" ht="19.5" customHeight="1">
      <c r="B39" s="66" t="s">
        <v>81</v>
      </c>
      <c r="C39" s="59" t="s">
        <v>82</v>
      </c>
      <c r="D39" s="10"/>
      <c r="E39" s="30">
        <f t="shared" si="2"/>
        <v>95557</v>
      </c>
      <c r="F39" s="3">
        <v>45936</v>
      </c>
      <c r="G39" s="3">
        <v>49621</v>
      </c>
      <c r="H39" s="20">
        <f t="shared" si="0"/>
        <v>92.57370871203725</v>
      </c>
      <c r="I39" s="3">
        <v>92047</v>
      </c>
      <c r="J39" s="3">
        <f t="shared" si="3"/>
        <v>3510</v>
      </c>
      <c r="K39" s="61">
        <f t="shared" si="4"/>
        <v>3.813269308070877</v>
      </c>
      <c r="L39" s="64">
        <v>108.83</v>
      </c>
      <c r="M39" s="70">
        <f t="shared" si="1"/>
        <v>878.0391436184875</v>
      </c>
      <c r="N39" s="47">
        <f t="shared" si="5"/>
        <v>11.797888758565342</v>
      </c>
      <c r="O39" s="47">
        <f t="shared" si="6"/>
        <v>2.625363963785754</v>
      </c>
      <c r="P39" s="53">
        <v>32877</v>
      </c>
      <c r="Q39" s="53">
        <v>93316</v>
      </c>
      <c r="R39" s="62">
        <f t="shared" si="7"/>
        <v>2.8383368312193933</v>
      </c>
      <c r="S39" s="53">
        <v>29998</v>
      </c>
      <c r="T39" s="53">
        <v>89962</v>
      </c>
      <c r="U39" s="62">
        <f t="shared" si="8"/>
        <v>2.998933262217481</v>
      </c>
      <c r="V39" s="3">
        <f t="shared" si="9"/>
        <v>2879</v>
      </c>
      <c r="W39" s="61">
        <f t="shared" si="10"/>
        <v>9.59730648709914</v>
      </c>
      <c r="X39" s="78" t="s">
        <v>174</v>
      </c>
    </row>
    <row r="40" spans="2:24" s="4" customFormat="1" ht="13.5" customHeight="1">
      <c r="B40" s="66" t="s">
        <v>83</v>
      </c>
      <c r="C40" s="59" t="s">
        <v>84</v>
      </c>
      <c r="D40" s="10"/>
      <c r="E40" s="30">
        <f t="shared" si="2"/>
        <v>14926</v>
      </c>
      <c r="F40" s="3">
        <v>7412</v>
      </c>
      <c r="G40" s="3">
        <v>7514</v>
      </c>
      <c r="H40" s="20">
        <f t="shared" si="0"/>
        <v>98.64253393665159</v>
      </c>
      <c r="I40" s="3">
        <v>14267</v>
      </c>
      <c r="J40" s="3">
        <f t="shared" si="3"/>
        <v>659</v>
      </c>
      <c r="K40" s="61">
        <f t="shared" si="4"/>
        <v>4.619050956753347</v>
      </c>
      <c r="L40" s="64">
        <v>13.1</v>
      </c>
      <c r="M40" s="70">
        <f t="shared" si="1"/>
        <v>1139.3893129770993</v>
      </c>
      <c r="N40" s="47">
        <f t="shared" si="5"/>
        <v>1.842829804308908</v>
      </c>
      <c r="O40" s="47">
        <f t="shared" si="6"/>
        <v>0.31601826633826496</v>
      </c>
      <c r="P40" s="53">
        <v>5344</v>
      </c>
      <c r="Q40" s="53">
        <v>14221</v>
      </c>
      <c r="R40" s="62">
        <f t="shared" si="7"/>
        <v>2.661115269461078</v>
      </c>
      <c r="S40" s="53">
        <v>4823</v>
      </c>
      <c r="T40" s="53">
        <v>13603</v>
      </c>
      <c r="U40" s="62">
        <f t="shared" si="8"/>
        <v>2.82044370723616</v>
      </c>
      <c r="V40" s="3">
        <f t="shared" si="9"/>
        <v>521</v>
      </c>
      <c r="W40" s="61">
        <f t="shared" si="10"/>
        <v>10.802405142027784</v>
      </c>
      <c r="X40" s="78" t="s">
        <v>175</v>
      </c>
    </row>
    <row r="41" spans="2:24" s="4" customFormat="1" ht="13.5" customHeight="1">
      <c r="B41" s="66" t="s">
        <v>85</v>
      </c>
      <c r="C41" s="59" t="s">
        <v>86</v>
      </c>
      <c r="D41" s="12"/>
      <c r="E41" s="30">
        <f t="shared" si="2"/>
        <v>20703</v>
      </c>
      <c r="F41" s="14">
        <v>9938</v>
      </c>
      <c r="G41" s="14">
        <v>10765</v>
      </c>
      <c r="H41" s="20">
        <f aca="true" t="shared" si="11" ref="H41:H55">F41/G41*100</f>
        <v>92.31769623780771</v>
      </c>
      <c r="I41" s="14">
        <v>19823</v>
      </c>
      <c r="J41" s="3">
        <f t="shared" si="3"/>
        <v>880</v>
      </c>
      <c r="K41" s="61">
        <f t="shared" si="4"/>
        <v>4.439287696110578</v>
      </c>
      <c r="L41" s="64">
        <v>8.77</v>
      </c>
      <c r="M41" s="70">
        <f t="shared" si="1"/>
        <v>2360.6613454960093</v>
      </c>
      <c r="N41" s="47">
        <f t="shared" si="5"/>
        <v>2.5560837088709176</v>
      </c>
      <c r="O41" s="47">
        <f t="shared" si="6"/>
        <v>0.2115633737241667</v>
      </c>
      <c r="P41" s="53">
        <v>7588</v>
      </c>
      <c r="Q41" s="53">
        <v>20397</v>
      </c>
      <c r="R41" s="62">
        <f t="shared" si="7"/>
        <v>2.688060094886663</v>
      </c>
      <c r="S41" s="53">
        <v>6875</v>
      </c>
      <c r="T41" s="53">
        <v>19573</v>
      </c>
      <c r="U41" s="62">
        <f t="shared" si="8"/>
        <v>2.8469818181818183</v>
      </c>
      <c r="V41" s="3">
        <f t="shared" si="9"/>
        <v>713</v>
      </c>
      <c r="W41" s="61">
        <f t="shared" si="10"/>
        <v>10.370909090909091</v>
      </c>
      <c r="X41" s="75" t="s">
        <v>176</v>
      </c>
    </row>
    <row r="42" spans="2:24" s="4" customFormat="1" ht="13.5" customHeight="1">
      <c r="B42" s="66" t="s">
        <v>87</v>
      </c>
      <c r="C42" s="59" t="s">
        <v>88</v>
      </c>
      <c r="D42" s="12"/>
      <c r="E42" s="30">
        <f t="shared" si="2"/>
        <v>32286</v>
      </c>
      <c r="F42" s="14">
        <v>15435</v>
      </c>
      <c r="G42" s="14">
        <v>16851</v>
      </c>
      <c r="H42" s="20">
        <f t="shared" si="11"/>
        <v>91.59693786718888</v>
      </c>
      <c r="I42" s="14">
        <v>30368</v>
      </c>
      <c r="J42" s="3">
        <f t="shared" si="3"/>
        <v>1918</v>
      </c>
      <c r="K42" s="61">
        <f t="shared" si="4"/>
        <v>6.315858798735512</v>
      </c>
      <c r="L42" s="64">
        <v>16.27</v>
      </c>
      <c r="M42" s="70">
        <f t="shared" si="1"/>
        <v>1984.3884449907807</v>
      </c>
      <c r="N42" s="47">
        <f t="shared" si="5"/>
        <v>3.986171985925057</v>
      </c>
      <c r="O42" s="47">
        <f t="shared" si="6"/>
        <v>0.39248986208576875</v>
      </c>
      <c r="P42" s="53">
        <v>11040</v>
      </c>
      <c r="Q42" s="53">
        <v>31993</v>
      </c>
      <c r="R42" s="62">
        <f t="shared" si="7"/>
        <v>2.8979166666666667</v>
      </c>
      <c r="S42" s="53">
        <v>9912</v>
      </c>
      <c r="T42" s="53">
        <v>30169</v>
      </c>
      <c r="U42" s="62">
        <f t="shared" si="8"/>
        <v>3.0436844229217113</v>
      </c>
      <c r="V42" s="3">
        <f t="shared" si="9"/>
        <v>1128</v>
      </c>
      <c r="W42" s="61">
        <f t="shared" si="10"/>
        <v>11.380145278450362</v>
      </c>
      <c r="X42" s="75" t="s">
        <v>177</v>
      </c>
    </row>
    <row r="43" spans="2:24" s="4" customFormat="1" ht="13.5" customHeight="1">
      <c r="B43" s="66" t="s">
        <v>89</v>
      </c>
      <c r="C43" s="59" t="s">
        <v>90</v>
      </c>
      <c r="D43" s="12"/>
      <c r="E43" s="30">
        <f t="shared" si="2"/>
        <v>14519</v>
      </c>
      <c r="F43" s="14">
        <v>6932</v>
      </c>
      <c r="G43" s="14">
        <v>7587</v>
      </c>
      <c r="H43" s="20">
        <f t="shared" si="11"/>
        <v>91.36681165150917</v>
      </c>
      <c r="I43" s="14">
        <v>14637</v>
      </c>
      <c r="J43" s="3">
        <f t="shared" si="3"/>
        <v>-118</v>
      </c>
      <c r="K43" s="61">
        <f t="shared" si="4"/>
        <v>-0.8061761289881807</v>
      </c>
      <c r="L43" s="64">
        <v>36.18</v>
      </c>
      <c r="M43" s="70">
        <f t="shared" si="1"/>
        <v>401.29906025428414</v>
      </c>
      <c r="N43" s="47">
        <f t="shared" si="5"/>
        <v>1.7925797888758568</v>
      </c>
      <c r="O43" s="47">
        <f t="shared" si="6"/>
        <v>0.8727893798563684</v>
      </c>
      <c r="P43" s="53">
        <v>4789</v>
      </c>
      <c r="Q43" s="53">
        <v>14028</v>
      </c>
      <c r="R43" s="62">
        <f t="shared" si="7"/>
        <v>2.9292127792858635</v>
      </c>
      <c r="S43" s="53">
        <v>4519</v>
      </c>
      <c r="T43" s="53">
        <v>14116</v>
      </c>
      <c r="U43" s="62">
        <f t="shared" si="8"/>
        <v>3.1236999336136315</v>
      </c>
      <c r="V43" s="3">
        <f t="shared" si="9"/>
        <v>270</v>
      </c>
      <c r="W43" s="61">
        <f t="shared" si="10"/>
        <v>5.974773179907059</v>
      </c>
      <c r="X43" s="75" t="s">
        <v>178</v>
      </c>
    </row>
    <row r="44" spans="2:24" s="4" customFormat="1" ht="19.5" customHeight="1">
      <c r="B44" s="66" t="s">
        <v>91</v>
      </c>
      <c r="C44" s="59" t="s">
        <v>92</v>
      </c>
      <c r="D44" s="12"/>
      <c r="E44" s="30">
        <f t="shared" si="2"/>
        <v>13123</v>
      </c>
      <c r="F44" s="14">
        <v>6219</v>
      </c>
      <c r="G44" s="14">
        <v>6904</v>
      </c>
      <c r="H44" s="20">
        <f t="shared" si="11"/>
        <v>90.07821552723058</v>
      </c>
      <c r="I44" s="14">
        <v>12952</v>
      </c>
      <c r="J44" s="3">
        <f t="shared" si="3"/>
        <v>171</v>
      </c>
      <c r="K44" s="61">
        <f t="shared" si="4"/>
        <v>1.3202594193946882</v>
      </c>
      <c r="L44" s="64">
        <v>34.51</v>
      </c>
      <c r="M44" s="70">
        <f t="shared" si="1"/>
        <v>380.26658939437846</v>
      </c>
      <c r="N44" s="47">
        <f t="shared" si="5"/>
        <v>1.6202234705846041</v>
      </c>
      <c r="O44" s="47">
        <f t="shared" si="6"/>
        <v>0.832503081781185</v>
      </c>
      <c r="P44" s="53">
        <v>4116</v>
      </c>
      <c r="Q44" s="53">
        <v>12677</v>
      </c>
      <c r="R44" s="62">
        <f t="shared" si="7"/>
        <v>3.0799319727891157</v>
      </c>
      <c r="S44" s="53">
        <v>3869</v>
      </c>
      <c r="T44" s="53">
        <v>12501</v>
      </c>
      <c r="U44" s="62">
        <f t="shared" si="8"/>
        <v>3.2310674592918067</v>
      </c>
      <c r="V44" s="3">
        <f t="shared" si="9"/>
        <v>247</v>
      </c>
      <c r="W44" s="61">
        <f t="shared" si="10"/>
        <v>6.384078573274748</v>
      </c>
      <c r="X44" s="75" t="s">
        <v>179</v>
      </c>
    </row>
    <row r="45" spans="2:24" s="4" customFormat="1" ht="19.5" customHeight="1">
      <c r="B45" s="66" t="s">
        <v>93</v>
      </c>
      <c r="C45" s="59" t="s">
        <v>94</v>
      </c>
      <c r="D45" s="12"/>
      <c r="E45" s="30">
        <f t="shared" si="2"/>
        <v>11722</v>
      </c>
      <c r="F45" s="14">
        <v>5449</v>
      </c>
      <c r="G45" s="14">
        <v>6273</v>
      </c>
      <c r="H45" s="20">
        <f t="shared" si="11"/>
        <v>86.86433923162761</v>
      </c>
      <c r="I45" s="14">
        <v>13100</v>
      </c>
      <c r="J45" s="3">
        <f t="shared" si="3"/>
        <v>-1378</v>
      </c>
      <c r="K45" s="61">
        <f t="shared" si="4"/>
        <v>-10.51908396946565</v>
      </c>
      <c r="L45" s="64">
        <v>194.8</v>
      </c>
      <c r="M45" s="70">
        <f t="shared" si="1"/>
        <v>60.17453798767967</v>
      </c>
      <c r="N45" s="47">
        <f t="shared" si="5"/>
        <v>1.4472498302364345</v>
      </c>
      <c r="O45" s="47">
        <f t="shared" si="6"/>
        <v>4.6992639910453455</v>
      </c>
      <c r="P45" s="53">
        <v>4498</v>
      </c>
      <c r="Q45" s="53">
        <v>11424</v>
      </c>
      <c r="R45" s="62">
        <f t="shared" si="7"/>
        <v>2.539795464650956</v>
      </c>
      <c r="S45" s="53">
        <v>4793</v>
      </c>
      <c r="T45" s="53">
        <v>12850</v>
      </c>
      <c r="U45" s="62">
        <f t="shared" si="8"/>
        <v>2.680993114959316</v>
      </c>
      <c r="V45" s="3">
        <f t="shared" si="9"/>
        <v>-295</v>
      </c>
      <c r="W45" s="61">
        <f t="shared" si="10"/>
        <v>-6.154809096599207</v>
      </c>
      <c r="X45" s="75" t="s">
        <v>180</v>
      </c>
    </row>
    <row r="46" spans="2:24" s="4" customFormat="1" ht="19.5" customHeight="1">
      <c r="B46" s="69" t="s">
        <v>193</v>
      </c>
      <c r="C46" s="83" t="s">
        <v>200</v>
      </c>
      <c r="D46" s="12"/>
      <c r="E46" s="30">
        <f t="shared" si="2"/>
        <v>11722</v>
      </c>
      <c r="F46" s="14">
        <v>5449</v>
      </c>
      <c r="G46" s="14">
        <v>6273</v>
      </c>
      <c r="H46" s="20">
        <f t="shared" si="11"/>
        <v>86.86433923162761</v>
      </c>
      <c r="I46" s="14">
        <v>13100</v>
      </c>
      <c r="J46" s="3">
        <f t="shared" si="3"/>
        <v>-1378</v>
      </c>
      <c r="K46" s="61">
        <f t="shared" si="4"/>
        <v>-10.51908396946565</v>
      </c>
      <c r="L46" s="64">
        <v>194.8</v>
      </c>
      <c r="M46" s="70">
        <f t="shared" si="1"/>
        <v>60.17453798767967</v>
      </c>
      <c r="N46" s="47">
        <f t="shared" si="5"/>
        <v>1.4472498302364345</v>
      </c>
      <c r="O46" s="47">
        <f t="shared" si="6"/>
        <v>4.6992639910453455</v>
      </c>
      <c r="P46" s="53">
        <v>4498</v>
      </c>
      <c r="Q46" s="53">
        <v>11424</v>
      </c>
      <c r="R46" s="62">
        <f t="shared" si="7"/>
        <v>2.539795464650956</v>
      </c>
      <c r="S46" s="53">
        <v>4793</v>
      </c>
      <c r="T46" s="53">
        <v>12850</v>
      </c>
      <c r="U46" s="62">
        <f t="shared" si="8"/>
        <v>2.680993114959316</v>
      </c>
      <c r="V46" s="3">
        <f t="shared" si="9"/>
        <v>-295</v>
      </c>
      <c r="W46" s="61">
        <f t="shared" si="10"/>
        <v>-6.154809096599207</v>
      </c>
      <c r="X46" s="75" t="s">
        <v>181</v>
      </c>
    </row>
    <row r="47" spans="2:24" s="4" customFormat="1" ht="19.5" customHeight="1">
      <c r="B47" s="66" t="s">
        <v>95</v>
      </c>
      <c r="C47" s="59" t="s">
        <v>96</v>
      </c>
      <c r="D47" s="12"/>
      <c r="E47" s="30">
        <f t="shared" si="2"/>
        <v>49729</v>
      </c>
      <c r="F47" s="14">
        <v>23343</v>
      </c>
      <c r="G47" s="14">
        <v>26386</v>
      </c>
      <c r="H47" s="20">
        <f t="shared" si="11"/>
        <v>88.46736905934965</v>
      </c>
      <c r="I47" s="14">
        <v>53504</v>
      </c>
      <c r="J47" s="3">
        <f t="shared" si="3"/>
        <v>-3775</v>
      </c>
      <c r="K47" s="61">
        <f t="shared" si="4"/>
        <v>-7.055547248803828</v>
      </c>
      <c r="L47" s="64">
        <v>844.03</v>
      </c>
      <c r="M47" s="70">
        <f t="shared" si="1"/>
        <v>58.91852185348862</v>
      </c>
      <c r="N47" s="47">
        <f t="shared" si="5"/>
        <v>6.13976171368603</v>
      </c>
      <c r="O47" s="47">
        <f t="shared" si="6"/>
        <v>20.360984529579067</v>
      </c>
      <c r="P47" s="53">
        <v>18358</v>
      </c>
      <c r="Q47" s="53">
        <v>47750</v>
      </c>
      <c r="R47" s="62">
        <f t="shared" si="7"/>
        <v>2.6010458655626976</v>
      </c>
      <c r="S47" s="53">
        <v>18712</v>
      </c>
      <c r="T47" s="53">
        <v>51553</v>
      </c>
      <c r="U47" s="62">
        <f t="shared" si="8"/>
        <v>2.7550769559640873</v>
      </c>
      <c r="V47" s="3">
        <f t="shared" si="9"/>
        <v>-354</v>
      </c>
      <c r="W47" s="61">
        <f t="shared" si="10"/>
        <v>-1.8918341171440787</v>
      </c>
      <c r="X47" s="75" t="s">
        <v>182</v>
      </c>
    </row>
    <row r="48" spans="2:24" s="4" customFormat="1" ht="13.5" customHeight="1">
      <c r="B48" s="66" t="s">
        <v>97</v>
      </c>
      <c r="C48" s="59" t="s">
        <v>98</v>
      </c>
      <c r="D48" s="12"/>
      <c r="E48" s="30">
        <f t="shared" si="2"/>
        <v>5099</v>
      </c>
      <c r="F48" s="14">
        <v>2400</v>
      </c>
      <c r="G48" s="14">
        <v>2699</v>
      </c>
      <c r="H48" s="20">
        <f t="shared" si="11"/>
        <v>88.9218228973694</v>
      </c>
      <c r="I48" s="14">
        <v>5215</v>
      </c>
      <c r="J48" s="3">
        <f t="shared" si="3"/>
        <v>-116</v>
      </c>
      <c r="K48" s="61">
        <f t="shared" si="4"/>
        <v>-2.2243528283796743</v>
      </c>
      <c r="L48" s="64">
        <v>42.9</v>
      </c>
      <c r="M48" s="70">
        <f t="shared" si="1"/>
        <v>118.85780885780886</v>
      </c>
      <c r="N48" s="47">
        <f t="shared" si="5"/>
        <v>0.629545033644052</v>
      </c>
      <c r="O48" s="47">
        <f t="shared" si="6"/>
        <v>1.034899513428364</v>
      </c>
      <c r="P48" s="53">
        <v>1697</v>
      </c>
      <c r="Q48" s="53">
        <v>4879</v>
      </c>
      <c r="R48" s="62">
        <f t="shared" si="7"/>
        <v>2.8750736593989394</v>
      </c>
      <c r="S48" s="53">
        <v>1655</v>
      </c>
      <c r="T48" s="53">
        <v>4994</v>
      </c>
      <c r="U48" s="62">
        <f t="shared" si="8"/>
        <v>3.0175226586102717</v>
      </c>
      <c r="V48" s="3">
        <f t="shared" si="9"/>
        <v>42</v>
      </c>
      <c r="W48" s="61">
        <f t="shared" si="10"/>
        <v>2.5377643504531724</v>
      </c>
      <c r="X48" s="75" t="s">
        <v>183</v>
      </c>
    </row>
    <row r="49" spans="2:24" s="4" customFormat="1" ht="13.5" customHeight="1">
      <c r="B49" s="66" t="s">
        <v>99</v>
      </c>
      <c r="C49" s="59" t="s">
        <v>100</v>
      </c>
      <c r="D49" s="12"/>
      <c r="E49" s="30">
        <f t="shared" si="2"/>
        <v>6009</v>
      </c>
      <c r="F49" s="14">
        <v>2838</v>
      </c>
      <c r="G49" s="14">
        <v>3171</v>
      </c>
      <c r="H49" s="20">
        <f t="shared" si="11"/>
        <v>89.49858088930937</v>
      </c>
      <c r="I49" s="14">
        <v>6174</v>
      </c>
      <c r="J49" s="3">
        <f t="shared" si="3"/>
        <v>-165</v>
      </c>
      <c r="K49" s="61">
        <f t="shared" si="4"/>
        <v>-2.672497570456754</v>
      </c>
      <c r="L49" s="64">
        <v>54.81</v>
      </c>
      <c r="M49" s="70">
        <f t="shared" si="1"/>
        <v>109.63327859879584</v>
      </c>
      <c r="N49" s="47">
        <f t="shared" si="5"/>
        <v>0.7418976480029631</v>
      </c>
      <c r="O49" s="47">
        <f t="shared" si="6"/>
        <v>1.3222107769465883</v>
      </c>
      <c r="P49" s="53">
        <v>1992</v>
      </c>
      <c r="Q49" s="53">
        <v>5890</v>
      </c>
      <c r="R49" s="62">
        <f t="shared" si="7"/>
        <v>2.9568273092369477</v>
      </c>
      <c r="S49" s="53">
        <v>1932</v>
      </c>
      <c r="T49" s="53">
        <v>6078</v>
      </c>
      <c r="U49" s="62">
        <f t="shared" si="8"/>
        <v>3.1459627329192545</v>
      </c>
      <c r="V49" s="3">
        <f t="shared" si="9"/>
        <v>60</v>
      </c>
      <c r="W49" s="61">
        <f t="shared" si="10"/>
        <v>3.1055900621118013</v>
      </c>
      <c r="X49" s="75" t="s">
        <v>184</v>
      </c>
    </row>
    <row r="50" spans="2:24" s="4" customFormat="1" ht="13.5" customHeight="1">
      <c r="B50" s="66" t="s">
        <v>101</v>
      </c>
      <c r="C50" s="59" t="s">
        <v>102</v>
      </c>
      <c r="D50" s="12"/>
      <c r="E50" s="30">
        <f t="shared" si="2"/>
        <v>15690</v>
      </c>
      <c r="F50" s="14">
        <v>7340</v>
      </c>
      <c r="G50" s="14">
        <v>8350</v>
      </c>
      <c r="H50" s="20">
        <f t="shared" si="11"/>
        <v>87.90419161676647</v>
      </c>
      <c r="I50" s="14">
        <v>17163</v>
      </c>
      <c r="J50" s="3">
        <f t="shared" si="3"/>
        <v>-1473</v>
      </c>
      <c r="K50" s="61">
        <f t="shared" si="4"/>
        <v>-8.582415661597622</v>
      </c>
      <c r="L50" s="68">
        <v>167.82</v>
      </c>
      <c r="M50" s="70">
        <f aca="true" t="shared" si="12" ref="M50:M55">E50/L50</f>
        <v>93.49302824454773</v>
      </c>
      <c r="N50" s="47">
        <f t="shared" si="5"/>
        <v>1.9371566146058399</v>
      </c>
      <c r="O50" s="47">
        <f t="shared" si="6"/>
        <v>4.048411103579208</v>
      </c>
      <c r="P50" s="53">
        <v>6143</v>
      </c>
      <c r="Q50" s="53">
        <v>14795</v>
      </c>
      <c r="R50" s="62">
        <f t="shared" si="7"/>
        <v>2.4084323620380923</v>
      </c>
      <c r="S50" s="53">
        <v>6355</v>
      </c>
      <c r="T50" s="53">
        <v>16367</v>
      </c>
      <c r="U50" s="62">
        <f t="shared" si="8"/>
        <v>2.5754523996852874</v>
      </c>
      <c r="V50" s="3">
        <f t="shared" si="9"/>
        <v>-212</v>
      </c>
      <c r="W50" s="61">
        <f t="shared" si="10"/>
        <v>-3.3359559402045638</v>
      </c>
      <c r="X50" s="75" t="s">
        <v>185</v>
      </c>
    </row>
    <row r="51" spans="1:24" s="4" customFormat="1" ht="13.5" customHeight="1">
      <c r="A51" s="1"/>
      <c r="B51" s="66" t="s">
        <v>103</v>
      </c>
      <c r="C51" s="59" t="s">
        <v>104</v>
      </c>
      <c r="D51" s="10"/>
      <c r="E51" s="30">
        <f t="shared" si="2"/>
        <v>4928</v>
      </c>
      <c r="F51" s="14">
        <v>2324</v>
      </c>
      <c r="G51" s="3">
        <v>2604</v>
      </c>
      <c r="H51" s="20">
        <f t="shared" si="11"/>
        <v>89.24731182795699</v>
      </c>
      <c r="I51" s="3">
        <v>5503</v>
      </c>
      <c r="J51" s="3">
        <f t="shared" si="3"/>
        <v>-575</v>
      </c>
      <c r="K51" s="61">
        <f t="shared" si="4"/>
        <v>-10.448846083954207</v>
      </c>
      <c r="L51" s="68">
        <v>131.58</v>
      </c>
      <c r="M51" s="70">
        <f t="shared" si="12"/>
        <v>37.452500379996955</v>
      </c>
      <c r="N51" s="47">
        <f t="shared" si="5"/>
        <v>0.6084326192974875</v>
      </c>
      <c r="O51" s="47">
        <f t="shared" si="6"/>
        <v>3.174174311815947</v>
      </c>
      <c r="P51" s="53">
        <v>1901</v>
      </c>
      <c r="Q51" s="53">
        <v>4825</v>
      </c>
      <c r="R51" s="62">
        <f t="shared" si="7"/>
        <v>2.5381378221988427</v>
      </c>
      <c r="S51" s="53">
        <v>1983</v>
      </c>
      <c r="T51" s="53">
        <v>5406</v>
      </c>
      <c r="U51" s="62">
        <f t="shared" si="8"/>
        <v>2.7261724659606656</v>
      </c>
      <c r="V51" s="3">
        <f t="shared" si="9"/>
        <v>-82</v>
      </c>
      <c r="W51" s="61">
        <f t="shared" si="10"/>
        <v>-4.135148764498235</v>
      </c>
      <c r="X51" s="78" t="s">
        <v>186</v>
      </c>
    </row>
    <row r="52" spans="2:24" s="4" customFormat="1" ht="19.5" customHeight="1">
      <c r="B52" s="66" t="s">
        <v>105</v>
      </c>
      <c r="C52" s="59" t="s">
        <v>106</v>
      </c>
      <c r="D52" s="10"/>
      <c r="E52" s="30">
        <f t="shared" si="2"/>
        <v>4853</v>
      </c>
      <c r="F52" s="3">
        <v>2279</v>
      </c>
      <c r="G52" s="3">
        <v>2574</v>
      </c>
      <c r="H52" s="20">
        <f t="shared" si="11"/>
        <v>88.53923853923854</v>
      </c>
      <c r="I52" s="3">
        <v>5206</v>
      </c>
      <c r="J52" s="3">
        <f t="shared" si="3"/>
        <v>-353</v>
      </c>
      <c r="K52" s="61">
        <f t="shared" si="4"/>
        <v>-6.780637725701114</v>
      </c>
      <c r="L52" s="64">
        <v>44.5</v>
      </c>
      <c r="M52" s="70">
        <f t="shared" si="12"/>
        <v>109.0561797752809</v>
      </c>
      <c r="N52" s="47">
        <f t="shared" si="5"/>
        <v>0.5991727884437311</v>
      </c>
      <c r="O52" s="47">
        <f t="shared" si="6"/>
        <v>1.0734971642788391</v>
      </c>
      <c r="P52" s="53">
        <v>1738</v>
      </c>
      <c r="Q52" s="53">
        <v>4717</v>
      </c>
      <c r="R52" s="62">
        <f t="shared" si="7"/>
        <v>2.7140391254315306</v>
      </c>
      <c r="S52" s="53">
        <v>1751</v>
      </c>
      <c r="T52" s="53">
        <v>5049</v>
      </c>
      <c r="U52" s="62">
        <f t="shared" si="8"/>
        <v>2.883495145631068</v>
      </c>
      <c r="V52" s="3">
        <f t="shared" si="9"/>
        <v>-13</v>
      </c>
      <c r="W52" s="61">
        <f t="shared" si="10"/>
        <v>-0.7424328954882925</v>
      </c>
      <c r="X52" s="78" t="s">
        <v>187</v>
      </c>
    </row>
    <row r="53" spans="2:24" s="4" customFormat="1" ht="13.5" customHeight="1">
      <c r="B53" s="66" t="s">
        <v>107</v>
      </c>
      <c r="C53" s="59" t="s">
        <v>108</v>
      </c>
      <c r="D53" s="10"/>
      <c r="E53" s="30">
        <f t="shared" si="2"/>
        <v>9617</v>
      </c>
      <c r="F53" s="3">
        <v>4469</v>
      </c>
      <c r="G53" s="3">
        <v>5148</v>
      </c>
      <c r="H53" s="20">
        <f t="shared" si="11"/>
        <v>86.81041181041181</v>
      </c>
      <c r="I53" s="3">
        <v>10025</v>
      </c>
      <c r="J53" s="3">
        <f t="shared" si="3"/>
        <v>-408</v>
      </c>
      <c r="K53" s="61">
        <f t="shared" si="4"/>
        <v>-4.069825436408977</v>
      </c>
      <c r="L53" s="64">
        <v>67.74</v>
      </c>
      <c r="M53" s="70">
        <f t="shared" si="12"/>
        <v>141.96929436079128</v>
      </c>
      <c r="N53" s="47">
        <f t="shared" si="5"/>
        <v>1.1873572442743379</v>
      </c>
      <c r="O53" s="47">
        <f t="shared" si="6"/>
        <v>1.63412804288199</v>
      </c>
      <c r="P53" s="53">
        <v>3252</v>
      </c>
      <c r="Q53" s="53">
        <v>9220</v>
      </c>
      <c r="R53" s="62">
        <f t="shared" si="7"/>
        <v>2.835178351783518</v>
      </c>
      <c r="S53" s="53">
        <v>3211</v>
      </c>
      <c r="T53" s="53">
        <v>9638</v>
      </c>
      <c r="U53" s="62">
        <f t="shared" si="8"/>
        <v>3.0015571473061353</v>
      </c>
      <c r="V53" s="3">
        <f t="shared" si="9"/>
        <v>41</v>
      </c>
      <c r="W53" s="61">
        <f t="shared" si="10"/>
        <v>1.2768607910308314</v>
      </c>
      <c r="X53" s="78" t="s">
        <v>188</v>
      </c>
    </row>
    <row r="54" spans="2:24" ht="13.5" customHeight="1">
      <c r="B54" s="66" t="s">
        <v>109</v>
      </c>
      <c r="C54" s="59" t="s">
        <v>110</v>
      </c>
      <c r="E54" s="30">
        <f t="shared" si="2"/>
        <v>1929</v>
      </c>
      <c r="F54" s="16">
        <v>931</v>
      </c>
      <c r="G54" s="3">
        <v>998</v>
      </c>
      <c r="H54" s="20">
        <f t="shared" si="11"/>
        <v>93.28657314629258</v>
      </c>
      <c r="I54" s="67">
        <v>2307</v>
      </c>
      <c r="J54" s="3">
        <f t="shared" si="3"/>
        <v>-378</v>
      </c>
      <c r="K54" s="61">
        <f t="shared" si="4"/>
        <v>-16.38491547464239</v>
      </c>
      <c r="L54" s="64">
        <v>228.62</v>
      </c>
      <c r="M54" s="70">
        <f t="shared" si="12"/>
        <v>8.437582013822063</v>
      </c>
      <c r="N54" s="47">
        <f t="shared" si="5"/>
        <v>0.23816284955861475</v>
      </c>
      <c r="O54" s="47">
        <f t="shared" si="6"/>
        <v>5.515121835897263</v>
      </c>
      <c r="P54" s="53">
        <v>906</v>
      </c>
      <c r="Q54" s="53">
        <v>1857</v>
      </c>
      <c r="R54" s="62">
        <f t="shared" si="7"/>
        <v>2.0496688741721854</v>
      </c>
      <c r="S54" s="53">
        <v>1032</v>
      </c>
      <c r="T54" s="53">
        <v>2169</v>
      </c>
      <c r="U54" s="62">
        <f t="shared" si="8"/>
        <v>2.1017441860465116</v>
      </c>
      <c r="V54" s="3">
        <f t="shared" si="9"/>
        <v>-126</v>
      </c>
      <c r="W54" s="61">
        <f t="shared" si="10"/>
        <v>-12.209302325581394</v>
      </c>
      <c r="X54" s="79" t="s">
        <v>189</v>
      </c>
    </row>
    <row r="55" spans="2:24" ht="13.5" customHeight="1">
      <c r="B55" s="66" t="s">
        <v>111</v>
      </c>
      <c r="C55" s="59" t="s">
        <v>112</v>
      </c>
      <c r="E55" s="30">
        <f t="shared" si="2"/>
        <v>1604</v>
      </c>
      <c r="F55" s="16">
        <v>762</v>
      </c>
      <c r="G55" s="3">
        <v>842</v>
      </c>
      <c r="H55" s="20">
        <f t="shared" si="11"/>
        <v>90.49881235154395</v>
      </c>
      <c r="I55" s="67">
        <v>1911</v>
      </c>
      <c r="J55" s="3">
        <f t="shared" si="3"/>
        <v>-307</v>
      </c>
      <c r="K55" s="61">
        <f t="shared" si="4"/>
        <v>-16.064887493458922</v>
      </c>
      <c r="L55" s="64">
        <v>106.06</v>
      </c>
      <c r="M55" s="70">
        <f t="shared" si="12"/>
        <v>15.123514991514236</v>
      </c>
      <c r="N55" s="47">
        <f t="shared" si="5"/>
        <v>0.19803691585900365</v>
      </c>
      <c r="O55" s="47">
        <f t="shared" si="6"/>
        <v>2.5585417807508692</v>
      </c>
      <c r="P55" s="53">
        <v>729</v>
      </c>
      <c r="Q55" s="53">
        <v>1567</v>
      </c>
      <c r="R55" s="62">
        <f t="shared" si="7"/>
        <v>2.149519890260631</v>
      </c>
      <c r="S55" s="53">
        <v>793</v>
      </c>
      <c r="T55" s="53">
        <v>1852</v>
      </c>
      <c r="U55" s="62">
        <f t="shared" si="8"/>
        <v>2.3354350567465323</v>
      </c>
      <c r="V55" s="3">
        <f t="shared" si="9"/>
        <v>-64</v>
      </c>
      <c r="W55" s="61">
        <f t="shared" si="10"/>
        <v>-8.07061790668348</v>
      </c>
      <c r="X55" s="79" t="s">
        <v>190</v>
      </c>
    </row>
    <row r="56" spans="1:24" ht="12" customHeight="1" thickBot="1">
      <c r="A56" s="63"/>
      <c r="B56" s="63"/>
      <c r="C56" s="63"/>
      <c r="D56" s="81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80"/>
    </row>
    <row r="57" ht="6.75" customHeight="1"/>
    <row r="58" spans="1:2" ht="12" customHeight="1">
      <c r="A58" s="4" t="s">
        <v>139</v>
      </c>
      <c r="B58" s="4"/>
    </row>
    <row r="59" ht="12" customHeight="1">
      <c r="A59" s="17" t="s">
        <v>140</v>
      </c>
    </row>
    <row r="60" ht="12" customHeight="1">
      <c r="A60" s="17" t="s">
        <v>141</v>
      </c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mergeCells count="17">
    <mergeCell ref="X3:X8"/>
    <mergeCell ref="N3:O3"/>
    <mergeCell ref="P3:W3"/>
    <mergeCell ref="S4:U4"/>
    <mergeCell ref="S5:U5"/>
    <mergeCell ref="P4:R4"/>
    <mergeCell ref="P5:R5"/>
    <mergeCell ref="N4:O4"/>
    <mergeCell ref="N5:O5"/>
    <mergeCell ref="V4:W4"/>
    <mergeCell ref="V5:W5"/>
    <mergeCell ref="E5:H5"/>
    <mergeCell ref="A3:D8"/>
    <mergeCell ref="E3:K3"/>
    <mergeCell ref="J4:K4"/>
    <mergeCell ref="J5:K5"/>
    <mergeCell ref="E4:H4"/>
  </mergeCells>
  <printOptions/>
  <pageMargins left="0.5905511811023623" right="0" top="0.7874015748031497" bottom="0" header="0.5118110236220472" footer="0.5118110236220472"/>
  <pageSetup horizontalDpi="600" verticalDpi="600" orientation="portrait" paperSize="9" scale="7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25"/>
  <sheetViews>
    <sheetView workbookViewId="0" topLeftCell="A1">
      <selection activeCell="A23" sqref="A23:A25"/>
    </sheetView>
  </sheetViews>
  <sheetFormatPr defaultColWidth="13.125" defaultRowHeight="14.25" customHeight="1"/>
  <cols>
    <col min="1" max="1" width="5.00390625" style="17" customWidth="1"/>
    <col min="2" max="2" width="2.375" style="17" customWidth="1"/>
    <col min="3" max="3" width="20.875" style="17" customWidth="1"/>
    <col min="4" max="4" width="7.875" style="17" customWidth="1"/>
    <col min="5" max="5" width="1.875" style="17" customWidth="1"/>
    <col min="6" max="12" width="13.875" style="17" customWidth="1"/>
    <col min="13" max="13" width="14.875" style="17" customWidth="1"/>
    <col min="14" max="14" width="12.125" style="17" customWidth="1"/>
    <col min="15" max="15" width="12.875" style="17" customWidth="1"/>
    <col min="16" max="16" width="14.00390625" style="17" customWidth="1"/>
    <col min="17" max="24" width="12.875" style="17" customWidth="1"/>
    <col min="25" max="25" width="10.875" style="17" customWidth="1"/>
    <col min="26" max="32" width="12.50390625" style="17" customWidth="1"/>
    <col min="33" max="16384" width="13.125" style="17" customWidth="1"/>
  </cols>
  <sheetData>
    <row r="1" spans="1:50" s="4" customFormat="1" ht="17.25" customHeight="1">
      <c r="A1" s="2"/>
      <c r="B1" s="2"/>
      <c r="D1" s="82"/>
      <c r="E1" s="82"/>
      <c r="F1" s="82"/>
      <c r="G1" s="82"/>
      <c r="H1" s="82" t="s">
        <v>198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4" customFormat="1" ht="17.25" customHeight="1" thickBot="1">
      <c r="A2" s="1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1"/>
      <c r="O2" s="3"/>
      <c r="P2" s="3"/>
      <c r="Q2" s="1"/>
      <c r="R2" s="1"/>
      <c r="S2" s="1"/>
      <c r="T2" s="1"/>
      <c r="U2" s="1"/>
      <c r="V2" s="1"/>
      <c r="W2" s="3"/>
      <c r="X2" s="3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25" s="4" customFormat="1" ht="18" customHeight="1">
      <c r="A3" s="89" t="s">
        <v>192</v>
      </c>
      <c r="B3" s="89"/>
      <c r="C3" s="89"/>
      <c r="D3" s="89"/>
      <c r="E3" s="90"/>
      <c r="F3" s="95" t="s">
        <v>2</v>
      </c>
      <c r="G3" s="96"/>
      <c r="H3" s="96"/>
      <c r="I3" s="96"/>
      <c r="J3" s="96"/>
      <c r="K3" s="96"/>
      <c r="L3" s="97"/>
      <c r="M3" s="31"/>
      <c r="N3" s="32"/>
      <c r="O3" s="105" t="s">
        <v>138</v>
      </c>
      <c r="P3" s="106"/>
      <c r="Q3" s="107" t="s">
        <v>28</v>
      </c>
      <c r="R3" s="108"/>
      <c r="S3" s="108"/>
      <c r="T3" s="108"/>
      <c r="U3" s="108"/>
      <c r="V3" s="108"/>
      <c r="W3" s="108"/>
      <c r="X3" s="109"/>
      <c r="Y3" s="102" t="s">
        <v>31</v>
      </c>
    </row>
    <row r="4" spans="1:25" s="4" customFormat="1" ht="18" customHeight="1">
      <c r="A4" s="91"/>
      <c r="B4" s="91"/>
      <c r="C4" s="91"/>
      <c r="D4" s="91"/>
      <c r="E4" s="92"/>
      <c r="F4" s="98" t="s">
        <v>4</v>
      </c>
      <c r="G4" s="101"/>
      <c r="H4" s="101"/>
      <c r="I4" s="99"/>
      <c r="J4" s="21" t="s">
        <v>10</v>
      </c>
      <c r="K4" s="98" t="s">
        <v>15</v>
      </c>
      <c r="L4" s="99"/>
      <c r="M4" s="18" t="s">
        <v>14</v>
      </c>
      <c r="N4" s="25" t="s">
        <v>18</v>
      </c>
      <c r="O4" s="116" t="s">
        <v>20</v>
      </c>
      <c r="P4" s="117"/>
      <c r="Q4" s="110" t="s">
        <v>30</v>
      </c>
      <c r="R4" s="111"/>
      <c r="S4" s="112"/>
      <c r="T4" s="110" t="s">
        <v>29</v>
      </c>
      <c r="U4" s="111"/>
      <c r="V4" s="112"/>
      <c r="W4" s="98" t="s">
        <v>15</v>
      </c>
      <c r="X4" s="101"/>
      <c r="Y4" s="103"/>
    </row>
    <row r="5" spans="1:25" s="4" customFormat="1" ht="18" customHeight="1">
      <c r="A5" s="91"/>
      <c r="B5" s="91"/>
      <c r="C5" s="91"/>
      <c r="D5" s="91"/>
      <c r="E5" s="92"/>
      <c r="F5" s="86">
        <v>2005</v>
      </c>
      <c r="G5" s="87"/>
      <c r="H5" s="87"/>
      <c r="I5" s="88"/>
      <c r="J5" s="22" t="s">
        <v>11</v>
      </c>
      <c r="K5" s="84" t="s">
        <v>16</v>
      </c>
      <c r="L5" s="100"/>
      <c r="M5" s="18" t="s">
        <v>116</v>
      </c>
      <c r="N5" s="26" t="s">
        <v>19</v>
      </c>
      <c r="O5" s="87">
        <v>2005</v>
      </c>
      <c r="P5" s="88"/>
      <c r="Q5" s="113" t="s">
        <v>117</v>
      </c>
      <c r="R5" s="114"/>
      <c r="S5" s="115"/>
      <c r="T5" s="113" t="s">
        <v>118</v>
      </c>
      <c r="U5" s="114"/>
      <c r="V5" s="115"/>
      <c r="W5" s="84" t="s">
        <v>113</v>
      </c>
      <c r="X5" s="85"/>
      <c r="Y5" s="103"/>
    </row>
    <row r="6" spans="1:25" s="52" customFormat="1" ht="18" customHeight="1">
      <c r="A6" s="91"/>
      <c r="B6" s="91"/>
      <c r="C6" s="91"/>
      <c r="D6" s="91"/>
      <c r="E6" s="92"/>
      <c r="F6" s="19"/>
      <c r="G6" s="19"/>
      <c r="H6" s="19"/>
      <c r="I6" s="6"/>
      <c r="J6" s="19"/>
      <c r="K6" s="7"/>
      <c r="L6" s="5"/>
      <c r="M6" s="18" t="s">
        <v>20</v>
      </c>
      <c r="N6" s="50" t="s">
        <v>20</v>
      </c>
      <c r="O6" s="7"/>
      <c r="P6" s="28"/>
      <c r="Q6" s="24" t="s">
        <v>23</v>
      </c>
      <c r="R6" s="24" t="s">
        <v>24</v>
      </c>
      <c r="S6" s="24" t="s">
        <v>25</v>
      </c>
      <c r="T6" s="24" t="s">
        <v>23</v>
      </c>
      <c r="U6" s="24" t="s">
        <v>24</v>
      </c>
      <c r="V6" s="24" t="s">
        <v>25</v>
      </c>
      <c r="W6" s="7"/>
      <c r="X6" s="28"/>
      <c r="Y6" s="103"/>
    </row>
    <row r="7" spans="1:25" s="4" customFormat="1" ht="18" customHeight="1">
      <c r="A7" s="91"/>
      <c r="B7" s="91"/>
      <c r="C7" s="91"/>
      <c r="D7" s="91"/>
      <c r="E7" s="92"/>
      <c r="F7" s="8" t="s">
        <v>119</v>
      </c>
      <c r="G7" s="8" t="s">
        <v>0</v>
      </c>
      <c r="H7" s="8" t="s">
        <v>1</v>
      </c>
      <c r="I7" s="8" t="s">
        <v>3</v>
      </c>
      <c r="J7" s="8" t="s">
        <v>12</v>
      </c>
      <c r="K7" s="23" t="s">
        <v>17</v>
      </c>
      <c r="L7" s="8" t="s">
        <v>13</v>
      </c>
      <c r="M7" s="9"/>
      <c r="N7" s="27"/>
      <c r="O7" s="23" t="s">
        <v>21</v>
      </c>
      <c r="P7" s="9" t="s">
        <v>22</v>
      </c>
      <c r="Q7" s="29"/>
      <c r="R7" s="29"/>
      <c r="S7" s="25" t="s">
        <v>26</v>
      </c>
      <c r="T7" s="29"/>
      <c r="U7" s="29"/>
      <c r="V7" s="25" t="s">
        <v>26</v>
      </c>
      <c r="W7" s="23" t="s">
        <v>17</v>
      </c>
      <c r="X7" s="9" t="s">
        <v>13</v>
      </c>
      <c r="Y7" s="103"/>
    </row>
    <row r="8" spans="1:25" s="4" customFormat="1" ht="18" customHeight="1" thickBot="1">
      <c r="A8" s="93"/>
      <c r="B8" s="93"/>
      <c r="C8" s="93"/>
      <c r="D8" s="93"/>
      <c r="E8" s="94"/>
      <c r="F8" s="34"/>
      <c r="G8" s="34"/>
      <c r="H8" s="34"/>
      <c r="I8" s="35" t="s">
        <v>120</v>
      </c>
      <c r="J8" s="36">
        <v>2000</v>
      </c>
      <c r="K8" s="37"/>
      <c r="L8" s="38"/>
      <c r="M8" s="51">
        <v>2005</v>
      </c>
      <c r="N8" s="39" t="s">
        <v>117</v>
      </c>
      <c r="O8" s="37"/>
      <c r="P8" s="38"/>
      <c r="Q8" s="40"/>
      <c r="R8" s="40"/>
      <c r="S8" s="41" t="s">
        <v>27</v>
      </c>
      <c r="T8" s="40"/>
      <c r="U8" s="40"/>
      <c r="V8" s="41" t="s">
        <v>27</v>
      </c>
      <c r="W8" s="37"/>
      <c r="X8" s="38"/>
      <c r="Y8" s="104"/>
    </row>
    <row r="9" spans="1:25" s="4" customFormat="1" ht="12" customHeight="1">
      <c r="A9" s="65"/>
      <c r="B9" s="10"/>
      <c r="C9" s="10"/>
      <c r="D9" s="10"/>
      <c r="E9" s="10"/>
      <c r="F9" s="30"/>
      <c r="G9" s="3"/>
      <c r="H9" s="3"/>
      <c r="I9" s="3"/>
      <c r="J9" s="3"/>
      <c r="K9" s="3"/>
      <c r="L9" s="3"/>
      <c r="M9" s="3"/>
      <c r="N9" s="11"/>
      <c r="O9" s="3"/>
      <c r="P9" s="3"/>
      <c r="Q9" s="1"/>
      <c r="R9" s="1"/>
      <c r="S9" s="1"/>
      <c r="T9" s="1"/>
      <c r="U9" s="1"/>
      <c r="V9" s="1"/>
      <c r="W9" s="3"/>
      <c r="X9" s="3"/>
      <c r="Y9" s="73"/>
    </row>
    <row r="10" spans="1:25" s="4" customFormat="1" ht="12" customHeight="1">
      <c r="A10" s="10"/>
      <c r="B10" s="10"/>
      <c r="C10" s="59" t="s">
        <v>136</v>
      </c>
      <c r="D10" s="59" t="s">
        <v>137</v>
      </c>
      <c r="E10" s="10"/>
      <c r="F10" s="30"/>
      <c r="G10" s="3"/>
      <c r="H10" s="3"/>
      <c r="I10" s="3"/>
      <c r="J10" s="3"/>
      <c r="K10" s="3"/>
      <c r="L10" s="3"/>
      <c r="M10" s="3"/>
      <c r="N10" s="11"/>
      <c r="O10" s="3"/>
      <c r="P10" s="3"/>
      <c r="Q10" s="1"/>
      <c r="R10" s="1"/>
      <c r="S10" s="1"/>
      <c r="T10" s="1"/>
      <c r="U10" s="1"/>
      <c r="V10" s="1"/>
      <c r="W10" s="3"/>
      <c r="X10" s="3"/>
      <c r="Y10" s="74"/>
    </row>
    <row r="11" spans="1:25" s="4" customFormat="1" ht="12.75" customHeight="1">
      <c r="A11" s="60" t="s">
        <v>121</v>
      </c>
      <c r="B11" s="60"/>
      <c r="C11" s="49" t="s">
        <v>122</v>
      </c>
      <c r="D11" s="59" t="s">
        <v>137</v>
      </c>
      <c r="E11" s="12"/>
      <c r="F11" s="13">
        <f>SUM(G11:H11)</f>
        <v>260393</v>
      </c>
      <c r="G11" s="14">
        <v>122858</v>
      </c>
      <c r="H11" s="14">
        <v>137535</v>
      </c>
      <c r="I11" s="20">
        <f aca="true" t="shared" si="0" ref="I11:I20">G11/H11*100</f>
        <v>89.32853455484059</v>
      </c>
      <c r="J11" s="14">
        <v>260340</v>
      </c>
      <c r="K11" s="14">
        <f aca="true" t="shared" si="1" ref="K11:K20">F11-J11</f>
        <v>53</v>
      </c>
      <c r="L11" s="20">
        <f aca="true" t="shared" si="2" ref="L11:L20">K11/J11*100</f>
        <v>0.020357993393254975</v>
      </c>
      <c r="M11" s="46">
        <v>56.29</v>
      </c>
      <c r="N11" s="70">
        <f aca="true" t="shared" si="3" ref="N11:N20">F11/M11</f>
        <v>4625.919346242672</v>
      </c>
      <c r="O11" s="46">
        <f>'表９続き'!F11/'表９'!E10*100</f>
        <v>32.149268473362554</v>
      </c>
      <c r="P11" s="46">
        <f>M11/'表９'!L10*100</f>
        <v>1.3579136039832775</v>
      </c>
      <c r="Q11" s="53">
        <v>110862</v>
      </c>
      <c r="R11" s="53">
        <v>254011</v>
      </c>
      <c r="S11" s="54">
        <f aca="true" t="shared" si="4" ref="S11:S20">R11/Q11</f>
        <v>2.2912359510021467</v>
      </c>
      <c r="T11" s="53">
        <v>106012</v>
      </c>
      <c r="U11" s="53">
        <v>254178</v>
      </c>
      <c r="V11" s="54">
        <f aca="true" t="shared" si="5" ref="V11:V20">U11/T11</f>
        <v>2.39763423008716</v>
      </c>
      <c r="W11" s="55">
        <f aca="true" t="shared" si="6" ref="W11:W20">Q11-T11</f>
        <v>4850</v>
      </c>
      <c r="X11" s="58">
        <f aca="true" t="shared" si="7" ref="X11:X20">W11/T11*100</f>
        <v>4.574953778817492</v>
      </c>
      <c r="Y11" s="75" t="s">
        <v>191</v>
      </c>
    </row>
    <row r="12" spans="1:25" s="4" customFormat="1" ht="12.75" customHeight="1">
      <c r="A12" s="48"/>
      <c r="B12" s="48"/>
      <c r="C12" s="49" t="s">
        <v>123</v>
      </c>
      <c r="D12" s="59" t="s">
        <v>137</v>
      </c>
      <c r="E12" s="12"/>
      <c r="F12" s="13">
        <f aca="true" t="shared" si="8" ref="F12:F20">SUM(G12:H12)</f>
        <v>243117</v>
      </c>
      <c r="G12" s="14">
        <v>114642</v>
      </c>
      <c r="H12" s="14">
        <v>128475</v>
      </c>
      <c r="I12" s="20">
        <f t="shared" si="0"/>
        <v>89.23292469352015</v>
      </c>
      <c r="J12" s="14">
        <v>243585</v>
      </c>
      <c r="K12" s="14">
        <f t="shared" si="1"/>
        <v>-468</v>
      </c>
      <c r="L12" s="20">
        <f t="shared" si="2"/>
        <v>-0.1921300572695363</v>
      </c>
      <c r="M12" s="46">
        <v>51.94</v>
      </c>
      <c r="N12" s="70">
        <f t="shared" si="3"/>
        <v>4680.727762803234</v>
      </c>
      <c r="O12" s="46">
        <f>'表９続き'!F12/'表９'!E11*100</f>
        <v>44.24363416658174</v>
      </c>
      <c r="P12" s="46">
        <f>M12/'表９'!L11*100</f>
        <v>3.914917993246502</v>
      </c>
      <c r="Q12" s="53">
        <v>104045</v>
      </c>
      <c r="R12" s="53">
        <v>237020</v>
      </c>
      <c r="S12" s="54">
        <f t="shared" si="4"/>
        <v>2.2780527656302563</v>
      </c>
      <c r="T12" s="53">
        <v>99762</v>
      </c>
      <c r="U12" s="53">
        <v>237580</v>
      </c>
      <c r="V12" s="54">
        <f t="shared" si="5"/>
        <v>2.3814678935867364</v>
      </c>
      <c r="W12" s="55">
        <f t="shared" si="6"/>
        <v>4283</v>
      </c>
      <c r="X12" s="58">
        <f t="shared" si="7"/>
        <v>4.293217858503238</v>
      </c>
      <c r="Y12" s="75" t="s">
        <v>32</v>
      </c>
    </row>
    <row r="13" spans="1:25" s="4" customFormat="1" ht="17.25" customHeight="1">
      <c r="A13" s="48"/>
      <c r="B13" s="48"/>
      <c r="C13" s="49" t="s">
        <v>124</v>
      </c>
      <c r="D13" s="59" t="s">
        <v>137</v>
      </c>
      <c r="E13" s="12"/>
      <c r="F13" s="13">
        <f t="shared" si="8"/>
        <v>17276</v>
      </c>
      <c r="G13" s="14">
        <v>8216</v>
      </c>
      <c r="H13" s="14">
        <v>9060</v>
      </c>
      <c r="I13" s="20">
        <f t="shared" si="0"/>
        <v>90.68432671081678</v>
      </c>
      <c r="J13" s="14">
        <v>16755</v>
      </c>
      <c r="K13" s="14">
        <f t="shared" si="1"/>
        <v>521</v>
      </c>
      <c r="L13" s="20">
        <f t="shared" si="2"/>
        <v>3.1095195464040586</v>
      </c>
      <c r="M13" s="46">
        <v>4.36</v>
      </c>
      <c r="N13" s="70">
        <f t="shared" si="3"/>
        <v>3962.3853211009173</v>
      </c>
      <c r="O13" s="46">
        <f>'表９続き'!F13/'表９'!E12*100</f>
        <v>6.63303308837645</v>
      </c>
      <c r="P13" s="46">
        <f>M13/'表９'!L12*100</f>
        <v>0.1546861751004928</v>
      </c>
      <c r="Q13" s="53">
        <v>6817</v>
      </c>
      <c r="R13" s="53">
        <v>16991</v>
      </c>
      <c r="S13" s="54">
        <f t="shared" si="4"/>
        <v>2.492445357195247</v>
      </c>
      <c r="T13" s="53">
        <v>6250</v>
      </c>
      <c r="U13" s="53">
        <v>16598</v>
      </c>
      <c r="V13" s="54">
        <f t="shared" si="5"/>
        <v>2.65568</v>
      </c>
      <c r="W13" s="55">
        <f t="shared" si="6"/>
        <v>567</v>
      </c>
      <c r="X13" s="58">
        <f t="shared" si="7"/>
        <v>9.072</v>
      </c>
      <c r="Y13" s="75" t="s">
        <v>33</v>
      </c>
    </row>
    <row r="14" spans="1:25" s="4" customFormat="1" ht="12.75" customHeight="1">
      <c r="A14" s="60" t="s">
        <v>125</v>
      </c>
      <c r="B14" s="60"/>
      <c r="C14" s="49" t="s">
        <v>126</v>
      </c>
      <c r="D14" s="59" t="s">
        <v>137</v>
      </c>
      <c r="E14" s="12"/>
      <c r="F14" s="13">
        <f t="shared" si="8"/>
        <v>189975</v>
      </c>
      <c r="G14" s="14">
        <v>89667</v>
      </c>
      <c r="H14" s="14">
        <v>100308</v>
      </c>
      <c r="I14" s="20">
        <f t="shared" si="0"/>
        <v>89.39167364517286</v>
      </c>
      <c r="J14" s="14">
        <v>189230</v>
      </c>
      <c r="K14" s="14">
        <f t="shared" si="1"/>
        <v>745</v>
      </c>
      <c r="L14" s="20">
        <f t="shared" si="2"/>
        <v>0.39370078740157477</v>
      </c>
      <c r="M14" s="56">
        <v>36.66</v>
      </c>
      <c r="N14" s="70">
        <f t="shared" si="3"/>
        <v>5182.078559738135</v>
      </c>
      <c r="O14" s="46">
        <f>'表９続き'!F14/'表９'!E13*100</f>
        <v>70.93039319277311</v>
      </c>
      <c r="P14" s="46">
        <f>M14/'表９'!L13*100</f>
        <v>19.15460577877632</v>
      </c>
      <c r="Q14" s="53">
        <v>83520</v>
      </c>
      <c r="R14" s="53">
        <v>185285</v>
      </c>
      <c r="S14" s="54">
        <f t="shared" si="4"/>
        <v>2.2184506704980844</v>
      </c>
      <c r="T14" s="53">
        <v>79521</v>
      </c>
      <c r="U14" s="53">
        <v>184623</v>
      </c>
      <c r="V14" s="54">
        <f t="shared" si="5"/>
        <v>2.3216886105557024</v>
      </c>
      <c r="W14" s="55">
        <f t="shared" si="6"/>
        <v>3999</v>
      </c>
      <c r="X14" s="58">
        <f t="shared" si="7"/>
        <v>5.028860301052552</v>
      </c>
      <c r="Y14" s="75" t="s">
        <v>125</v>
      </c>
    </row>
    <row r="15" spans="1:25" s="4" customFormat="1" ht="12.75" customHeight="1">
      <c r="A15" s="60" t="s">
        <v>127</v>
      </c>
      <c r="B15" s="60"/>
      <c r="C15" s="49" t="s">
        <v>128</v>
      </c>
      <c r="D15" s="59" t="s">
        <v>137</v>
      </c>
      <c r="E15" s="12"/>
      <c r="F15" s="13">
        <f t="shared" si="8"/>
        <v>21695</v>
      </c>
      <c r="G15" s="14">
        <v>10210</v>
      </c>
      <c r="H15" s="14">
        <v>11485</v>
      </c>
      <c r="I15" s="20">
        <f t="shared" si="0"/>
        <v>88.8985633434915</v>
      </c>
      <c r="J15" s="14">
        <v>22198</v>
      </c>
      <c r="K15" s="14">
        <f t="shared" si="1"/>
        <v>-503</v>
      </c>
      <c r="L15" s="20">
        <f t="shared" si="2"/>
        <v>-2.2659699071988464</v>
      </c>
      <c r="M15" s="46">
        <v>5.89</v>
      </c>
      <c r="N15" s="70">
        <f t="shared" si="3"/>
        <v>3683.361629881155</v>
      </c>
      <c r="O15" s="46">
        <f>'表９続き'!F15/'表９'!E14*100</f>
        <v>34.32753164556962</v>
      </c>
      <c r="P15" s="46">
        <f>M15/'表９'!L14*100</f>
        <v>4.348147054481028</v>
      </c>
      <c r="Q15" s="53">
        <v>8392</v>
      </c>
      <c r="R15" s="53">
        <v>21274</v>
      </c>
      <c r="S15" s="54">
        <f t="shared" si="4"/>
        <v>2.535033365109628</v>
      </c>
      <c r="T15" s="53">
        <v>8256</v>
      </c>
      <c r="U15" s="53">
        <v>21777</v>
      </c>
      <c r="V15" s="54">
        <f t="shared" si="5"/>
        <v>2.637718023255814</v>
      </c>
      <c r="W15" s="55">
        <f t="shared" si="6"/>
        <v>136</v>
      </c>
      <c r="X15" s="58">
        <f t="shared" si="7"/>
        <v>1.6472868217054266</v>
      </c>
      <c r="Y15" s="75" t="s">
        <v>127</v>
      </c>
    </row>
    <row r="16" spans="1:25" s="4" customFormat="1" ht="12.75" customHeight="1">
      <c r="A16" s="60" t="s">
        <v>129</v>
      </c>
      <c r="B16" s="60"/>
      <c r="C16" s="49" t="s">
        <v>130</v>
      </c>
      <c r="D16" s="59" t="s">
        <v>137</v>
      </c>
      <c r="E16" s="12"/>
      <c r="F16" s="13">
        <f t="shared" si="8"/>
        <v>19296</v>
      </c>
      <c r="G16" s="14">
        <v>9124</v>
      </c>
      <c r="H16" s="14">
        <v>10172</v>
      </c>
      <c r="I16" s="20">
        <f t="shared" si="0"/>
        <v>89.69720802202123</v>
      </c>
      <c r="J16" s="14">
        <v>19863</v>
      </c>
      <c r="K16" s="14">
        <f t="shared" si="1"/>
        <v>-567</v>
      </c>
      <c r="L16" s="20">
        <f t="shared" si="2"/>
        <v>-2.8545536927956503</v>
      </c>
      <c r="M16" s="46">
        <v>6.24</v>
      </c>
      <c r="N16" s="70">
        <f t="shared" si="3"/>
        <v>3092.3076923076924</v>
      </c>
      <c r="O16" s="46">
        <f>'表９続き'!F16/'表９'!E15*100</f>
        <v>45.81740472515731</v>
      </c>
      <c r="P16" s="46">
        <f>M16/'表９'!L15*100</f>
        <v>13.8328530259366</v>
      </c>
      <c r="Q16" s="57">
        <v>7452</v>
      </c>
      <c r="R16" s="53">
        <v>18803</v>
      </c>
      <c r="S16" s="54">
        <f t="shared" si="4"/>
        <v>2.523215244229737</v>
      </c>
      <c r="T16" s="53">
        <v>7404</v>
      </c>
      <c r="U16" s="53">
        <v>19281</v>
      </c>
      <c r="V16" s="54">
        <f t="shared" si="5"/>
        <v>2.604132901134522</v>
      </c>
      <c r="W16" s="55">
        <f t="shared" si="6"/>
        <v>48</v>
      </c>
      <c r="X16" s="58">
        <f t="shared" si="7"/>
        <v>0.6482982171799028</v>
      </c>
      <c r="Y16" s="75" t="s">
        <v>129</v>
      </c>
    </row>
    <row r="17" spans="1:25" s="4" customFormat="1" ht="12.75" customHeight="1">
      <c r="A17" s="60" t="s">
        <v>131</v>
      </c>
      <c r="B17" s="60"/>
      <c r="C17" s="49" t="s">
        <v>132</v>
      </c>
      <c r="D17" s="59" t="s">
        <v>137</v>
      </c>
      <c r="E17" s="12"/>
      <c r="F17" s="13">
        <f t="shared" si="8"/>
        <v>5604</v>
      </c>
      <c r="G17" s="14">
        <v>2679</v>
      </c>
      <c r="H17" s="14">
        <v>2925</v>
      </c>
      <c r="I17" s="20">
        <f t="shared" si="0"/>
        <v>91.58974358974359</v>
      </c>
      <c r="J17" s="14">
        <v>5939</v>
      </c>
      <c r="K17" s="14">
        <f t="shared" si="1"/>
        <v>-335</v>
      </c>
      <c r="L17" s="20">
        <f t="shared" si="2"/>
        <v>-5.640680249200202</v>
      </c>
      <c r="M17" s="46">
        <v>1.41</v>
      </c>
      <c r="N17" s="70">
        <f t="shared" si="3"/>
        <v>3974.468085106383</v>
      </c>
      <c r="O17" s="46">
        <f>'表９続き'!F17/'表９'!E16*100</f>
        <v>10.20300409649522</v>
      </c>
      <c r="P17" s="46">
        <f>M17/'表９'!L16*100</f>
        <v>0.5590357624296249</v>
      </c>
      <c r="Q17" s="57">
        <v>2177</v>
      </c>
      <c r="R17" s="53">
        <v>5453</v>
      </c>
      <c r="S17" s="54">
        <f t="shared" si="4"/>
        <v>2.504823151125402</v>
      </c>
      <c r="T17" s="53">
        <v>2212</v>
      </c>
      <c r="U17" s="53">
        <v>5819</v>
      </c>
      <c r="V17" s="54">
        <f t="shared" si="5"/>
        <v>2.630650994575045</v>
      </c>
      <c r="W17" s="55">
        <f t="shared" si="6"/>
        <v>-35</v>
      </c>
      <c r="X17" s="58">
        <f t="shared" si="7"/>
        <v>-1.5822784810126582</v>
      </c>
      <c r="Y17" s="75" t="s">
        <v>131</v>
      </c>
    </row>
    <row r="18" spans="1:25" s="4" customFormat="1" ht="16.5" customHeight="1">
      <c r="A18" s="60" t="s">
        <v>133</v>
      </c>
      <c r="B18" s="60"/>
      <c r="C18" s="49" t="s">
        <v>6</v>
      </c>
      <c r="D18" s="59" t="s">
        <v>137</v>
      </c>
      <c r="E18" s="12"/>
      <c r="F18" s="13">
        <f t="shared" si="8"/>
        <v>6547</v>
      </c>
      <c r="G18" s="14">
        <v>2962</v>
      </c>
      <c r="H18" s="14">
        <v>3585</v>
      </c>
      <c r="I18" s="20">
        <f t="shared" si="0"/>
        <v>82.62203626220362</v>
      </c>
      <c r="J18" s="14">
        <v>6355</v>
      </c>
      <c r="K18" s="14">
        <f t="shared" si="1"/>
        <v>192</v>
      </c>
      <c r="L18" s="20">
        <f t="shared" si="2"/>
        <v>3.0212431156569632</v>
      </c>
      <c r="M18" s="46">
        <v>1.74</v>
      </c>
      <c r="N18" s="70">
        <f t="shared" si="3"/>
        <v>3762.6436781609195</v>
      </c>
      <c r="O18" s="46">
        <f>'表９続き'!F18/'表９'!E17*100</f>
        <v>14.300380062033113</v>
      </c>
      <c r="P18" s="46">
        <f>M18/'表９'!L17*100</f>
        <v>1.2067411054858175</v>
      </c>
      <c r="Q18" s="53">
        <v>2504</v>
      </c>
      <c r="R18" s="53">
        <v>6205</v>
      </c>
      <c r="S18" s="54">
        <f t="shared" si="4"/>
        <v>2.478035143769968</v>
      </c>
      <c r="T18" s="53">
        <v>2369</v>
      </c>
      <c r="U18" s="53">
        <v>6080</v>
      </c>
      <c r="V18" s="54">
        <f t="shared" si="5"/>
        <v>2.5664837484170535</v>
      </c>
      <c r="W18" s="55">
        <f t="shared" si="6"/>
        <v>135</v>
      </c>
      <c r="X18" s="58">
        <f t="shared" si="7"/>
        <v>5.698607007176023</v>
      </c>
      <c r="Y18" s="75" t="s">
        <v>5</v>
      </c>
    </row>
    <row r="19" spans="1:25" s="4" customFormat="1" ht="12.75" customHeight="1">
      <c r="A19" s="60" t="s">
        <v>114</v>
      </c>
      <c r="B19" s="60"/>
      <c r="C19" s="49" t="s">
        <v>134</v>
      </c>
      <c r="D19" s="59" t="s">
        <v>137</v>
      </c>
      <c r="E19" s="12"/>
      <c r="F19" s="13">
        <f t="shared" si="8"/>
        <v>11866</v>
      </c>
      <c r="G19" s="14">
        <v>5726</v>
      </c>
      <c r="H19" s="14">
        <v>6140</v>
      </c>
      <c r="I19" s="20">
        <f t="shared" si="0"/>
        <v>93.25732899022802</v>
      </c>
      <c r="J19" s="14">
        <v>10813</v>
      </c>
      <c r="K19" s="14">
        <f t="shared" si="1"/>
        <v>1053</v>
      </c>
      <c r="L19" s="20">
        <f t="shared" si="2"/>
        <v>9.738277998705263</v>
      </c>
      <c r="M19" s="47">
        <v>2.74</v>
      </c>
      <c r="N19" s="70">
        <f t="shared" si="3"/>
        <v>4330.656934306569</v>
      </c>
      <c r="O19" s="46">
        <f>'表９続き'!F19/'表９'!E41*100</f>
        <v>57.315364922958025</v>
      </c>
      <c r="P19" s="46">
        <f>M19/'表９'!L41*100</f>
        <v>31.242873432155076</v>
      </c>
      <c r="Q19" s="53">
        <v>4519</v>
      </c>
      <c r="R19" s="53">
        <v>11792</v>
      </c>
      <c r="S19" s="54">
        <f t="shared" si="4"/>
        <v>2.60942686435052</v>
      </c>
      <c r="T19" s="53">
        <v>3839</v>
      </c>
      <c r="U19" s="53">
        <v>10806</v>
      </c>
      <c r="V19" s="54">
        <f t="shared" si="5"/>
        <v>2.8147955196665797</v>
      </c>
      <c r="W19" s="55">
        <f t="shared" si="6"/>
        <v>680</v>
      </c>
      <c r="X19" s="58">
        <f t="shared" si="7"/>
        <v>17.71294607970826</v>
      </c>
      <c r="Y19" s="75" t="s">
        <v>114</v>
      </c>
    </row>
    <row r="20" spans="1:25" s="4" customFormat="1" ht="12.75" customHeight="1">
      <c r="A20" s="60" t="s">
        <v>115</v>
      </c>
      <c r="B20" s="60"/>
      <c r="C20" s="49" t="s">
        <v>135</v>
      </c>
      <c r="D20" s="59" t="s">
        <v>137</v>
      </c>
      <c r="E20" s="12"/>
      <c r="F20" s="13">
        <f t="shared" si="8"/>
        <v>5410</v>
      </c>
      <c r="G20" s="14">
        <v>2490</v>
      </c>
      <c r="H20" s="14">
        <v>2920</v>
      </c>
      <c r="I20" s="20">
        <f t="shared" si="0"/>
        <v>85.27397260273972</v>
      </c>
      <c r="J20" s="14">
        <v>5942</v>
      </c>
      <c r="K20" s="14">
        <f t="shared" si="1"/>
        <v>-532</v>
      </c>
      <c r="L20" s="20">
        <f t="shared" si="2"/>
        <v>-8.953214405923932</v>
      </c>
      <c r="M20" s="46">
        <v>1.62</v>
      </c>
      <c r="N20" s="70">
        <f t="shared" si="3"/>
        <v>3339.506172839506</v>
      </c>
      <c r="O20" s="46">
        <f>F20/'表９'!E50*100</f>
        <v>34.480560866794136</v>
      </c>
      <c r="P20" s="46">
        <f>M20/'表９'!L50*100</f>
        <v>0.9653199856989634</v>
      </c>
      <c r="Q20" s="53">
        <v>2298</v>
      </c>
      <c r="R20" s="53">
        <v>5199</v>
      </c>
      <c r="S20" s="54">
        <f t="shared" si="4"/>
        <v>2.2624020887728458</v>
      </c>
      <c r="T20" s="53">
        <v>2411</v>
      </c>
      <c r="U20" s="53">
        <v>5792</v>
      </c>
      <c r="V20" s="54">
        <f t="shared" si="5"/>
        <v>2.40232268768146</v>
      </c>
      <c r="W20" s="55">
        <f t="shared" si="6"/>
        <v>-113</v>
      </c>
      <c r="X20" s="58">
        <f t="shared" si="7"/>
        <v>-4.686851928660307</v>
      </c>
      <c r="Y20" s="75" t="s">
        <v>115</v>
      </c>
    </row>
    <row r="21" spans="1:25" s="4" customFormat="1" ht="12.75" customHeight="1" thickBot="1">
      <c r="A21" s="42"/>
      <c r="B21" s="42"/>
      <c r="C21" s="42"/>
      <c r="D21" s="42"/>
      <c r="E21" s="42"/>
      <c r="F21" s="43"/>
      <c r="G21" s="44"/>
      <c r="H21" s="44"/>
      <c r="I21" s="44"/>
      <c r="J21" s="44"/>
      <c r="K21" s="44"/>
      <c r="L21" s="44"/>
      <c r="M21" s="44"/>
      <c r="N21" s="45"/>
      <c r="O21" s="44"/>
      <c r="P21" s="44"/>
      <c r="Q21" s="33"/>
      <c r="R21" s="33"/>
      <c r="S21" s="33"/>
      <c r="T21" s="33"/>
      <c r="U21" s="33"/>
      <c r="V21" s="33"/>
      <c r="W21" s="44"/>
      <c r="X21" s="44"/>
      <c r="Y21" s="76"/>
    </row>
    <row r="22" spans="1:24" s="4" customFormat="1" ht="7.5" customHeight="1">
      <c r="A22" s="1"/>
      <c r="B22" s="1"/>
      <c r="C22" s="10"/>
      <c r="D22" s="10"/>
      <c r="E22" s="10"/>
      <c r="F22" s="3"/>
      <c r="G22" s="3"/>
      <c r="H22" s="3"/>
      <c r="I22" s="3"/>
      <c r="J22" s="3"/>
      <c r="K22" s="3"/>
      <c r="L22" s="3"/>
      <c r="M22" s="3"/>
      <c r="N22" s="11"/>
      <c r="O22" s="3"/>
      <c r="P22" s="3"/>
      <c r="Q22" s="1"/>
      <c r="R22" s="1"/>
      <c r="S22" s="1"/>
      <c r="T22" s="1"/>
      <c r="U22" s="1"/>
      <c r="V22" s="1"/>
      <c r="W22" s="3"/>
      <c r="X22" s="3"/>
    </row>
    <row r="23" spans="1:24" s="4" customFormat="1" ht="12" customHeight="1">
      <c r="A23" s="4" t="s">
        <v>139</v>
      </c>
      <c r="C23" s="1"/>
      <c r="D23" s="1"/>
      <c r="E23" s="10"/>
      <c r="F23" s="15"/>
      <c r="G23" s="16"/>
      <c r="H23" s="3"/>
      <c r="I23" s="3"/>
      <c r="J23" s="3"/>
      <c r="K23" s="3"/>
      <c r="L23" s="3"/>
      <c r="M23" s="3"/>
      <c r="N23" s="11"/>
      <c r="O23" s="3"/>
      <c r="P23" s="3"/>
      <c r="Q23" s="1"/>
      <c r="R23" s="1"/>
      <c r="S23" s="1"/>
      <c r="T23" s="1"/>
      <c r="U23" s="1"/>
      <c r="V23" s="1"/>
      <c r="W23" s="3"/>
      <c r="X23" s="3"/>
    </row>
    <row r="24" ht="12" customHeight="1">
      <c r="A24" s="17" t="s">
        <v>140</v>
      </c>
    </row>
    <row r="25" ht="12" customHeight="1">
      <c r="A25" s="17" t="s">
        <v>141</v>
      </c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mergeCells count="17">
    <mergeCell ref="W5:X5"/>
    <mergeCell ref="F5:I5"/>
    <mergeCell ref="A3:E8"/>
    <mergeCell ref="F3:L3"/>
    <mergeCell ref="K4:L4"/>
    <mergeCell ref="K5:L5"/>
    <mergeCell ref="F4:I4"/>
    <mergeCell ref="Y3:Y8"/>
    <mergeCell ref="O3:P3"/>
    <mergeCell ref="Q3:X3"/>
    <mergeCell ref="T4:V4"/>
    <mergeCell ref="T5:V5"/>
    <mergeCell ref="Q4:S4"/>
    <mergeCell ref="Q5:S5"/>
    <mergeCell ref="O4:P4"/>
    <mergeCell ref="O5:P5"/>
    <mergeCell ref="W4:X4"/>
  </mergeCells>
  <printOptions/>
  <pageMargins left="0.5905511811023623" right="0" top="0.7874015748031497" bottom="0" header="0.5118110236220472" footer="0.5118110236220472"/>
  <pageSetup horizontalDpi="600" verticalDpi="600" orientation="portrait" paperSize="9" scale="7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第2表 男女別人口及び世帯の種類(2区分)別世帯数-都道府県,市部,郡部,市町村</dc:title>
  <dc:subject/>
  <dc:creator>Sinfonica</dc:creator>
  <cp:keywords/>
  <dc:description/>
  <cp:lastModifiedBy>kanrisya</cp:lastModifiedBy>
  <cp:lastPrinted>2009-03-10T00:05:42Z</cp:lastPrinted>
  <dcterms:created xsi:type="dcterms:W3CDTF">2001-10-05T06:49:38Z</dcterms:created>
  <dcterms:modified xsi:type="dcterms:W3CDTF">2009-03-24T06:46:18Z</dcterms:modified>
  <cp:category>CB</cp:category>
  <cp:version/>
  <cp:contentType/>
  <cp:contentStatus/>
</cp:coreProperties>
</file>