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40" windowWidth="13815" windowHeight="8160" tabRatio="606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～19" sheetId="17" r:id="rId17"/>
    <sheet name="表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</sheets>
  <definedNames>
    <definedName name="_xlnm.Print_Area" localSheetId="9">'表10'!$A$1:$T$36</definedName>
    <definedName name="_xlnm.Print_Area" localSheetId="10">'表11'!$A$1:$M$35</definedName>
    <definedName name="_xlnm.Print_Area" localSheetId="11">'表12'!$A$1:$AL$35</definedName>
    <definedName name="_xlnm.Print_Area" localSheetId="15">'表16'!$A$1:$T$23</definedName>
    <definedName name="_xlnm.Print_Area" localSheetId="16">'表17～19'!$A$1:$K$29</definedName>
    <definedName name="_xlnm.Print_Area" localSheetId="1">'表2'!$A$1:$S$37</definedName>
    <definedName name="_xlnm.Print_Area" localSheetId="17">'表20'!$B$2:$R$38</definedName>
    <definedName name="_xlnm.Print_Area" localSheetId="18">'表21'!$B$2:$Z$38</definedName>
    <definedName name="_xlnm.Print_Area" localSheetId="19">'表22'!$A$1:$AF$35</definedName>
    <definedName name="_xlnm.Print_Area" localSheetId="20">'表23'!$B$2:$T$97</definedName>
    <definedName name="_xlnm.Print_Area" localSheetId="21">'表24'!$B$2:$K$95</definedName>
    <definedName name="_xlnm.Print_Area" localSheetId="22">'表25'!$B$2:$X$50</definedName>
    <definedName name="_xlnm.Print_Area" localSheetId="23">'表26'!$A$1:$T$60</definedName>
    <definedName name="_xlnm.Print_Area" localSheetId="2">'表3'!$A$1:$H$36</definedName>
    <definedName name="_xlnm.Print_Area" localSheetId="3">'表4'!$A$1:$J$37</definedName>
    <definedName name="_xlnm.Print_Area" localSheetId="4">'表5'!$A$1:$T$37</definedName>
    <definedName name="_xlnm.Print_Area" localSheetId="5">'表6'!$A$1:$AH$36</definedName>
    <definedName name="_xlnm.Print_Area" localSheetId="6">'表7'!$A$1:$Q$36</definedName>
    <definedName name="_xlnm.Print_Area" localSheetId="7">'表8'!$A$1:$K$36</definedName>
    <definedName name="_xlnm.Print_Area" localSheetId="8">'表9'!$A$1:$R$37</definedName>
    <definedName name="印刷範囲" localSheetId="9">'表10'!$B$3:$Q$35</definedName>
    <definedName name="印刷範囲" localSheetId="10">'表11'!$B$3:$M$34</definedName>
    <definedName name="印刷範囲" localSheetId="13">'表14'!$B$3:$AD$15</definedName>
    <definedName name="印刷範囲" localSheetId="16">'表17～19'!$B$1:$J$29</definedName>
    <definedName name="印刷範囲" localSheetId="1">'表2'!$B$3:$S$36</definedName>
    <definedName name="印刷範囲" localSheetId="18">'表21'!$B$3:$Z$38</definedName>
    <definedName name="印刷範囲" localSheetId="19">'表22'!$B$3:$AF$35</definedName>
    <definedName name="印刷範囲" localSheetId="21">'表24'!$B$3:$K$95</definedName>
    <definedName name="印刷範囲" localSheetId="23">'表26'!$B$2:$T$60</definedName>
    <definedName name="印刷範囲">'表1'!$B$2:$L$56</definedName>
    <definedName name="印刷範囲２">'表25'!$B$3:$X$50</definedName>
  </definedNames>
  <calcPr fullCalcOnLoad="1"/>
</workbook>
</file>

<file path=xl/sharedStrings.xml><?xml version="1.0" encoding="utf-8"?>
<sst xmlns="http://schemas.openxmlformats.org/spreadsheetml/2006/main" count="1526" uniqueCount="468">
  <si>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</si>
  <si>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</si>
  <si>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</si>
  <si>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</si>
  <si>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</si>
  <si>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</si>
  <si>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</si>
  <si>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</si>
  <si>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</si>
  <si>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</si>
  <si>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</si>
  <si>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</si>
  <si>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</si>
  <si>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　  …</t>
  </si>
  <si>
    <t>高等学校</t>
  </si>
  <si>
    <t>幼稚園</t>
  </si>
  <si>
    <t xml:space="preserve">    …</t>
  </si>
  <si>
    <t>専修学校</t>
  </si>
  <si>
    <t>各種学校</t>
  </si>
  <si>
    <t>注)1　高等学校の生徒数は、専攻科・別科の生徒数も含む。</t>
  </si>
  <si>
    <t>学　　校　　数</t>
  </si>
  <si>
    <t>(本務者)</t>
  </si>
  <si>
    <t>　　…</t>
  </si>
  <si>
    <t xml:space="preserve">   2　高等学校の学級数は、公立・本科のみ。</t>
  </si>
  <si>
    <t>区　分</t>
  </si>
  <si>
    <t>本 校</t>
  </si>
  <si>
    <t>分 校</t>
  </si>
  <si>
    <t>県　　計</t>
  </si>
  <si>
    <t>うち国立</t>
  </si>
  <si>
    <t>うち私立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</si>
  <si>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</si>
  <si>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</si>
  <si>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</si>
  <si>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</si>
  <si>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</si>
  <si>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</si>
  <si>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</si>
  <si>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</si>
  <si>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</si>
  <si>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</si>
  <si>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</si>
  <si>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</si>
  <si>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</si>
  <si>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</si>
  <si>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</si>
  <si>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</si>
  <si>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</si>
  <si>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</si>
  <si>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</si>
  <si>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</si>
  <si>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</si>
  <si>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</si>
  <si>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</si>
  <si>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</si>
  <si>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病弱･</t>
  </si>
  <si>
    <t>弱  視</t>
  </si>
  <si>
    <t>難  聴</t>
  </si>
  <si>
    <t>言語障害</t>
  </si>
  <si>
    <t>身体虚弱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</si>
  <si>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</si>
  <si>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</si>
  <si>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</si>
  <si>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</si>
  <si>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</si>
  <si>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</si>
  <si>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</si>
  <si>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</si>
  <si>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</si>
  <si>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</si>
  <si>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</si>
  <si>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</si>
  <si>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肢体
不自由</t>
  </si>
  <si>
    <t>肢体
不自由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</si>
  <si>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</si>
  <si>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</si>
  <si>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</si>
  <si>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</si>
  <si>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</si>
  <si>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</si>
  <si>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</si>
  <si>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</si>
  <si>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</si>
  <si>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学校数</t>
  </si>
  <si>
    <t>(本務)</t>
  </si>
  <si>
    <t>本　　　　　　　　　科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</si>
  <si>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</si>
  <si>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</si>
  <si>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</si>
  <si>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</si>
  <si>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</si>
  <si>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</si>
  <si>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</si>
  <si>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</si>
  <si>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</si>
  <si>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</si>
  <si>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</si>
  <si>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</si>
  <si>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</si>
  <si>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</si>
  <si>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</si>
  <si>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</si>
  <si>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</si>
  <si>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</si>
  <si>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</si>
  <si>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</si>
  <si>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</si>
  <si>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</si>
  <si>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</si>
  <si>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</si>
  <si>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</si>
  <si>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</si>
  <si>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</si>
  <si>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</si>
  <si>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</si>
  <si>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</si>
  <si>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</si>
  <si>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</si>
  <si>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</si>
  <si>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</si>
  <si>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</si>
  <si>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</si>
  <si>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</si>
  <si>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</si>
  <si>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</si>
  <si>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</si>
  <si>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</si>
  <si>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</si>
  <si>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</si>
  <si>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</si>
  <si>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</si>
  <si>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</si>
  <si>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</si>
  <si>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</si>
  <si>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</si>
  <si>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</si>
  <si>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</si>
  <si>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</si>
  <si>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</si>
  <si>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</si>
  <si>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うち
国立</t>
  </si>
  <si>
    <t>小　　 学　 　部</t>
  </si>
  <si>
    <t>高　　  等　  　部</t>
  </si>
  <si>
    <t>本　　 科</t>
  </si>
  <si>
    <t>園 数</t>
  </si>
  <si>
    <t>３　歳</t>
  </si>
  <si>
    <t>４　歳</t>
  </si>
  <si>
    <t>５　歳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</si>
  <si>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</si>
  <si>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</si>
  <si>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</si>
  <si>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</si>
  <si>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</si>
  <si>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</si>
  <si>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</si>
  <si>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</si>
  <si>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準看護</t>
  </si>
  <si>
    <t>歯科衛生</t>
  </si>
  <si>
    <t>歯科技工</t>
  </si>
  <si>
    <t>その他</t>
  </si>
  <si>
    <t>衛生関係</t>
  </si>
  <si>
    <t>調理</t>
  </si>
  <si>
    <t>商業</t>
  </si>
  <si>
    <t>家政</t>
  </si>
  <si>
    <t>家政関係</t>
  </si>
  <si>
    <t>家庭</t>
  </si>
  <si>
    <t>和洋裁</t>
  </si>
  <si>
    <t>在　　　　園　　　　者　　　　数</t>
  </si>
  <si>
    <t>修　　了　　者</t>
  </si>
  <si>
    <t>設　　　　　置　　　　　者　　　　　別</t>
  </si>
  <si>
    <t>区　　分</t>
  </si>
  <si>
    <t>昼　　 間</t>
  </si>
  <si>
    <t>そ　 の 　他</t>
  </si>
  <si>
    <t>総　　計</t>
  </si>
  <si>
    <t>区　　分</t>
  </si>
  <si>
    <t>課
程
数</t>
  </si>
  <si>
    <t>生徒数　計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</si>
  <si>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</si>
  <si>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</si>
  <si>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</si>
  <si>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</si>
  <si>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総　　計</t>
  </si>
  <si>
    <t>工業関係</t>
  </si>
  <si>
    <t>電子計算機</t>
  </si>
  <si>
    <t>商業実
務関係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</si>
  <si>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</si>
  <si>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</si>
  <si>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</si>
  <si>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</si>
  <si>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</si>
  <si>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</si>
  <si>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</si>
  <si>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</si>
  <si>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</si>
  <si>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</si>
  <si>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区　　分</t>
  </si>
  <si>
    <t>生徒数</t>
  </si>
  <si>
    <t>特科生</t>
  </si>
  <si>
    <t>入学者数</t>
  </si>
  <si>
    <t>卒業者数</t>
  </si>
  <si>
    <t>退学者数</t>
  </si>
  <si>
    <t>第１８表　教員数</t>
  </si>
  <si>
    <t>校内</t>
  </si>
  <si>
    <t>校長</t>
  </si>
  <si>
    <t>教頭</t>
  </si>
  <si>
    <t>教諭</t>
  </si>
  <si>
    <t>講師</t>
  </si>
  <si>
    <t>実習助手</t>
  </si>
  <si>
    <t>技術職員</t>
  </si>
  <si>
    <t>用務員</t>
  </si>
  <si>
    <t>警備員</t>
  </si>
  <si>
    <t>独立･
設置の別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</si>
  <si>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</si>
  <si>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</si>
  <si>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</si>
  <si>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</si>
  <si>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</si>
  <si>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</si>
  <si>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>学校図書
館事務員</t>
  </si>
  <si>
    <t>第２０表　市町村別・進路別卒業者数＜中学校卒業後の状況＞</t>
  </si>
  <si>
    <t>高等学校等</t>
  </si>
  <si>
    <t>死亡・</t>
  </si>
  <si>
    <t>高等</t>
  </si>
  <si>
    <t>進学者</t>
  </si>
  <si>
    <t>(高等課程)</t>
  </si>
  <si>
    <t>(一般課程)</t>
  </si>
  <si>
    <t>就職者</t>
  </si>
  <si>
    <t>不詳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</si>
  <si>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</si>
  <si>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</si>
  <si>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</si>
  <si>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</si>
  <si>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</si>
  <si>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</si>
  <si>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</si>
  <si>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</si>
  <si>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</si>
  <si>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</si>
  <si>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</si>
  <si>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高等専</t>
  </si>
  <si>
    <t>本　　　　　　科</t>
  </si>
  <si>
    <t>門学校</t>
  </si>
  <si>
    <t>学校高等部</t>
  </si>
  <si>
    <t>全日制</t>
  </si>
  <si>
    <t>定時制</t>
  </si>
  <si>
    <t>通信制</t>
  </si>
  <si>
    <t>第２２表　市町村別・産業別，地域別，男女別就職者数＜中学校卒業後の状況＞</t>
  </si>
  <si>
    <t>第　１　次　産　業</t>
  </si>
  <si>
    <t>第　２　次　産　業</t>
  </si>
  <si>
    <t>第　３　次　産　業</t>
  </si>
  <si>
    <t>左 記 以 外 ・ 不 詳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</si>
  <si>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</si>
  <si>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</si>
  <si>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</si>
  <si>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</si>
  <si>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</si>
  <si>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</si>
  <si>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</si>
  <si>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</si>
  <si>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</si>
  <si>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</si>
  <si>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</si>
  <si>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</si>
  <si>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</si>
  <si>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</si>
  <si>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</si>
  <si>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高　等　学　校　進　学　者</t>
  </si>
  <si>
    <t>別　科</t>
  </si>
  <si>
    <r>
      <rPr>
        <sz val="9"/>
        <color indexed="8"/>
        <rFont val="ＭＳ 明朝"/>
        <family val="1"/>
      </rPr>
      <t>進学者(</t>
    </r>
    <r>
      <rPr>
        <sz val="9"/>
        <color indexed="8"/>
        <rFont val="ＭＳ 明朝"/>
        <family val="1"/>
      </rPr>
      <t>本科)</t>
    </r>
  </si>
  <si>
    <t>男 女 別 ・ 地 域 別</t>
  </si>
  <si>
    <t>地　域　別</t>
  </si>
  <si>
    <t>男　女　別</t>
  </si>
  <si>
    <t>男</t>
  </si>
  <si>
    <t>女</t>
  </si>
  <si>
    <t>(専門課程)</t>
  </si>
  <si>
    <t>普通</t>
  </si>
  <si>
    <t>農業</t>
  </si>
  <si>
    <t>工業</t>
  </si>
  <si>
    <t>水産</t>
  </si>
  <si>
    <t>全</t>
  </si>
  <si>
    <t>日</t>
  </si>
  <si>
    <t>制</t>
  </si>
  <si>
    <t>大学</t>
  </si>
  <si>
    <t>短期大学</t>
  </si>
  <si>
    <t>（学部）</t>
  </si>
  <si>
    <t>（本科）</t>
  </si>
  <si>
    <t>通信教育部</t>
  </si>
  <si>
    <t>（別科）</t>
  </si>
  <si>
    <t>（専攻科）</t>
  </si>
  <si>
    <t>高等部(専攻科)</t>
  </si>
  <si>
    <t>公務</t>
  </si>
  <si>
    <t>漁業</t>
  </si>
  <si>
    <t>建設業</t>
  </si>
  <si>
    <t>製造業</t>
  </si>
  <si>
    <t xml:space="preserve"> </t>
  </si>
  <si>
    <t>上記のうち</t>
  </si>
  <si>
    <t>県外就職者</t>
  </si>
  <si>
    <t>大学等
進学者</t>
  </si>
  <si>
    <t>死亡・不詳</t>
  </si>
  <si>
    <t>左記Ａ，Ｂ，Ｃ，Ｄのうち</t>
  </si>
  <si>
    <t>大学等
進学率</t>
  </si>
  <si>
    <t>区　分</t>
  </si>
  <si>
    <t>左記以外の者</t>
  </si>
  <si>
    <t>就職している者（再掲）</t>
  </si>
  <si>
    <t>男</t>
  </si>
  <si>
    <t>女</t>
  </si>
  <si>
    <t>区　　　分</t>
  </si>
  <si>
    <t>区　　分</t>
  </si>
  <si>
    <t>（再　　掲）</t>
  </si>
  <si>
    <t>専修学校等</t>
  </si>
  <si>
    <t>Ａのうち</t>
  </si>
  <si>
    <t>（高等課程</t>
  </si>
  <si>
    <t>又は大学等</t>
  </si>
  <si>
    <t>（高等学校等</t>
  </si>
  <si>
    <t>又は専門課</t>
  </si>
  <si>
    <t>又は大学等）</t>
  </si>
  <si>
    <t>（一般課程）</t>
  </si>
  <si>
    <t>Aのうち</t>
  </si>
  <si>
    <t>Bのうち</t>
  </si>
  <si>
    <t>Cのうち</t>
  </si>
  <si>
    <t>程）進学者</t>
  </si>
  <si>
    <t>Ｄ</t>
  </si>
  <si>
    <t>Ｅ</t>
  </si>
  <si>
    <t>Ｆ</t>
  </si>
  <si>
    <t>Ｇ</t>
  </si>
  <si>
    <t>Ａ．Ｂ．Ｃ．Ｄのうち就職している者</t>
  </si>
  <si>
    <t>公共職業能</t>
  </si>
  <si>
    <t>死亡・</t>
  </si>
  <si>
    <t>区　 分</t>
  </si>
  <si>
    <t>A～Gの計</t>
  </si>
  <si>
    <t>力開発施設</t>
  </si>
  <si>
    <t>不詳の者</t>
  </si>
  <si>
    <t>Ｄのうち</t>
  </si>
  <si>
    <t>(他に分類されないもの)</t>
  </si>
  <si>
    <t>商業実
務関係</t>
  </si>
  <si>
    <t>情　　報</t>
  </si>
  <si>
    <t>福　　祉</t>
  </si>
  <si>
    <t>情報
通信業</t>
  </si>
  <si>
    <t>医療，
福祉</t>
  </si>
  <si>
    <t>左記
以外
のもの</t>
  </si>
  <si>
    <t xml:space="preserve">   高　等　学　校  　進　学　者</t>
  </si>
  <si>
    <r>
      <t>大学･短期大学</t>
    </r>
  </si>
  <si>
    <t>注）各種学校は私立のみであり，国立・公立は該当無し</t>
  </si>
  <si>
    <t>一時的な</t>
  </si>
  <si>
    <t>仕事に就いた者</t>
  </si>
  <si>
    <t>Ｇ</t>
  </si>
  <si>
    <t>Ｈ</t>
  </si>
  <si>
    <t>第１表　　　総　括　表</t>
  </si>
  <si>
    <t>吉野川市</t>
  </si>
  <si>
    <t>阿波市</t>
  </si>
  <si>
    <t>美馬市</t>
  </si>
  <si>
    <t>那賀町</t>
  </si>
  <si>
    <t>つるぎ町</t>
  </si>
  <si>
    <t>吉野川市</t>
  </si>
  <si>
    <t>阿波市</t>
  </si>
  <si>
    <t>美馬市</t>
  </si>
  <si>
    <t>那賀町</t>
  </si>
  <si>
    <t>つるぎ町</t>
  </si>
  <si>
    <t>吉野川市</t>
  </si>
  <si>
    <t>阿波市</t>
  </si>
  <si>
    <t>美馬市</t>
  </si>
  <si>
    <t>那賀町</t>
  </si>
  <si>
    <t>つるぎ町</t>
  </si>
  <si>
    <t>三好市</t>
  </si>
  <si>
    <t>美波町</t>
  </si>
  <si>
    <t>海陽町</t>
  </si>
  <si>
    <t>東みよし町</t>
  </si>
  <si>
    <t>三好市</t>
  </si>
  <si>
    <t>美波町</t>
  </si>
  <si>
    <t>海陽町</t>
  </si>
  <si>
    <t>東みよし町</t>
  </si>
  <si>
    <t>勝浦町</t>
  </si>
  <si>
    <t>福祉</t>
  </si>
  <si>
    <t>定</t>
  </si>
  <si>
    <t>時</t>
  </si>
  <si>
    <t>三好市</t>
  </si>
  <si>
    <t>美波町</t>
  </si>
  <si>
    <t>海陽町</t>
  </si>
  <si>
    <t>東みよし町</t>
  </si>
  <si>
    <t>海陽町</t>
  </si>
  <si>
    <t>海陽町</t>
  </si>
  <si>
    <t>海陽町</t>
  </si>
  <si>
    <t>養護助教諭</t>
  </si>
  <si>
    <t>中学部</t>
  </si>
  <si>
    <t>特別支援学校</t>
  </si>
  <si>
    <t>特別支援学校</t>
  </si>
  <si>
    <t>文化・　　　　教養関係</t>
  </si>
  <si>
    <t>特別支援</t>
  </si>
  <si>
    <t>電気・　ガス・　熱供給・水道業</t>
  </si>
  <si>
    <t>教育，　学習支援業</t>
  </si>
  <si>
    <t>複合　サービス事業</t>
  </si>
  <si>
    <t>入学者</t>
  </si>
  <si>
    <t>主事・主事補等</t>
  </si>
  <si>
    <t>事　　務　　職　　員</t>
  </si>
  <si>
    <t>養護職員
(看護師等)</t>
  </si>
  <si>
    <t>教育・　　　　社会福祉関係</t>
  </si>
  <si>
    <t>総合学科</t>
  </si>
  <si>
    <t>運輸業,郵便業</t>
  </si>
  <si>
    <t>農業,　林業　　</t>
  </si>
  <si>
    <t>卸売業,
小売業</t>
  </si>
  <si>
    <t>金融業,
保険業</t>
  </si>
  <si>
    <t>不動産業,物品賃貸業</t>
  </si>
  <si>
    <t>生活関連サービス業,娯楽業</t>
  </si>
  <si>
    <t>サービス業</t>
  </si>
  <si>
    <t>視覚障害</t>
  </si>
  <si>
    <t>聴覚障害</t>
  </si>
  <si>
    <t>病弱・　　　身体虚弱</t>
  </si>
  <si>
    <t>肢体　　不自由</t>
  </si>
  <si>
    <t>高等部</t>
  </si>
  <si>
    <t>鉱業,　 採石業,   砂利    採取業</t>
  </si>
  <si>
    <t>学術研究, 専門・技術サービス業</t>
  </si>
  <si>
    <t>宿泊業, 飲食サービス業</t>
  </si>
  <si>
    <t>(他に分類されるものを除く)</t>
  </si>
  <si>
    <t>【高等学校通信教育調査総括】</t>
  </si>
  <si>
    <t>第２１表　市町村別・高等学校等への進学者数＜中学校卒業後の状況＞</t>
  </si>
  <si>
    <t>注）私立高等学校は徳島市３校，鳴門市１校</t>
  </si>
  <si>
    <t>統　　　計　　　表</t>
  </si>
  <si>
    <t>第１９表　職員数（本務者）</t>
  </si>
  <si>
    <t>土木・建築</t>
  </si>
  <si>
    <t>電子計算機</t>
  </si>
  <si>
    <t>准看護</t>
  </si>
  <si>
    <t>理学・作業療法</t>
  </si>
  <si>
    <t>美容</t>
  </si>
  <si>
    <t>介護福祉</t>
  </si>
  <si>
    <t>社会福祉</t>
  </si>
  <si>
    <t>経理・簿記</t>
  </si>
  <si>
    <t>経営</t>
  </si>
  <si>
    <t>旅行</t>
  </si>
  <si>
    <t>情報</t>
  </si>
  <si>
    <t>ビジネス</t>
  </si>
  <si>
    <t>編物・手芸</t>
  </si>
  <si>
    <t>デザイン</t>
  </si>
  <si>
    <t>動物</t>
  </si>
  <si>
    <t>法律行政</t>
  </si>
  <si>
    <t>服飾・　　　　家政関係</t>
  </si>
  <si>
    <t>小　　　　　学　　　　　校</t>
  </si>
  <si>
    <t>中　　　　　学　　　　　校</t>
  </si>
  <si>
    <t>小　　　　　学　　　　校</t>
  </si>
  <si>
    <t>中　　　　　学　　　　校</t>
  </si>
  <si>
    <t>　生　　　　徒　　　　数</t>
  </si>
  <si>
    <t>自閉症・　情緒障害</t>
  </si>
  <si>
    <t>第３表　市町村別・本校分校別学校数＜小学校・中学校＞</t>
  </si>
  <si>
    <t>第７表　市町村別・学年別児童数＜小学校＞</t>
  </si>
  <si>
    <t>第８表　市町村別・学年別生徒数＜中学校＞</t>
  </si>
  <si>
    <t>第１０表　市町村別・学年別生徒数＜高等学校・全日制＞</t>
  </si>
  <si>
    <t>第１１表　市町村別・学年別生徒数＜高等学校・定時制＞</t>
  </si>
  <si>
    <t>第１３表　年齢別在学者数＜特別支援学校＞</t>
  </si>
  <si>
    <t>第１４表　学年別在学者数＜特別支援学校＞</t>
  </si>
  <si>
    <t>第７表　市町村別・学年別児童数＜小学校＞（つづき）</t>
  </si>
  <si>
    <t>第１４表　学年別在学者数＜特別支援学校＞（つづき）</t>
  </si>
  <si>
    <t>第２１表　市町村別・高等学校等への進学者数＜中学校卒業後の状況＞　（つづき）</t>
  </si>
  <si>
    <t>第２２表　市町村別・産業別，地域別，男女別就職者数＜中学校卒業後の状況＞（つづき）</t>
  </si>
  <si>
    <t>第２表　市町村別・幼稚園数，教員数，在園者数及び修了者数＜幼稚園＞</t>
  </si>
  <si>
    <t>第４表　市町村別・教職員数（本務者）＜小学校・中学校＞</t>
  </si>
  <si>
    <t>第５表　市町村別・編成方式別学級数（単式・複式学級）＜小学校・中学校＞</t>
  </si>
  <si>
    <t>第５表　市町村別・編成方式別学級数（単式・複式学級）＜小学校・中学校＞（つづき）</t>
  </si>
  <si>
    <t>第６表　市町村別・編成方式別学級数及び児童生徒数（特別支援学級）＜小学校・中学校＞</t>
  </si>
  <si>
    <t>第６表　市町村別・編成方式別学級数及び児童生徒数（特別支援学級）＜小学校・中学校＞（つづき）</t>
  </si>
  <si>
    <t>第９表　市町村別・学校数，教員数及び学年別男女別生徒数＜高等学校・全日制＋定時制＞</t>
  </si>
  <si>
    <t>第１２表　市町村別・学科別生徒数（本科）＜高等学校・全日制＋定時制＞</t>
  </si>
  <si>
    <t>第１２表　市町村別・学科別生徒数（本科）＜高等学校・全日制＋定時制＞（つづき）</t>
  </si>
  <si>
    <t>第１７表　生徒数，特科生，入学者数，卒業者数及び退学者数</t>
  </si>
  <si>
    <t>第１５表　学科別・設置者別生徒数＜専修学校＞</t>
  </si>
  <si>
    <t>第２３表　学科別・進路別卒業者数（公立＋私立）＜高等学校卒業後の状況＞</t>
  </si>
  <si>
    <t>第２４表　学科別・大学,短期大学等への進学者数（公立＋私立）＜高等学校卒業後の状況＞</t>
  </si>
  <si>
    <t>第２５表　学科別・産業別就職者数（公立＋私立）＜高等学校卒業後の状況＞</t>
  </si>
  <si>
    <t>第２５表　産業別・学科別就職者数（公立＋私立）＜高等学校卒業後の状況＞（つづき）</t>
  </si>
  <si>
    <t>第２６表　特別支援学校（中学部・高等部）卒業後の状況（国立＋公立）</t>
  </si>
  <si>
    <t>第１６表　課程別・課程数及び修業年限別生徒数＜各種学校＞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</si>
</sst>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  <numFmt numFmtId="195" formatCode="_ * #,##0.0_ ;_ * \-#,##0.0_ ;_ * &quot;-&quot;_ \ "/>
    <numFmt numFmtId="196" formatCode="#,##0.0_ "/>
    <numFmt numFmtId="197" formatCode="0_);[Red]\(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5">
    <xf numFmtId="179" fontId="4" fillId="0" borderId="0" xfId="0" applyFont="1" applyAlignment="1">
      <alignment horizontal="center"/>
    </xf>
    <xf numFmtId="179" fontId="4" fillId="0" borderId="0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79" fontId="6" fillId="0" borderId="0" xfId="0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/>
    </xf>
    <xf numFmtId="182" fontId="6" fillId="0" borderId="3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1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distributed"/>
    </xf>
    <xf numFmtId="182" fontId="6" fillId="0" borderId="1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182" fontId="6" fillId="0" borderId="4" xfId="0" applyNumberFormat="1" applyFont="1" applyFill="1" applyBorder="1" applyAlignment="1">
      <alignment/>
    </xf>
    <xf numFmtId="182" fontId="12" fillId="0" borderId="1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right"/>
    </xf>
    <xf numFmtId="182" fontId="9" fillId="0" borderId="1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distributed"/>
    </xf>
    <xf numFmtId="179" fontId="9" fillId="0" borderId="0" xfId="0" applyFont="1" applyFill="1" applyAlignment="1">
      <alignment horizontal="center"/>
    </xf>
    <xf numFmtId="182" fontId="9" fillId="0" borderId="0" xfId="0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distributed" shrinkToFit="1"/>
    </xf>
    <xf numFmtId="179" fontId="11" fillId="0" borderId="0" xfId="0" applyNumberFormat="1" applyFont="1" applyFill="1" applyBorder="1" applyAlignment="1">
      <alignment horizontal="center"/>
    </xf>
    <xf numFmtId="182" fontId="11" fillId="0" borderId="1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13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 horizontal="center" vertical="center"/>
    </xf>
    <xf numFmtId="180" fontId="15" fillId="0" borderId="6" xfId="0" applyNumberFormat="1" applyFont="1" applyFill="1" applyBorder="1" applyAlignment="1">
      <alignment horizontal="center"/>
    </xf>
    <xf numFmtId="179" fontId="16" fillId="0" borderId="0" xfId="0" applyNumberFormat="1" applyFont="1" applyFill="1" applyBorder="1" applyAlignment="1">
      <alignment horizontal="center"/>
    </xf>
    <xf numFmtId="183" fontId="16" fillId="0" borderId="0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right"/>
    </xf>
    <xf numFmtId="180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 horizontal="center"/>
    </xf>
    <xf numFmtId="179" fontId="13" fillId="0" borderId="0" xfId="0" applyNumberFormat="1" applyFont="1" applyFill="1" applyAlignment="1">
      <alignment horizontal="distributed"/>
    </xf>
    <xf numFmtId="180" fontId="13" fillId="0" borderId="7" xfId="0" applyNumberFormat="1" applyFont="1" applyFill="1" applyBorder="1" applyAlignment="1">
      <alignment horizontal="right"/>
    </xf>
    <xf numFmtId="179" fontId="6" fillId="0" borderId="8" xfId="0" applyNumberFormat="1" applyFont="1" applyFill="1" applyBorder="1" applyAlignment="1">
      <alignment horizontal="center" vertical="center"/>
    </xf>
    <xf numFmtId="180" fontId="14" fillId="0" borderId="6" xfId="0" applyNumberFormat="1" applyFont="1" applyFill="1" applyAlignment="1">
      <alignment horizontal="center"/>
    </xf>
    <xf numFmtId="180" fontId="14" fillId="0" borderId="0" xfId="0" applyNumberFormat="1" applyFont="1" applyFill="1" applyAlignment="1">
      <alignment horizontal="center"/>
    </xf>
    <xf numFmtId="183" fontId="17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/>
    </xf>
    <xf numFmtId="180" fontId="14" fillId="0" borderId="9" xfId="0" applyNumberFormat="1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9" fontId="6" fillId="0" borderId="5" xfId="0" applyFont="1" applyFill="1" applyAlignment="1">
      <alignment horizontal="center"/>
    </xf>
    <xf numFmtId="180" fontId="6" fillId="0" borderId="6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2" xfId="0" applyNumberFormat="1" applyFont="1" applyFill="1" applyAlignment="1">
      <alignment horizontal="center"/>
    </xf>
    <xf numFmtId="180" fontId="6" fillId="0" borderId="6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180" fontId="6" fillId="0" borderId="1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11" fillId="0" borderId="1" xfId="0" applyNumberFormat="1" applyFont="1" applyFill="1" applyAlignment="1">
      <alignment horizontal="center"/>
    </xf>
    <xf numFmtId="180" fontId="6" fillId="0" borderId="11" xfId="0" applyNumberFormat="1" applyFont="1" applyFill="1" applyAlignment="1">
      <alignment horizontal="center"/>
    </xf>
    <xf numFmtId="180" fontId="6" fillId="0" borderId="12" xfId="0" applyNumberFormat="1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79" fontId="6" fillId="0" borderId="0" xfId="0" applyFont="1" applyFill="1" applyAlignment="1">
      <alignment horizontal="center" vertical="center"/>
    </xf>
    <xf numFmtId="179" fontId="6" fillId="0" borderId="13" xfId="0" applyFont="1" applyFill="1" applyBorder="1" applyAlignment="1">
      <alignment horizontal="center"/>
    </xf>
    <xf numFmtId="184" fontId="11" fillId="0" borderId="1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center"/>
    </xf>
    <xf numFmtId="179" fontId="11" fillId="0" borderId="0" xfId="0" applyNumberFormat="1" applyFont="1" applyFill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Alignment="1">
      <alignment horizontal="right" vertical="center"/>
    </xf>
    <xf numFmtId="188" fontId="9" fillId="0" borderId="14" xfId="0" applyNumberFormat="1" applyFont="1" applyFill="1" applyAlignment="1">
      <alignment horizontal="right" vertical="center"/>
    </xf>
    <xf numFmtId="179" fontId="4" fillId="0" borderId="15" xfId="0" applyFont="1" applyFill="1" applyBorder="1" applyAlignment="1">
      <alignment horizontal="center" vertical="center"/>
    </xf>
    <xf numFmtId="179" fontId="4" fillId="0" borderId="16" xfId="0" applyFont="1" applyFill="1" applyBorder="1" applyAlignment="1">
      <alignment horizontal="center" vertical="center"/>
    </xf>
    <xf numFmtId="179" fontId="4" fillId="0" borderId="17" xfId="0" applyFont="1" applyFill="1" applyBorder="1" applyAlignment="1">
      <alignment horizontal="center" vertical="center"/>
    </xf>
    <xf numFmtId="179" fontId="4" fillId="0" borderId="0" xfId="0" applyFont="1" applyFill="1" applyBorder="1" applyAlignment="1">
      <alignment horizontal="center" vertical="center"/>
    </xf>
    <xf numFmtId="179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" xfId="0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center"/>
    </xf>
    <xf numFmtId="179" fontId="9" fillId="0" borderId="1" xfId="0" applyNumberFormat="1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" xfId="0" applyNumberFormat="1" applyFont="1" applyFill="1" applyAlignment="1">
      <alignment horizontal="center" vertical="center"/>
    </xf>
    <xf numFmtId="179" fontId="4" fillId="0" borderId="6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4" fillId="0" borderId="7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3" xfId="0" applyNumberFormat="1" applyFont="1" applyFill="1" applyBorder="1" applyAlignment="1">
      <alignment horizontal="center" vertical="center"/>
    </xf>
    <xf numFmtId="182" fontId="6" fillId="0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distributed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distributed"/>
    </xf>
    <xf numFmtId="179" fontId="6" fillId="0" borderId="4" xfId="0" applyNumberFormat="1" applyFont="1" applyFill="1" applyBorder="1" applyAlignment="1">
      <alignment horizontal="distributed"/>
    </xf>
    <xf numFmtId="182" fontId="6" fillId="0" borderId="19" xfId="0" applyNumberFormat="1" applyFont="1" applyFill="1" applyBorder="1" applyAlignment="1">
      <alignment/>
    </xf>
    <xf numFmtId="182" fontId="6" fillId="0" borderId="4" xfId="0" applyNumberFormat="1" applyFont="1" applyFill="1" applyBorder="1" applyAlignment="1">
      <alignment horizontal="right"/>
    </xf>
    <xf numFmtId="179" fontId="9" fillId="0" borderId="15" xfId="0" applyFont="1" applyFill="1" applyAlignment="1">
      <alignment horizontal="center" vertical="center"/>
    </xf>
    <xf numFmtId="179" fontId="9" fillId="0" borderId="5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0" xfId="0" applyFont="1" applyFill="1" applyAlignment="1">
      <alignment horizontal="center" vertical="center"/>
    </xf>
    <xf numFmtId="179" fontId="9" fillId="0" borderId="2" xfId="0" applyNumberFormat="1" applyFont="1" applyFill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distributed"/>
    </xf>
    <xf numFmtId="179" fontId="9" fillId="0" borderId="7" xfId="0" applyNumberFormat="1" applyFont="1" applyFill="1" applyBorder="1" applyAlignment="1">
      <alignment horizontal="distributed"/>
    </xf>
    <xf numFmtId="182" fontId="9" fillId="0" borderId="20" xfId="0" applyNumberFormat="1" applyFont="1" applyFill="1" applyBorder="1" applyAlignment="1">
      <alignment/>
    </xf>
    <xf numFmtId="182" fontId="9" fillId="0" borderId="7" xfId="0" applyNumberFormat="1" applyFont="1" applyFill="1" applyBorder="1" applyAlignment="1">
      <alignment/>
    </xf>
    <xf numFmtId="182" fontId="9" fillId="0" borderId="4" xfId="0" applyNumberFormat="1" applyFont="1" applyFill="1" applyBorder="1" applyAlignment="1">
      <alignment/>
    </xf>
    <xf numFmtId="179" fontId="9" fillId="0" borderId="13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15" xfId="0" applyFont="1" applyFill="1" applyAlignment="1">
      <alignment horizontal="center"/>
    </xf>
    <xf numFmtId="179" fontId="6" fillId="0" borderId="0" xfId="0" applyFont="1" applyFill="1" applyAlignment="1">
      <alignment horizontal="center"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2" xfId="0" applyNumberFormat="1" applyFont="1" applyFill="1" applyAlignment="1">
      <alignment horizontal="center" vertical="center" shrinkToFit="1"/>
    </xf>
    <xf numFmtId="179" fontId="6" fillId="0" borderId="1" xfId="0" applyNumberFormat="1" applyFont="1" applyFill="1" applyAlignment="1">
      <alignment horizontal="center" vertical="center" shrinkToFit="1"/>
    </xf>
    <xf numFmtId="179" fontId="6" fillId="0" borderId="13" xfId="0" applyFont="1" applyFill="1" applyBorder="1" applyAlignment="1">
      <alignment horizontal="distributed" shrinkToFit="1"/>
    </xf>
    <xf numFmtId="182" fontId="6" fillId="0" borderId="6" xfId="0" applyNumberFormat="1" applyFont="1" applyFill="1" applyBorder="1" applyAlignment="1">
      <alignment shrinkToFit="1"/>
    </xf>
    <xf numFmtId="179" fontId="11" fillId="0" borderId="0" xfId="0" applyNumberFormat="1" applyFont="1" applyFill="1" applyBorder="1" applyAlignment="1">
      <alignment horizontal="distributed" shrinkToFit="1"/>
    </xf>
    <xf numFmtId="179" fontId="6" fillId="0" borderId="0" xfId="0" applyFont="1" applyFill="1" applyAlignment="1">
      <alignment horizontal="distributed" shrinkToFit="1"/>
    </xf>
    <xf numFmtId="179" fontId="6" fillId="0" borderId="0" xfId="0" applyNumberFormat="1" applyFont="1" applyFill="1" applyAlignment="1">
      <alignment shrinkToFit="1"/>
    </xf>
    <xf numFmtId="179" fontId="6" fillId="0" borderId="0" xfId="0" applyNumberFormat="1" applyFont="1" applyFill="1" applyBorder="1" applyAlignment="1">
      <alignment shrinkToFit="1"/>
    </xf>
    <xf numFmtId="179" fontId="6" fillId="0" borderId="7" xfId="0" applyNumberFormat="1" applyFont="1" applyFill="1" applyBorder="1" applyAlignment="1">
      <alignment horizontal="distributed" shrinkToFit="1"/>
    </xf>
    <xf numFmtId="182" fontId="6" fillId="0" borderId="20" xfId="0" applyNumberFormat="1" applyFont="1" applyFill="1" applyBorder="1" applyAlignment="1">
      <alignment/>
    </xf>
    <xf numFmtId="182" fontId="6" fillId="0" borderId="7" xfId="0" applyNumberFormat="1" applyFont="1" applyFill="1" applyBorder="1" applyAlignment="1">
      <alignment/>
    </xf>
    <xf numFmtId="179" fontId="6" fillId="0" borderId="15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6" xfId="0" applyNumberFormat="1" applyFont="1" applyFill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/>
    </xf>
    <xf numFmtId="182" fontId="6" fillId="0" borderId="3" xfId="0" applyNumberFormat="1" applyFont="1" applyFill="1" applyBorder="1" applyAlignment="1">
      <alignment horizontal="center"/>
    </xf>
    <xf numFmtId="179" fontId="6" fillId="0" borderId="7" xfId="0" applyNumberFormat="1" applyFont="1" applyFill="1" applyBorder="1" applyAlignment="1">
      <alignment horizontal="distributed"/>
    </xf>
    <xf numFmtId="182" fontId="6" fillId="0" borderId="7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center"/>
    </xf>
    <xf numFmtId="182" fontId="6" fillId="0" borderId="6" xfId="0" applyNumberFormat="1" applyFont="1" applyFill="1" applyBorder="1" applyAlignment="1">
      <alignment horizontal="center"/>
    </xf>
    <xf numFmtId="179" fontId="13" fillId="0" borderId="15" xfId="0" applyFont="1" applyFill="1" applyAlignment="1">
      <alignment horizontal="center"/>
    </xf>
    <xf numFmtId="179" fontId="13" fillId="0" borderId="5" xfId="0" applyFont="1" applyFill="1" applyAlignment="1">
      <alignment horizontal="center"/>
    </xf>
    <xf numFmtId="179" fontId="13" fillId="0" borderId="0" xfId="0" applyFont="1" applyFill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179" fontId="14" fillId="0" borderId="1" xfId="0" applyNumberFormat="1" applyFont="1" applyFill="1" applyAlignment="1">
      <alignment horizontal="center" vertical="center"/>
    </xf>
    <xf numFmtId="179" fontId="13" fillId="0" borderId="1" xfId="0" applyNumberFormat="1" applyFont="1" applyFill="1" applyAlignment="1">
      <alignment horizontal="center" vertical="center"/>
    </xf>
    <xf numFmtId="179" fontId="6" fillId="0" borderId="2" xfId="0" applyNumberFormat="1" applyFont="1" applyFill="1" applyAlignment="1">
      <alignment vertical="center"/>
    </xf>
    <xf numFmtId="179" fontId="6" fillId="0" borderId="6" xfId="0" applyNumberFormat="1" applyFont="1" applyFill="1" applyAlignment="1">
      <alignment vertical="center"/>
    </xf>
    <xf numFmtId="179" fontId="13" fillId="0" borderId="1" xfId="0" applyFont="1" applyFill="1" applyAlignment="1">
      <alignment horizontal="center" vertical="center"/>
    </xf>
    <xf numFmtId="179" fontId="6" fillId="0" borderId="22" xfId="0" applyNumberFormat="1" applyFont="1" applyFill="1" applyAlignment="1">
      <alignment horizontal="center" vertical="center"/>
    </xf>
    <xf numFmtId="179" fontId="13" fillId="0" borderId="13" xfId="0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 horizontal="distributed"/>
    </xf>
    <xf numFmtId="179" fontId="13" fillId="0" borderId="7" xfId="0" applyNumberFormat="1" applyFont="1" applyFill="1" applyBorder="1" applyAlignment="1">
      <alignment horizontal="distributed"/>
    </xf>
    <xf numFmtId="180" fontId="13" fillId="0" borderId="20" xfId="0" applyNumberFormat="1" applyFont="1" applyFill="1" applyBorder="1" applyAlignment="1">
      <alignment horizontal="center"/>
    </xf>
    <xf numFmtId="180" fontId="13" fillId="0" borderId="7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/>
    </xf>
    <xf numFmtId="179" fontId="6" fillId="0" borderId="2" xfId="0" applyFont="1" applyFill="1" applyAlignment="1">
      <alignment horizontal="center" vertical="center"/>
    </xf>
    <xf numFmtId="179" fontId="6" fillId="0" borderId="6" xfId="0" applyFont="1" applyFill="1" applyAlignment="1">
      <alignment horizontal="center" vertical="center"/>
    </xf>
    <xf numFmtId="179" fontId="6" fillId="0" borderId="6" xfId="0" applyFont="1" applyFill="1" applyAlignment="1">
      <alignment horizontal="center"/>
    </xf>
    <xf numFmtId="180" fontId="14" fillId="0" borderId="2" xfId="0" applyNumberFormat="1" applyFont="1" applyFill="1" applyAlignment="1">
      <alignment horizontal="center"/>
    </xf>
    <xf numFmtId="179" fontId="6" fillId="0" borderId="9" xfId="0" applyNumberFormat="1" applyFont="1" applyFill="1" applyBorder="1" applyAlignment="1">
      <alignment horizontal="distributed"/>
    </xf>
    <xf numFmtId="180" fontId="14" fillId="0" borderId="23" xfId="0" applyNumberFormat="1" applyFont="1" applyFill="1" applyBorder="1" applyAlignment="1">
      <alignment horizontal="center"/>
    </xf>
    <xf numFmtId="180" fontId="14" fillId="0" borderId="9" xfId="0" applyNumberFormat="1" applyFont="1" applyFill="1" applyBorder="1" applyAlignment="1">
      <alignment horizontal="right"/>
    </xf>
    <xf numFmtId="179" fontId="6" fillId="0" borderId="15" xfId="0" applyNumberFormat="1" applyFont="1" applyFill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1" xfId="0" applyFont="1" applyFill="1" applyAlignment="1">
      <alignment horizontal="center" vertical="center"/>
    </xf>
    <xf numFmtId="0" fontId="6" fillId="0" borderId="6" xfId="0" applyFont="1" applyFill="1" applyAlignment="1">
      <alignment horizontal="center"/>
    </xf>
    <xf numFmtId="0" fontId="6" fillId="0" borderId="12" xfId="0" applyFont="1" applyFill="1" applyAlignment="1">
      <alignment horizontal="center"/>
    </xf>
    <xf numFmtId="0" fontId="6" fillId="0" borderId="12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6" xfId="0" applyFont="1" applyFill="1" applyAlignment="1">
      <alignment horizontal="center" vertical="center"/>
    </xf>
    <xf numFmtId="179" fontId="18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/>
    </xf>
    <xf numFmtId="179" fontId="6" fillId="0" borderId="15" xfId="0" applyNumberFormat="1" applyFont="1" applyFill="1" applyAlignment="1">
      <alignment/>
    </xf>
    <xf numFmtId="179" fontId="6" fillId="0" borderId="1" xfId="0" applyNumberFormat="1" applyFont="1" applyFill="1" applyAlignment="1">
      <alignment vertical="center" shrinkToFit="1"/>
    </xf>
    <xf numFmtId="179" fontId="6" fillId="0" borderId="6" xfId="0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/>
    </xf>
    <xf numFmtId="179" fontId="6" fillId="0" borderId="20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2" xfId="0" applyFont="1" applyFill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 wrapText="1"/>
    </xf>
    <xf numFmtId="179" fontId="6" fillId="0" borderId="11" xfId="0" applyFont="1" applyFill="1" applyAlignment="1">
      <alignment horizontal="center"/>
    </xf>
    <xf numFmtId="179" fontId="6" fillId="0" borderId="12" xfId="0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Alignment="1">
      <alignment horizontal="center" vertical="center" shrinkToFit="1"/>
    </xf>
    <xf numFmtId="179" fontId="4" fillId="0" borderId="2" xfId="0" applyNumberFormat="1" applyFont="1" applyFill="1" applyAlignment="1">
      <alignment horizontal="center" vertical="center"/>
    </xf>
    <xf numFmtId="179" fontId="4" fillId="0" borderId="6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vertical="center"/>
    </xf>
    <xf numFmtId="179" fontId="4" fillId="0" borderId="15" xfId="0" applyFont="1" applyFill="1" applyAlignment="1">
      <alignment horizontal="center" vertical="center"/>
    </xf>
    <xf numFmtId="179" fontId="19" fillId="0" borderId="6" xfId="0" applyNumberFormat="1" applyFont="1" applyFill="1" applyAlignment="1">
      <alignment horizontal="center" vertical="center"/>
    </xf>
    <xf numFmtId="180" fontId="19" fillId="0" borderId="2" xfId="0" applyNumberFormat="1" applyFont="1" applyFill="1" applyAlignment="1">
      <alignment vertical="center"/>
    </xf>
    <xf numFmtId="180" fontId="19" fillId="0" borderId="6" xfId="0" applyNumberFormat="1" applyFont="1" applyFill="1" applyAlignment="1">
      <alignment vertical="center"/>
    </xf>
    <xf numFmtId="179" fontId="4" fillId="0" borderId="25" xfId="0" applyFont="1" applyFill="1" applyBorder="1" applyAlignment="1">
      <alignment horizontal="center" vertical="center"/>
    </xf>
    <xf numFmtId="179" fontId="4" fillId="0" borderId="26" xfId="0" applyFont="1" applyFill="1" applyBorder="1" applyAlignment="1">
      <alignment horizontal="center" vertical="center"/>
    </xf>
    <xf numFmtId="180" fontId="19" fillId="0" borderId="6" xfId="0" applyNumberFormat="1" applyFont="1" applyFill="1" applyAlignment="1">
      <alignment horizontal="center"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/>
    </xf>
    <xf numFmtId="179" fontId="4" fillId="0" borderId="7" xfId="0" applyNumberFormat="1" applyFont="1" applyFill="1" applyAlignment="1">
      <alignment horizontal="center" vertical="center"/>
    </xf>
    <xf numFmtId="180" fontId="4" fillId="0" borderId="20" xfId="0" applyNumberFormat="1" applyFont="1" applyFill="1" applyAlignment="1">
      <alignment vertical="center"/>
    </xf>
    <xf numFmtId="180" fontId="4" fillId="0" borderId="7" xfId="0" applyNumberFormat="1" applyFont="1" applyFill="1" applyAlignment="1">
      <alignment horizontal="center" vertical="center"/>
    </xf>
    <xf numFmtId="179" fontId="6" fillId="0" borderId="15" xfId="0" applyFont="1" applyFill="1" applyAlignment="1">
      <alignment horizontal="center" vertical="center"/>
    </xf>
    <xf numFmtId="179" fontId="6" fillId="0" borderId="5" xfId="0" applyFont="1" applyFill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 shrinkToFit="1"/>
    </xf>
    <xf numFmtId="179" fontId="6" fillId="0" borderId="0" xfId="0" applyNumberFormat="1" applyFont="1" applyFill="1" applyAlignment="1">
      <alignment horizontal="distributed" vertical="center"/>
    </xf>
    <xf numFmtId="179" fontId="6" fillId="0" borderId="7" xfId="0" applyFont="1" applyFill="1" applyAlignment="1">
      <alignment horizontal="center"/>
    </xf>
    <xf numFmtId="179" fontId="6" fillId="0" borderId="20" xfId="0" applyFont="1" applyFill="1" applyAlignment="1">
      <alignment horizontal="center"/>
    </xf>
    <xf numFmtId="179" fontId="6" fillId="0" borderId="16" xfId="0" applyFont="1" applyFill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Alignment="1">
      <alignment horizontal="center" vertical="center"/>
    </xf>
    <xf numFmtId="179" fontId="22" fillId="0" borderId="0" xfId="0" applyFont="1" applyFill="1" applyAlignment="1">
      <alignment horizontal="center"/>
    </xf>
    <xf numFmtId="179" fontId="22" fillId="0" borderId="0" xfId="0" applyFont="1" applyFill="1" applyAlignment="1">
      <alignment horizontal="center" vertical="center"/>
    </xf>
    <xf numFmtId="179" fontId="22" fillId="0" borderId="6" xfId="0" applyFont="1" applyFill="1" applyAlignment="1">
      <alignment horizontal="center"/>
    </xf>
    <xf numFmtId="179" fontId="22" fillId="0" borderId="2" xfId="0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79" fontId="22" fillId="0" borderId="7" xfId="0" applyFont="1" applyFill="1" applyAlignment="1">
      <alignment horizontal="center"/>
    </xf>
    <xf numFmtId="179" fontId="22" fillId="0" borderId="20" xfId="0" applyFont="1" applyFill="1" applyAlignment="1">
      <alignment horizontal="center"/>
    </xf>
    <xf numFmtId="179" fontId="25" fillId="0" borderId="0" xfId="0" applyFont="1" applyFill="1" applyAlignment="1">
      <alignment horizontal="center"/>
    </xf>
    <xf numFmtId="179" fontId="25" fillId="0" borderId="15" xfId="0" applyFont="1" applyFill="1" applyAlignment="1">
      <alignment horizontal="center" vertical="center"/>
    </xf>
    <xf numFmtId="179" fontId="25" fillId="0" borderId="5" xfId="0" applyFont="1" applyFill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 vertical="center"/>
    </xf>
    <xf numFmtId="179" fontId="25" fillId="0" borderId="0" xfId="0" applyFont="1" applyFill="1" applyAlignment="1">
      <alignment horizontal="center" vertical="center"/>
    </xf>
    <xf numFmtId="179" fontId="25" fillId="0" borderId="1" xfId="0" applyNumberFormat="1" applyFont="1" applyFill="1" applyAlignment="1">
      <alignment horizontal="center" vertical="center"/>
    </xf>
    <xf numFmtId="179" fontId="25" fillId="0" borderId="1" xfId="0" applyFont="1" applyFill="1" applyAlignment="1">
      <alignment horizontal="center" vertical="center"/>
    </xf>
    <xf numFmtId="179" fontId="25" fillId="0" borderId="6" xfId="0" applyFont="1" applyFill="1" applyAlignment="1">
      <alignment horizontal="center"/>
    </xf>
    <xf numFmtId="179" fontId="25" fillId="0" borderId="2" xfId="0" applyFont="1" applyFill="1" applyAlignment="1">
      <alignment horizontal="center"/>
    </xf>
    <xf numFmtId="179" fontId="26" fillId="0" borderId="0" xfId="0" applyNumberFormat="1" applyFont="1" applyFill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80" fontId="25" fillId="0" borderId="0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 horizontal="center"/>
    </xf>
    <xf numFmtId="179" fontId="25" fillId="0" borderId="7" xfId="0" applyFont="1" applyFill="1" applyAlignment="1">
      <alignment horizontal="center"/>
    </xf>
    <xf numFmtId="179" fontId="25" fillId="0" borderId="20" xfId="0" applyFont="1" applyFill="1" applyAlignment="1">
      <alignment horizontal="center"/>
    </xf>
    <xf numFmtId="179" fontId="15" fillId="0" borderId="0" xfId="0" applyFont="1" applyFill="1" applyAlignment="1">
      <alignment horizontal="center"/>
    </xf>
    <xf numFmtId="179" fontId="15" fillId="0" borderId="28" xfId="0" applyFont="1" applyFill="1" applyAlignment="1">
      <alignment horizontal="center"/>
    </xf>
    <xf numFmtId="179" fontId="15" fillId="0" borderId="15" xfId="0" applyFont="1" applyFill="1" applyAlignment="1">
      <alignment horizontal="center"/>
    </xf>
    <xf numFmtId="179" fontId="15" fillId="0" borderId="5" xfId="0" applyFont="1" applyFill="1" applyAlignment="1">
      <alignment horizontal="center"/>
    </xf>
    <xf numFmtId="179" fontId="15" fillId="0" borderId="5" xfId="0" applyNumberFormat="1" applyFont="1" applyFill="1" applyAlignment="1">
      <alignment horizontal="center"/>
    </xf>
    <xf numFmtId="179" fontId="14" fillId="0" borderId="5" xfId="0" applyFont="1" applyFill="1" applyAlignment="1">
      <alignment horizontal="center" shrinkToFit="1"/>
    </xf>
    <xf numFmtId="179" fontId="14" fillId="0" borderId="29" xfId="0" applyFont="1" applyFill="1" applyAlignment="1">
      <alignment horizontal="center" shrinkToFit="1"/>
    </xf>
    <xf numFmtId="179" fontId="15" fillId="0" borderId="30" xfId="0" applyFont="1" applyFill="1" applyAlignment="1">
      <alignment horizontal="center"/>
    </xf>
    <xf numFmtId="179" fontId="14" fillId="0" borderId="1" xfId="0" applyFont="1" applyFill="1" applyAlignment="1">
      <alignment horizontal="center" shrinkToFit="1"/>
    </xf>
    <xf numFmtId="179" fontId="14" fillId="0" borderId="1" xfId="0" applyNumberFormat="1" applyFont="1" applyFill="1" applyAlignment="1">
      <alignment horizontal="center" shrinkToFit="1"/>
    </xf>
    <xf numFmtId="179" fontId="14" fillId="0" borderId="2" xfId="0" applyFont="1" applyFill="1" applyAlignment="1">
      <alignment horizontal="center" shrinkToFit="1"/>
    </xf>
    <xf numFmtId="179" fontId="14" fillId="0" borderId="31" xfId="0" applyFont="1" applyFill="1" applyAlignment="1">
      <alignment horizontal="center" shrinkToFit="1"/>
    </xf>
    <xf numFmtId="179" fontId="14" fillId="0" borderId="31" xfId="0" applyNumberFormat="1" applyFont="1" applyFill="1" applyAlignment="1">
      <alignment horizontal="center" shrinkToFit="1"/>
    </xf>
    <xf numFmtId="179" fontId="14" fillId="0" borderId="1" xfId="0" applyNumberFormat="1" applyFont="1" applyFill="1" applyAlignment="1">
      <alignment shrinkToFit="1"/>
    </xf>
    <xf numFmtId="179" fontId="14" fillId="0" borderId="31" xfId="0" applyNumberFormat="1" applyFont="1" applyFill="1" applyAlignment="1">
      <alignment shrinkToFit="1"/>
    </xf>
    <xf numFmtId="179" fontId="14" fillId="0" borderId="1" xfId="0" applyFont="1" applyFill="1" applyAlignment="1">
      <alignment shrinkToFit="1"/>
    </xf>
    <xf numFmtId="179" fontId="15" fillId="0" borderId="32" xfId="0" applyFont="1" applyFill="1" applyAlignment="1">
      <alignment horizontal="center"/>
    </xf>
    <xf numFmtId="179" fontId="15" fillId="0" borderId="6" xfId="0" applyFont="1" applyFill="1" applyAlignment="1">
      <alignment horizontal="center" vertical="center"/>
    </xf>
    <xf numFmtId="192" fontId="9" fillId="0" borderId="2" xfId="0" applyNumberFormat="1" applyFont="1" applyFill="1" applyAlignment="1">
      <alignment horizontal="center" vertical="center"/>
    </xf>
    <xf numFmtId="192" fontId="9" fillId="0" borderId="6" xfId="0" applyNumberFormat="1" applyFont="1" applyFill="1" applyAlignment="1">
      <alignment horizontal="center" vertical="center"/>
    </xf>
    <xf numFmtId="188" fontId="9" fillId="0" borderId="6" xfId="0" applyNumberFormat="1" applyFont="1" applyFill="1" applyAlignment="1">
      <alignment vertical="center"/>
    </xf>
    <xf numFmtId="188" fontId="9" fillId="0" borderId="33" xfId="0" applyNumberFormat="1" applyFont="1" applyFill="1" applyAlignment="1">
      <alignment vertical="center"/>
    </xf>
    <xf numFmtId="179" fontId="15" fillId="0" borderId="0" xfId="0" applyFont="1" applyFill="1" applyAlignment="1">
      <alignment horizontal="center" vertical="center"/>
    </xf>
    <xf numFmtId="179" fontId="15" fillId="0" borderId="0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horizontal="right" vertical="center"/>
    </xf>
    <xf numFmtId="192" fontId="9" fillId="0" borderId="1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179" fontId="20" fillId="0" borderId="0" xfId="0" applyFont="1" applyFill="1" applyAlignment="1">
      <alignment horizontal="center"/>
    </xf>
    <xf numFmtId="179" fontId="20" fillId="0" borderId="15" xfId="0" applyFont="1" applyFill="1" applyAlignment="1">
      <alignment horizontal="center" vertical="center"/>
    </xf>
    <xf numFmtId="179" fontId="20" fillId="0" borderId="5" xfId="0" applyFont="1" applyFill="1" applyAlignment="1">
      <alignment horizontal="center" vertical="center"/>
    </xf>
    <xf numFmtId="179" fontId="20" fillId="0" borderId="5" xfId="0" applyNumberFormat="1" applyFont="1" applyFill="1" applyAlignment="1">
      <alignment horizontal="center" vertical="center"/>
    </xf>
    <xf numFmtId="179" fontId="21" fillId="0" borderId="5" xfId="0" applyNumberFormat="1" applyFont="1" applyFill="1" applyAlignment="1">
      <alignment horizontal="center" vertical="center"/>
    </xf>
    <xf numFmtId="179" fontId="20" fillId="0" borderId="0" xfId="0" applyFont="1" applyFill="1" applyAlignment="1">
      <alignment horizontal="center" vertical="center"/>
    </xf>
    <xf numFmtId="179" fontId="20" fillId="0" borderId="1" xfId="0" applyNumberFormat="1" applyFont="1" applyFill="1" applyAlignment="1">
      <alignment horizontal="center" vertical="center"/>
    </xf>
    <xf numFmtId="179" fontId="21" fillId="0" borderId="1" xfId="0" applyNumberFormat="1" applyFont="1" applyFill="1" applyAlignment="1">
      <alignment horizontal="center" vertical="center"/>
    </xf>
    <xf numFmtId="179" fontId="20" fillId="0" borderId="1" xfId="0" applyFont="1" applyFill="1" applyAlignment="1">
      <alignment horizontal="center" vertical="center"/>
    </xf>
    <xf numFmtId="179" fontId="20" fillId="0" borderId="2" xfId="0" applyNumberFormat="1" applyFont="1" applyFill="1" applyAlignment="1">
      <alignment horizontal="center" vertical="center"/>
    </xf>
    <xf numFmtId="179" fontId="20" fillId="0" borderId="6" xfId="0" applyFont="1" applyFill="1" applyAlignment="1">
      <alignment horizontal="center"/>
    </xf>
    <xf numFmtId="179" fontId="20" fillId="0" borderId="2" xfId="0" applyFont="1" applyFill="1" applyAlignment="1">
      <alignment horizontal="center"/>
    </xf>
    <xf numFmtId="186" fontId="20" fillId="0" borderId="6" xfId="0" applyNumberFormat="1" applyFont="1" applyFill="1" applyAlignment="1">
      <alignment/>
    </xf>
    <xf numFmtId="180" fontId="24" fillId="0" borderId="0" xfId="0" applyNumberFormat="1" applyFont="1" applyFill="1" applyBorder="1" applyAlignment="1">
      <alignment/>
    </xf>
    <xf numFmtId="189" fontId="24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center"/>
    </xf>
    <xf numFmtId="189" fontId="20" fillId="0" borderId="0" xfId="0" applyNumberFormat="1" applyFont="1" applyFill="1" applyAlignment="1">
      <alignment horizontal="right"/>
    </xf>
    <xf numFmtId="180" fontId="20" fillId="0" borderId="0" xfId="0" applyNumberFormat="1" applyFont="1" applyFill="1" applyBorder="1" applyAlignment="1">
      <alignment/>
    </xf>
    <xf numFmtId="179" fontId="20" fillId="0" borderId="7" xfId="0" applyFont="1" applyFill="1" applyAlignment="1">
      <alignment horizontal="center"/>
    </xf>
    <xf numFmtId="179" fontId="20" fillId="0" borderId="20" xfId="0" applyFont="1" applyFill="1" applyAlignment="1">
      <alignment horizontal="center"/>
    </xf>
    <xf numFmtId="186" fontId="20" fillId="0" borderId="7" xfId="0" applyNumberFormat="1" applyFont="1" applyFill="1" applyAlignment="1">
      <alignment/>
    </xf>
    <xf numFmtId="186" fontId="20" fillId="0" borderId="0" xfId="0" applyNumberFormat="1" applyFont="1" applyFill="1" applyAlignment="1">
      <alignment/>
    </xf>
    <xf numFmtId="179" fontId="6" fillId="0" borderId="34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/>
    </xf>
    <xf numFmtId="179" fontId="15" fillId="0" borderId="0" xfId="0" applyNumberFormat="1" applyFont="1" applyFill="1" applyBorder="1" applyAlignment="1">
      <alignment horizontal="center" vertical="center"/>
    </xf>
    <xf numFmtId="192" fontId="9" fillId="0" borderId="1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horizontal="right" vertical="center"/>
    </xf>
    <xf numFmtId="188" fontId="9" fillId="0" borderId="14" xfId="0" applyNumberFormat="1" applyFont="1" applyFill="1" applyBorder="1" applyAlignment="1">
      <alignment horizontal="right" vertical="center"/>
    </xf>
    <xf numFmtId="179" fontId="15" fillId="0" borderId="30" xfId="0" applyFont="1" applyFill="1" applyBorder="1" applyAlignment="1">
      <alignment horizontal="center"/>
    </xf>
    <xf numFmtId="180" fontId="16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/>
    </xf>
    <xf numFmtId="179" fontId="6" fillId="0" borderId="35" xfId="0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 horizontal="left" vertical="center"/>
    </xf>
    <xf numFmtId="179" fontId="11" fillId="0" borderId="35" xfId="0" applyNumberFormat="1" applyFont="1" applyFill="1" applyBorder="1" applyAlignment="1">
      <alignment horizontal="center"/>
    </xf>
    <xf numFmtId="179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distributed"/>
    </xf>
    <xf numFmtId="179" fontId="6" fillId="0" borderId="35" xfId="0" applyNumberFormat="1" applyFont="1" applyFill="1" applyBorder="1" applyAlignment="1">
      <alignment shrinkToFit="1"/>
    </xf>
    <xf numFmtId="182" fontId="9" fillId="0" borderId="1" xfId="0" applyNumberFormat="1" applyFont="1" applyFill="1" applyBorder="1" applyAlignment="1">
      <alignment horizontal="center"/>
    </xf>
    <xf numFmtId="180" fontId="13" fillId="0" borderId="0" xfId="0" applyNumberFormat="1" applyFont="1" applyFill="1" applyBorder="1" applyAlignment="1">
      <alignment horizontal="right"/>
    </xf>
    <xf numFmtId="180" fontId="11" fillId="0" borderId="1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 horizontal="right"/>
    </xf>
    <xf numFmtId="187" fontId="6" fillId="0" borderId="0" xfId="0" applyNumberFormat="1" applyFont="1" applyFill="1" applyAlignment="1">
      <alignment horizontal="center"/>
    </xf>
    <xf numFmtId="195" fontId="6" fillId="0" borderId="0" xfId="0" applyNumberFormat="1" applyFont="1" applyFill="1" applyAlignment="1">
      <alignment horizontal="right"/>
    </xf>
    <xf numFmtId="180" fontId="24" fillId="0" borderId="1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/>
    </xf>
    <xf numFmtId="180" fontId="23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22" fillId="0" borderId="1" xfId="0" applyNumberFormat="1" applyFont="1" applyFill="1" applyBorder="1" applyAlignment="1">
      <alignment horizontal="center"/>
    </xf>
    <xf numFmtId="180" fontId="22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 horizontal="center"/>
    </xf>
    <xf numFmtId="180" fontId="26" fillId="0" borderId="24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 horizontal="center"/>
    </xf>
    <xf numFmtId="192" fontId="9" fillId="0" borderId="1" xfId="0" applyNumberFormat="1" applyFont="1" applyFill="1" applyAlignment="1">
      <alignment vertical="center"/>
    </xf>
    <xf numFmtId="179" fontId="28" fillId="0" borderId="5" xfId="0" applyFont="1" applyFill="1" applyAlignment="1">
      <alignment horizontal="center" vertical="center"/>
    </xf>
    <xf numFmtId="179" fontId="28" fillId="0" borderId="1" xfId="0" applyFont="1" applyFill="1" applyAlignment="1">
      <alignment horizontal="center" vertical="center"/>
    </xf>
    <xf numFmtId="179" fontId="28" fillId="0" borderId="1" xfId="0" applyNumberFormat="1" applyFont="1" applyFill="1" applyAlignment="1">
      <alignment horizontal="center" vertical="center"/>
    </xf>
    <xf numFmtId="196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wrapText="1"/>
    </xf>
    <xf numFmtId="179" fontId="25" fillId="0" borderId="6" xfId="0" applyFont="1" applyFill="1" applyAlignment="1">
      <alignment horizontal="left"/>
    </xf>
    <xf numFmtId="180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86" fontId="20" fillId="0" borderId="0" xfId="0" applyNumberFormat="1" applyFont="1" applyFill="1" applyBorder="1" applyAlignment="1">
      <alignment/>
    </xf>
    <xf numFmtId="179" fontId="20" fillId="0" borderId="36" xfId="0" applyNumberFormat="1" applyFont="1" applyFill="1" applyBorder="1" applyAlignment="1">
      <alignment horizontal="center" vertical="center"/>
    </xf>
    <xf numFmtId="179" fontId="6" fillId="0" borderId="7" xfId="0" applyFont="1" applyFill="1" applyBorder="1" applyAlignment="1">
      <alignment horizontal="center"/>
    </xf>
    <xf numFmtId="179" fontId="6" fillId="0" borderId="0" xfId="0" applyFont="1" applyFill="1" applyBorder="1" applyAlignment="1">
      <alignment horizontal="center"/>
    </xf>
    <xf numFmtId="179" fontId="25" fillId="0" borderId="17" xfId="0" applyNumberFormat="1" applyFont="1" applyFill="1" applyBorder="1" applyAlignment="1">
      <alignment horizontal="center" vertical="center" shrinkToFit="1"/>
    </xf>
    <xf numFmtId="179" fontId="15" fillId="0" borderId="37" xfId="0" applyNumberFormat="1" applyFont="1" applyFill="1" applyBorder="1" applyAlignment="1">
      <alignment horizontal="center" vertical="distributed" wrapText="1"/>
    </xf>
    <xf numFmtId="179" fontId="15" fillId="0" borderId="7" xfId="0" applyFont="1" applyFill="1" applyBorder="1" applyAlignment="1">
      <alignment horizontal="center" vertical="center"/>
    </xf>
    <xf numFmtId="192" fontId="9" fillId="0" borderId="20" xfId="0" applyNumberFormat="1" applyFont="1" applyFill="1" applyBorder="1" applyAlignment="1">
      <alignment horizontal="center" vertical="center"/>
    </xf>
    <xf numFmtId="192" fontId="9" fillId="0" borderId="7" xfId="0" applyNumberFormat="1" applyFont="1" applyFill="1" applyBorder="1" applyAlignment="1">
      <alignment horizontal="center" vertical="center"/>
    </xf>
    <xf numFmtId="188" fontId="9" fillId="0" borderId="7" xfId="0" applyNumberFormat="1" applyFont="1" applyFill="1" applyBorder="1" applyAlignment="1">
      <alignment horizontal="right" vertical="center"/>
    </xf>
    <xf numFmtId="188" fontId="9" fillId="0" borderId="38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left"/>
    </xf>
    <xf numFmtId="179" fontId="6" fillId="0" borderId="0" xfId="0" applyFont="1" applyFill="1" applyAlignment="1">
      <alignment horizontal="left"/>
    </xf>
    <xf numFmtId="179" fontId="6" fillId="0" borderId="0" xfId="0" applyFont="1" applyFill="1" applyAlignment="1">
      <alignment/>
    </xf>
    <xf numFmtId="179" fontId="27" fillId="0" borderId="0" xfId="0" applyNumberFormat="1" applyFont="1" applyFill="1" applyAlignment="1">
      <alignment horizontal="left"/>
    </xf>
    <xf numFmtId="179" fontId="15" fillId="0" borderId="0" xfId="0" applyFont="1" applyFill="1" applyAlignment="1">
      <alignment horizontal="left"/>
    </xf>
    <xf numFmtId="179" fontId="29" fillId="0" borderId="0" xfId="0" applyNumberFormat="1" applyFont="1" applyFill="1" applyAlignment="1">
      <alignment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1" xfId="0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/>
    </xf>
    <xf numFmtId="179" fontId="4" fillId="0" borderId="6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9" fontId="4" fillId="0" borderId="7" xfId="0" applyFont="1" applyFill="1" applyBorder="1" applyAlignment="1">
      <alignment horizontal="center" vertical="center"/>
    </xf>
    <xf numFmtId="179" fontId="4" fillId="0" borderId="39" xfId="0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35" xfId="0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4" fillId="0" borderId="40" xfId="0" applyFont="1" applyFill="1" applyBorder="1" applyAlignment="1">
      <alignment horizontal="center" vertical="center"/>
    </xf>
    <xf numFmtId="179" fontId="4" fillId="0" borderId="24" xfId="0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/>
    </xf>
    <xf numFmtId="179" fontId="9" fillId="0" borderId="39" xfId="0" applyFont="1" applyFill="1" applyBorder="1" applyAlignment="1">
      <alignment horizontal="center"/>
    </xf>
    <xf numFmtId="179" fontId="12" fillId="0" borderId="35" xfId="0" applyNumberFormat="1" applyFont="1" applyFill="1" applyBorder="1" applyAlignment="1">
      <alignment horizontal="center"/>
    </xf>
    <xf numFmtId="179" fontId="9" fillId="0" borderId="35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distributed"/>
    </xf>
    <xf numFmtId="179" fontId="9" fillId="0" borderId="40" xfId="0" applyNumberFormat="1" applyFont="1" applyFill="1" applyBorder="1" applyAlignment="1">
      <alignment horizontal="distributed"/>
    </xf>
    <xf numFmtId="188" fontId="9" fillId="0" borderId="41" xfId="0" applyNumberFormat="1" applyFont="1" applyFill="1" applyBorder="1" applyAlignment="1">
      <alignment horizontal="right" vertical="center"/>
    </xf>
    <xf numFmtId="192" fontId="9" fillId="0" borderId="4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24" xfId="0" applyFont="1" applyFill="1" applyBorder="1" applyAlignment="1">
      <alignment horizontal="center" vertical="center"/>
    </xf>
    <xf numFmtId="179" fontId="6" fillId="0" borderId="24" xfId="0" applyFont="1" applyFill="1" applyBorder="1" applyAlignment="1">
      <alignment horizontal="center"/>
    </xf>
    <xf numFmtId="179" fontId="6" fillId="0" borderId="24" xfId="0" applyFont="1" applyFill="1" applyBorder="1" applyAlignment="1">
      <alignment vertical="center" wrapText="1"/>
    </xf>
    <xf numFmtId="179" fontId="6" fillId="0" borderId="42" xfId="0" applyFont="1" applyFill="1" applyBorder="1" applyAlignment="1">
      <alignment horizontal="center"/>
    </xf>
    <xf numFmtId="179" fontId="9" fillId="0" borderId="25" xfId="0" applyFont="1" applyFill="1" applyBorder="1" applyAlignment="1">
      <alignment horizontal="center" vertical="center"/>
    </xf>
    <xf numFmtId="179" fontId="9" fillId="0" borderId="43" xfId="0" applyFont="1" applyFill="1" applyBorder="1" applyAlignment="1">
      <alignment horizontal="center" vertical="center"/>
    </xf>
    <xf numFmtId="179" fontId="6" fillId="0" borderId="44" xfId="0" applyFont="1" applyFill="1" applyBorder="1" applyAlignment="1">
      <alignment horizontal="center"/>
    </xf>
    <xf numFmtId="179" fontId="6" fillId="0" borderId="4" xfId="0" applyFont="1" applyFill="1" applyBorder="1" applyAlignment="1">
      <alignment horizontal="center"/>
    </xf>
    <xf numFmtId="179" fontId="6" fillId="0" borderId="1" xfId="0" applyFont="1" applyFill="1" applyBorder="1" applyAlignment="1">
      <alignment horizontal="center"/>
    </xf>
    <xf numFmtId="182" fontId="6" fillId="0" borderId="39" xfId="0" applyNumberFormat="1" applyFont="1" applyFill="1" applyBorder="1" applyAlignment="1">
      <alignment shrinkToFit="1"/>
    </xf>
    <xf numFmtId="182" fontId="11" fillId="0" borderId="35" xfId="0" applyNumberFormat="1" applyFont="1" applyFill="1" applyBorder="1" applyAlignment="1">
      <alignment/>
    </xf>
    <xf numFmtId="182" fontId="6" fillId="0" borderId="35" xfId="0" applyNumberFormat="1" applyFont="1" applyFill="1" applyBorder="1" applyAlignment="1">
      <alignment/>
    </xf>
    <xf numFmtId="182" fontId="6" fillId="0" borderId="40" xfId="0" applyNumberFormat="1" applyFont="1" applyFill="1" applyBorder="1" applyAlignment="1">
      <alignment/>
    </xf>
    <xf numFmtId="179" fontId="6" fillId="0" borderId="21" xfId="0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left" vertical="center"/>
    </xf>
    <xf numFmtId="179" fontId="6" fillId="0" borderId="2" xfId="0" applyNumberFormat="1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horizontal="center" vertical="center" shrinkToFit="1"/>
    </xf>
    <xf numFmtId="182" fontId="6" fillId="0" borderId="2" xfId="0" applyNumberFormat="1" applyFont="1" applyFill="1" applyBorder="1" applyAlignment="1">
      <alignment shrinkToFit="1"/>
    </xf>
    <xf numFmtId="179" fontId="6" fillId="0" borderId="0" xfId="0" applyNumberFormat="1" applyFont="1" applyFill="1" applyBorder="1" applyAlignment="1">
      <alignment horizontal="left" shrinkToFit="1"/>
    </xf>
    <xf numFmtId="0" fontId="30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179" fontId="6" fillId="0" borderId="45" xfId="0" applyNumberFormat="1" applyFont="1" applyFill="1" applyBorder="1" applyAlignment="1">
      <alignment horizontal="center"/>
    </xf>
    <xf numFmtId="179" fontId="6" fillId="0" borderId="12" xfId="0" applyNumberFormat="1" applyFont="1" applyFill="1" applyBorder="1" applyAlignment="1">
      <alignment horizontal="center"/>
    </xf>
    <xf numFmtId="179" fontId="6" fillId="0" borderId="46" xfId="0" applyNumberFormat="1" applyFont="1" applyFill="1" applyBorder="1" applyAlignment="1">
      <alignment horizontal="center" vertical="center" shrinkToFit="1"/>
    </xf>
    <xf numFmtId="179" fontId="6" fillId="0" borderId="8" xfId="0" applyNumberFormat="1" applyFont="1" applyFill="1" applyBorder="1" applyAlignment="1">
      <alignment horizontal="center" vertical="center" shrinkToFit="1"/>
    </xf>
    <xf numFmtId="179" fontId="28" fillId="0" borderId="4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shrinkToFit="1"/>
    </xf>
    <xf numFmtId="179" fontId="28" fillId="0" borderId="2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179" fontId="6" fillId="0" borderId="22" xfId="0" applyNumberFormat="1" applyFont="1" applyFill="1" applyBorder="1" applyAlignment="1">
      <alignment horizontal="center" vertical="center" wrapText="1" shrinkToFit="1"/>
    </xf>
    <xf numFmtId="179" fontId="9" fillId="0" borderId="48" xfId="0" applyFont="1" applyFill="1" applyBorder="1" applyAlignment="1">
      <alignment horizontal="center" vertical="center"/>
    </xf>
    <xf numFmtId="179" fontId="9" fillId="0" borderId="49" xfId="0" applyFont="1" applyFill="1" applyBorder="1" applyAlignment="1">
      <alignment horizontal="center" vertical="center"/>
    </xf>
    <xf numFmtId="179" fontId="9" fillId="0" borderId="16" xfId="0" applyFont="1" applyFill="1" applyBorder="1" applyAlignment="1">
      <alignment horizontal="center" vertical="center"/>
    </xf>
    <xf numFmtId="179" fontId="9" fillId="0" borderId="10" xfId="0" applyFont="1" applyFill="1" applyBorder="1" applyAlignment="1">
      <alignment horizontal="center" vertical="center"/>
    </xf>
    <xf numFmtId="179" fontId="9" fillId="0" borderId="46" xfId="0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 shrinkToFit="1"/>
    </xf>
    <xf numFmtId="179" fontId="9" fillId="0" borderId="43" xfId="0" applyNumberFormat="1" applyFont="1" applyFill="1" applyBorder="1" applyAlignment="1">
      <alignment horizontal="center" vertical="center"/>
    </xf>
    <xf numFmtId="179" fontId="9" fillId="0" borderId="5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10" fillId="0" borderId="0" xfId="0" applyNumberFormat="1" applyFont="1" applyFill="1" applyAlignment="1">
      <alignment horizontal="left"/>
    </xf>
    <xf numFmtId="179" fontId="6" fillId="0" borderId="48" xfId="0" applyNumberFormat="1" applyFont="1" applyFill="1" applyBorder="1" applyAlignment="1">
      <alignment horizontal="center"/>
    </xf>
    <xf numFmtId="179" fontId="6" fillId="0" borderId="49" xfId="0" applyNumberFormat="1" applyFont="1" applyFill="1" applyBorder="1" applyAlignment="1">
      <alignment horizontal="center"/>
    </xf>
    <xf numFmtId="179" fontId="6" fillId="0" borderId="22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9" fontId="6" fillId="0" borderId="2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9" fontId="6" fillId="0" borderId="51" xfId="0" applyNumberFormat="1" applyFont="1" applyFill="1" applyBorder="1" applyAlignment="1">
      <alignment horizontal="center"/>
    </xf>
    <xf numFmtId="179" fontId="6" fillId="0" borderId="16" xfId="0" applyNumberFormat="1" applyFont="1" applyFill="1" applyBorder="1" applyAlignment="1">
      <alignment horizontal="center" vertical="center"/>
    </xf>
    <xf numFmtId="179" fontId="6" fillId="0" borderId="52" xfId="0" applyNumberFormat="1" applyFont="1" applyFill="1" applyBorder="1" applyAlignment="1">
      <alignment horizontal="center" vertical="center"/>
    </xf>
    <xf numFmtId="179" fontId="9" fillId="0" borderId="49" xfId="0" applyNumberFormat="1" applyFont="1" applyFill="1" applyBorder="1" applyAlignment="1">
      <alignment horizontal="center" vertical="center"/>
    </xf>
    <xf numFmtId="179" fontId="9" fillId="0" borderId="25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179" fontId="6" fillId="0" borderId="54" xfId="0" applyNumberFormat="1" applyFont="1" applyFill="1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16" xfId="0" applyNumberFormat="1" applyFont="1" applyFill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Alignment="1">
      <alignment horizontal="left" shrinkToFit="1"/>
    </xf>
    <xf numFmtId="179" fontId="6" fillId="0" borderId="16" xfId="0" applyFont="1" applyFill="1" applyBorder="1" applyAlignment="1">
      <alignment horizontal="center" vertical="center"/>
    </xf>
    <xf numFmtId="179" fontId="6" fillId="0" borderId="46" xfId="0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50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46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Alignment="1">
      <alignment horizontal="center" vertical="center"/>
    </xf>
    <xf numFmtId="179" fontId="6" fillId="0" borderId="4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9" fontId="11" fillId="0" borderId="1" xfId="0" applyNumberFormat="1" applyFont="1" applyFill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/>
    </xf>
    <xf numFmtId="179" fontId="6" fillId="0" borderId="1" xfId="0" applyNumberFormat="1" applyFont="1" applyFill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25" xfId="0" applyFont="1" applyFill="1" applyBorder="1" applyAlignment="1">
      <alignment horizontal="center" vertical="center"/>
    </xf>
    <xf numFmtId="179" fontId="6" fillId="0" borderId="43" xfId="0" applyFont="1" applyFill="1" applyBorder="1" applyAlignment="1">
      <alignment horizontal="center" vertical="center"/>
    </xf>
    <xf numFmtId="179" fontId="6" fillId="0" borderId="50" xfId="0" applyFont="1" applyFill="1" applyBorder="1" applyAlignment="1">
      <alignment horizontal="center" vertical="center"/>
    </xf>
    <xf numFmtId="179" fontId="6" fillId="0" borderId="24" xfId="0" applyNumberFormat="1" applyFont="1" applyFill="1" applyBorder="1" applyAlignment="1">
      <alignment horizontal="center" vertical="center" wrapText="1"/>
    </xf>
    <xf numFmtId="179" fontId="6" fillId="0" borderId="24" xfId="0" applyFont="1" applyFill="1" applyBorder="1" applyAlignment="1">
      <alignment horizontal="center" vertical="center" wrapText="1"/>
    </xf>
    <xf numFmtId="179" fontId="6" fillId="0" borderId="1" xfId="0" applyFont="1" applyFill="1" applyAlignment="1">
      <alignment horizontal="center" vertical="center" wrapText="1"/>
    </xf>
    <xf numFmtId="179" fontId="6" fillId="0" borderId="25" xfId="0" applyNumberFormat="1" applyFont="1" applyFill="1" applyBorder="1" applyAlignment="1">
      <alignment horizontal="center" vertical="center" wrapText="1"/>
    </xf>
    <xf numFmtId="179" fontId="6" fillId="0" borderId="43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 horizontal="center" vertical="center"/>
    </xf>
    <xf numFmtId="179" fontId="4" fillId="0" borderId="48" xfId="0" applyNumberFormat="1" applyFont="1" applyFill="1" applyBorder="1" applyAlignment="1">
      <alignment horizontal="center" vertical="center"/>
    </xf>
    <xf numFmtId="179" fontId="4" fillId="0" borderId="51" xfId="0" applyFont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8" xfId="0" applyFont="1" applyBorder="1" applyAlignment="1">
      <alignment horizontal="center" vertical="center"/>
    </xf>
    <xf numFmtId="179" fontId="4" fillId="0" borderId="8" xfId="0" applyFont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4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179" fontId="4" fillId="0" borderId="27" xfId="0" applyFont="1" applyFill="1" applyBorder="1" applyAlignment="1">
      <alignment horizontal="center" vertical="center"/>
    </xf>
    <xf numFmtId="179" fontId="4" fillId="0" borderId="8" xfId="0" applyFont="1" applyFill="1" applyBorder="1" applyAlignment="1">
      <alignment horizontal="center" vertical="center"/>
    </xf>
    <xf numFmtId="179" fontId="4" fillId="0" borderId="49" xfId="0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4" fillId="0" borderId="43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left" vertical="center"/>
    </xf>
    <xf numFmtId="179" fontId="6" fillId="0" borderId="43" xfId="0" applyNumberFormat="1" applyFont="1" applyFill="1" applyBorder="1" applyAlignment="1">
      <alignment horizontal="left" vertical="center"/>
    </xf>
    <xf numFmtId="179" fontId="6" fillId="0" borderId="50" xfId="0" applyNumberFormat="1" applyFont="1" applyFill="1" applyBorder="1" applyAlignment="1">
      <alignment horizontal="left" vertical="center"/>
    </xf>
    <xf numFmtId="179" fontId="6" fillId="0" borderId="48" xfId="0" applyFont="1" applyFill="1" applyBorder="1" applyAlignment="1">
      <alignment horizontal="center" vertical="center"/>
    </xf>
    <xf numFmtId="179" fontId="6" fillId="0" borderId="49" xfId="0" applyFont="1" applyFill="1" applyBorder="1" applyAlignment="1">
      <alignment horizontal="center" vertical="center"/>
    </xf>
    <xf numFmtId="179" fontId="6" fillId="0" borderId="51" xfId="0" applyFont="1" applyFill="1" applyBorder="1" applyAlignment="1">
      <alignment horizontal="center" vertical="center"/>
    </xf>
    <xf numFmtId="179" fontId="6" fillId="0" borderId="48" xfId="0" applyNumberFormat="1" applyFont="1" applyFill="1" applyBorder="1" applyAlignment="1">
      <alignment horizontal="center" vertical="center"/>
    </xf>
    <xf numFmtId="179" fontId="6" fillId="0" borderId="49" xfId="0" applyNumberFormat="1" applyFont="1" applyFill="1" applyBorder="1" applyAlignment="1">
      <alignment horizontal="center" vertical="center"/>
    </xf>
    <xf numFmtId="179" fontId="6" fillId="0" borderId="51" xfId="0" applyNumberFormat="1" applyFont="1" applyFill="1" applyBorder="1" applyAlignment="1">
      <alignment horizontal="center" vertical="center"/>
    </xf>
    <xf numFmtId="179" fontId="20" fillId="0" borderId="17" xfId="0" applyNumberFormat="1" applyFont="1" applyFill="1" applyBorder="1" applyAlignment="1">
      <alignment horizontal="center" vertical="center" wrapText="1"/>
    </xf>
    <xf numFmtId="179" fontId="20" fillId="0" borderId="27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179" fontId="20" fillId="0" borderId="22" xfId="0" applyNumberFormat="1" applyFont="1" applyFill="1" applyBorder="1" applyAlignment="1">
      <alignment horizontal="center" vertical="center"/>
    </xf>
    <xf numFmtId="179" fontId="20" fillId="0" borderId="8" xfId="0" applyNumberFormat="1" applyFont="1" applyFill="1" applyBorder="1" applyAlignment="1">
      <alignment horizontal="center" vertical="center"/>
    </xf>
    <xf numFmtId="179" fontId="20" fillId="0" borderId="27" xfId="0" applyNumberFormat="1" applyFont="1" applyFill="1" applyBorder="1" applyAlignment="1">
      <alignment horizontal="center" vertical="center"/>
    </xf>
    <xf numFmtId="179" fontId="20" fillId="0" borderId="5" xfId="0" applyNumberFormat="1" applyFont="1" applyFill="1" applyAlignment="1">
      <alignment horizontal="center" vertical="center"/>
    </xf>
    <xf numFmtId="179" fontId="20" fillId="0" borderId="15" xfId="0" applyNumberFormat="1" applyFont="1" applyFill="1" applyBorder="1" applyAlignment="1">
      <alignment horizontal="center" vertical="center"/>
    </xf>
    <xf numFmtId="179" fontId="20" fillId="0" borderId="16" xfId="0" applyNumberFormat="1" applyFont="1" applyFill="1" applyBorder="1" applyAlignment="1">
      <alignment horizontal="center" vertical="center"/>
    </xf>
    <xf numFmtId="179" fontId="20" fillId="0" borderId="11" xfId="0" applyNumberFormat="1" applyFont="1" applyFill="1" applyBorder="1" applyAlignment="1">
      <alignment horizontal="center" vertical="center"/>
    </xf>
    <xf numFmtId="179" fontId="20" fillId="0" borderId="12" xfId="0" applyNumberFormat="1" applyFont="1" applyFill="1" applyBorder="1" applyAlignment="1">
      <alignment horizontal="center" vertical="center"/>
    </xf>
    <xf numFmtId="179" fontId="20" fillId="0" borderId="46" xfId="0" applyNumberFormat="1" applyFont="1" applyFill="1" applyBorder="1" applyAlignment="1">
      <alignment horizontal="center" vertical="center"/>
    </xf>
    <xf numFmtId="179" fontId="22" fillId="0" borderId="15" xfId="0" applyFont="1" applyFill="1" applyAlignment="1">
      <alignment horizontal="center" vertical="center"/>
    </xf>
    <xf numFmtId="179" fontId="22" fillId="0" borderId="16" xfId="0" applyFont="1" applyFill="1" applyBorder="1" applyAlignment="1">
      <alignment horizontal="center" vertical="center"/>
    </xf>
    <xf numFmtId="179" fontId="22" fillId="0" borderId="12" xfId="0" applyFont="1" applyFill="1" applyBorder="1" applyAlignment="1">
      <alignment horizontal="center" vertical="center"/>
    </xf>
    <xf numFmtId="179" fontId="22" fillId="0" borderId="46" xfId="0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 vertical="center" wrapText="1"/>
    </xf>
    <xf numFmtId="179" fontId="25" fillId="0" borderId="27" xfId="0" applyNumberFormat="1" applyFont="1" applyFill="1" applyBorder="1" applyAlignment="1">
      <alignment horizontal="center" vertical="center" wrapText="1"/>
    </xf>
    <xf numFmtId="179" fontId="25" fillId="0" borderId="8" xfId="0" applyNumberFormat="1" applyFont="1" applyFill="1" applyBorder="1" applyAlignment="1">
      <alignment horizontal="center" vertical="center" wrapText="1"/>
    </xf>
    <xf numFmtId="179" fontId="14" fillId="0" borderId="17" xfId="0" applyFont="1" applyFill="1" applyBorder="1" applyAlignment="1">
      <alignment horizontal="center" vertical="center" wrapText="1"/>
    </xf>
    <xf numFmtId="179" fontId="14" fillId="0" borderId="27" xfId="0" applyFont="1" applyFill="1" applyBorder="1" applyAlignment="1">
      <alignment horizontal="center" vertical="center"/>
    </xf>
    <xf numFmtId="179" fontId="14" fillId="0" borderId="8" xfId="0" applyFont="1" applyFill="1" applyBorder="1" applyAlignment="1">
      <alignment horizontal="center" vertical="center"/>
    </xf>
    <xf numFmtId="179" fontId="25" fillId="0" borderId="17" xfId="0" applyFont="1" applyFill="1" applyBorder="1" applyAlignment="1">
      <alignment horizontal="center" vertical="center" wrapText="1"/>
    </xf>
    <xf numFmtId="179" fontId="25" fillId="0" borderId="27" xfId="0" applyFont="1" applyFill="1" applyBorder="1" applyAlignment="1">
      <alignment horizontal="center" vertical="center" wrapText="1"/>
    </xf>
    <xf numFmtId="179" fontId="25" fillId="0" borderId="8" xfId="0" applyFont="1" applyFill="1" applyBorder="1" applyAlignment="1">
      <alignment horizontal="center" vertical="center" wrapText="1"/>
    </xf>
    <xf numFmtId="179" fontId="14" fillId="0" borderId="27" xfId="0" applyFont="1" applyFill="1" applyBorder="1" applyAlignment="1">
      <alignment horizontal="center" vertical="center" wrapText="1"/>
    </xf>
    <xf numFmtId="179" fontId="14" fillId="0" borderId="8" xfId="0" applyFont="1" applyFill="1" applyBorder="1" applyAlignment="1">
      <alignment horizontal="center" vertical="center" wrapText="1"/>
    </xf>
    <xf numFmtId="179" fontId="14" fillId="0" borderId="17" xfId="0" applyNumberFormat="1" applyFont="1" applyFill="1" applyBorder="1" applyAlignment="1">
      <alignment horizontal="center" vertical="center" wrapText="1" shrinkToFit="1"/>
    </xf>
    <xf numFmtId="179" fontId="14" fillId="0" borderId="27" xfId="0" applyNumberFormat="1" applyFont="1" applyFill="1" applyBorder="1" applyAlignment="1">
      <alignment horizontal="center" vertical="center" shrinkToFit="1"/>
    </xf>
    <xf numFmtId="179" fontId="14" fillId="0" borderId="8" xfId="0" applyNumberFormat="1" applyFont="1" applyFill="1" applyBorder="1" applyAlignment="1">
      <alignment horizontal="center" vertical="center" shrinkToFit="1"/>
    </xf>
    <xf numFmtId="179" fontId="14" fillId="0" borderId="17" xfId="0" applyNumberFormat="1" applyFont="1" applyFill="1" applyBorder="1" applyAlignment="1">
      <alignment horizontal="center" vertical="center" wrapText="1"/>
    </xf>
    <xf numFmtId="179" fontId="14" fillId="0" borderId="27" xfId="0" applyNumberFormat="1" applyFont="1" applyFill="1" applyBorder="1" applyAlignment="1">
      <alignment horizontal="center" vertical="center" wrapText="1"/>
    </xf>
    <xf numFmtId="179" fontId="14" fillId="0" borderId="8" xfId="0" applyNumberFormat="1" applyFont="1" applyFill="1" applyBorder="1" applyAlignment="1">
      <alignment horizontal="center" vertical="center" wrapText="1"/>
    </xf>
    <xf numFmtId="179" fontId="25" fillId="0" borderId="17" xfId="0" applyNumberFormat="1" applyFont="1" applyFill="1" applyBorder="1" applyAlignment="1">
      <alignment horizontal="center" vertical="center" wrapText="1" shrinkToFit="1"/>
    </xf>
    <xf numFmtId="179" fontId="25" fillId="0" borderId="27" xfId="0" applyNumberFormat="1" applyFont="1" applyFill="1" applyBorder="1" applyAlignment="1">
      <alignment horizontal="center" vertical="center" shrinkToFit="1"/>
    </xf>
    <xf numFmtId="179" fontId="25" fillId="0" borderId="8" xfId="0" applyNumberFormat="1" applyFont="1" applyFill="1" applyBorder="1" applyAlignment="1">
      <alignment horizontal="center" vertical="center" shrinkToFit="1"/>
    </xf>
    <xf numFmtId="179" fontId="25" fillId="0" borderId="5" xfId="0" applyFont="1" applyFill="1" applyAlignment="1">
      <alignment horizontal="center" vertical="center" wrapText="1"/>
    </xf>
    <xf numFmtId="179" fontId="25" fillId="0" borderId="1" xfId="0" applyFont="1" applyFill="1" applyBorder="1" applyAlignment="1">
      <alignment horizontal="center" vertical="center"/>
    </xf>
    <xf numFmtId="179" fontId="25" fillId="0" borderId="11" xfId="0" applyFont="1" applyFill="1" applyBorder="1" applyAlignment="1">
      <alignment horizontal="center" vertical="center"/>
    </xf>
    <xf numFmtId="179" fontId="28" fillId="0" borderId="27" xfId="0" applyNumberFormat="1" applyFont="1" applyFill="1" applyBorder="1" applyAlignment="1">
      <alignment horizontal="center" vertical="center" wrapText="1"/>
    </xf>
    <xf numFmtId="179" fontId="28" fillId="0" borderId="8" xfId="0" applyNumberFormat="1" applyFont="1" applyFill="1" applyBorder="1" applyAlignment="1">
      <alignment horizontal="center" vertical="center" wrapText="1"/>
    </xf>
    <xf numFmtId="179" fontId="21" fillId="0" borderId="17" xfId="0" applyNumberFormat="1" applyFont="1" applyFill="1" applyBorder="1" applyAlignment="1">
      <alignment horizontal="center" vertical="center" wrapText="1"/>
    </xf>
    <xf numFmtId="179" fontId="21" fillId="0" borderId="27" xfId="0" applyNumberFormat="1" applyFont="1" applyFill="1" applyBorder="1" applyAlignment="1">
      <alignment horizontal="center" vertical="center"/>
    </xf>
    <xf numFmtId="179" fontId="21" fillId="0" borderId="8" xfId="0" applyNumberFormat="1" applyFont="1" applyFill="1" applyBorder="1" applyAlignment="1">
      <alignment horizontal="center" vertical="center"/>
    </xf>
    <xf numFmtId="179" fontId="25" fillId="0" borderId="27" xfId="0" applyNumberFormat="1" applyFont="1" applyFill="1" applyBorder="1" applyAlignment="1">
      <alignment horizontal="center" vertical="center"/>
    </xf>
    <xf numFmtId="179" fontId="25" fillId="0" borderId="8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 textRotation="255" wrapText="1"/>
    </xf>
    <xf numFmtId="179" fontId="15" fillId="0" borderId="0" xfId="0" applyFont="1" applyFill="1" applyBorder="1" applyAlignment="1">
      <alignment horizontal="center" vertical="center" textRotation="255" wrapText="1"/>
    </xf>
    <xf numFmtId="179" fontId="15" fillId="0" borderId="48" xfId="0" applyNumberFormat="1" applyFont="1" applyFill="1" applyBorder="1" applyAlignment="1">
      <alignment horizontal="center"/>
    </xf>
    <xf numFmtId="179" fontId="15" fillId="0" borderId="49" xfId="0" applyNumberFormat="1" applyFont="1" applyFill="1" applyBorder="1" applyAlignment="1">
      <alignment horizontal="center"/>
    </xf>
    <xf numFmtId="179" fontId="15" fillId="0" borderId="51" xfId="0" applyNumberFormat="1" applyFont="1" applyFill="1" applyBorder="1" applyAlignment="1">
      <alignment horizontal="center"/>
    </xf>
    <xf numFmtId="179" fontId="15" fillId="0" borderId="0" xfId="0" applyNumberFormat="1" applyFont="1" applyFill="1" applyAlignment="1">
      <alignment horizontal="center" vertical="center" textRotation="255" wrapText="1"/>
    </xf>
    <xf numFmtId="179" fontId="15" fillId="0" borderId="0" xfId="0" applyFont="1" applyFill="1" applyAlignment="1">
      <alignment horizontal="center" vertical="center" textRotation="255" wrapText="1"/>
    </xf>
    <xf numFmtId="179" fontId="15" fillId="0" borderId="30" xfId="0" applyNumberFormat="1" applyFont="1" applyFill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179" fontId="15" fillId="0" borderId="30" xfId="0" applyNumberFormat="1" applyFont="1" applyFill="1" applyAlignment="1">
      <alignment horizontal="center" vertical="distributed" wrapText="1"/>
    </xf>
    <xf numFmtId="179" fontId="15" fillId="0" borderId="2" xfId="0" applyNumberFormat="1" applyFont="1" applyFill="1" applyAlignment="1">
      <alignment horizontal="center" vertical="center" shrinkToFit="1"/>
    </xf>
    <xf numFmtId="179" fontId="15" fillId="0" borderId="6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11" xfId="0" applyNumberFormat="1" applyFont="1" applyFill="1" applyBorder="1" applyAlignment="1">
      <alignment horizontal="center" vertical="center" shrinkToFit="1"/>
    </xf>
    <xf numFmtId="179" fontId="15" fillId="0" borderId="12" xfId="0" applyNumberFormat="1" applyFont="1" applyFill="1" applyBorder="1" applyAlignment="1">
      <alignment horizontal="center" vertical="center" shrinkToFit="1"/>
    </xf>
    <xf numFmtId="179" fontId="15" fillId="0" borderId="46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4300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7162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17</xdr:row>
      <xdr:rowOff>9525</xdr:rowOff>
    </xdr:from>
    <xdr:to>
      <xdr:col>2</xdr:col>
      <xdr:colOff>85725</xdr:colOff>
      <xdr:row>22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742950" y="27813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695325</xdr:colOff>
      <xdr:row>23</xdr:row>
      <xdr:rowOff>9525</xdr:rowOff>
    </xdr:from>
    <xdr:to>
      <xdr:col>2</xdr:col>
      <xdr:colOff>76200</xdr:colOff>
      <xdr:row>28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733425" y="38100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29</xdr:row>
      <xdr:rowOff>9525</xdr:rowOff>
    </xdr:from>
    <xdr:to>
      <xdr:col>2</xdr:col>
      <xdr:colOff>85725</xdr:colOff>
      <xdr:row>34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742950" y="48387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35</xdr:row>
      <xdr:rowOff>9525</xdr:rowOff>
    </xdr:from>
    <xdr:to>
      <xdr:col>2</xdr:col>
      <xdr:colOff>123825</xdr:colOff>
      <xdr:row>40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781050" y="58674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0</xdr:rowOff>
    </xdr:from>
    <xdr:to>
      <xdr:col>2</xdr:col>
      <xdr:colOff>66675</xdr:colOff>
      <xdr:row>16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23900" y="17430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41</xdr:row>
      <xdr:rowOff>0</xdr:rowOff>
    </xdr:from>
    <xdr:to>
      <xdr:col>2</xdr:col>
      <xdr:colOff>85725</xdr:colOff>
      <xdr:row>46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2950" y="6886575"/>
          <a:ext cx="1524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47</xdr:row>
      <xdr:rowOff>9525</xdr:rowOff>
    </xdr:from>
    <xdr:to>
      <xdr:col>2</xdr:col>
      <xdr:colOff>66675</xdr:colOff>
      <xdr:row>52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723900" y="79248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66675</xdr:rowOff>
    </xdr:from>
    <xdr:to>
      <xdr:col>3</xdr:col>
      <xdr:colOff>114300</xdr:colOff>
      <xdr:row>10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247775" y="1076325"/>
          <a:ext cx="2571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114300</xdr:rowOff>
    </xdr:from>
    <xdr:to>
      <xdr:col>3</xdr:col>
      <xdr:colOff>95250</xdr:colOff>
      <xdr:row>14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247775" y="1714500"/>
          <a:ext cx="2381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9</xdr:row>
      <xdr:rowOff>85725</xdr:rowOff>
    </xdr:from>
    <xdr:to>
      <xdr:col>2</xdr:col>
      <xdr:colOff>133350</xdr:colOff>
      <xdr:row>13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790575" y="1343025"/>
          <a:ext cx="1714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0</xdr:rowOff>
    </xdr:from>
    <xdr:to>
      <xdr:col>3</xdr:col>
      <xdr:colOff>57150</xdr:colOff>
      <xdr:row>10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00150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3</xdr:col>
      <xdr:colOff>66675</xdr:colOff>
      <xdr:row>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0967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828675</xdr:colOff>
      <xdr:row>8</xdr:row>
      <xdr:rowOff>66675</xdr:rowOff>
    </xdr:from>
    <xdr:to>
      <xdr:col>2</xdr:col>
      <xdr:colOff>76200</xdr:colOff>
      <xdr:row>12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866775" y="11430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333375</xdr:colOff>
      <xdr:row>7</xdr:row>
      <xdr:rowOff>0</xdr:rowOff>
    </xdr:from>
    <xdr:to>
      <xdr:col>20</xdr:col>
      <xdr:colOff>57150</xdr:colOff>
      <xdr:row>10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067675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352425</xdr:colOff>
      <xdr:row>11</xdr:row>
      <xdr:rowOff>0</xdr:rowOff>
    </xdr:from>
    <xdr:to>
      <xdr:col>20</xdr:col>
      <xdr:colOff>76200</xdr:colOff>
      <xdr:row>14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808672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828675</xdr:colOff>
      <xdr:row>8</xdr:row>
      <xdr:rowOff>57150</xdr:rowOff>
    </xdr:from>
    <xdr:to>
      <xdr:col>19</xdr:col>
      <xdr:colOff>85725</xdr:colOff>
      <xdr:row>12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7734300" y="1133475"/>
          <a:ext cx="85725" cy="733425"/>
        </a:xfrm>
        <a:prstGeom prst="leftBrace">
          <a:avLst>
            <a:gd name="adj" fmla="val 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9</xdr:row>
      <xdr:rowOff>19050</xdr:rowOff>
    </xdr:from>
    <xdr:to>
      <xdr:col>2</xdr:col>
      <xdr:colOff>123825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4850" y="1104900"/>
          <a:ext cx="2857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14</xdr:row>
      <xdr:rowOff>0</xdr:rowOff>
    </xdr:from>
    <xdr:to>
      <xdr:col>2</xdr:col>
      <xdr:colOff>133350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04850" y="1828800"/>
          <a:ext cx="2952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30</xdr:row>
      <xdr:rowOff>28575</xdr:rowOff>
    </xdr:from>
    <xdr:to>
      <xdr:col>2</xdr:col>
      <xdr:colOff>123825</xdr:colOff>
      <xdr:row>35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695325" y="4257675"/>
          <a:ext cx="2952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36</xdr:row>
      <xdr:rowOff>47625</xdr:rowOff>
    </xdr:from>
    <xdr:to>
      <xdr:col>2</xdr:col>
      <xdr:colOff>123825</xdr:colOff>
      <xdr:row>42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704850" y="5305425"/>
          <a:ext cx="2857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21</xdr:row>
      <xdr:rowOff>9525</xdr:rowOff>
    </xdr:from>
    <xdr:to>
      <xdr:col>2</xdr:col>
      <xdr:colOff>123825</xdr:colOff>
      <xdr:row>25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23900" y="2924175"/>
          <a:ext cx="26670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43</xdr:row>
      <xdr:rowOff>0</xdr:rowOff>
    </xdr:from>
    <xdr:to>
      <xdr:col>2</xdr:col>
      <xdr:colOff>123825</xdr:colOff>
      <xdr:row>47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23900" y="6229350"/>
          <a:ext cx="26670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9525</xdr:rowOff>
    </xdr:from>
    <xdr:to>
      <xdr:col>2</xdr:col>
      <xdr:colOff>123825</xdr:colOff>
      <xdr:row>28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723900" y="3667125"/>
          <a:ext cx="2667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12</xdr:row>
      <xdr:rowOff>0</xdr:rowOff>
    </xdr:from>
    <xdr:to>
      <xdr:col>2</xdr:col>
      <xdr:colOff>47625</xdr:colOff>
      <xdr:row>14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581025" y="1790700"/>
          <a:ext cx="666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28575</xdr:rowOff>
    </xdr:from>
    <xdr:to>
      <xdr:col>2</xdr:col>
      <xdr:colOff>66675</xdr:colOff>
      <xdr:row>19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81025" y="2390775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52450" y="1038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21</xdr:row>
      <xdr:rowOff>0</xdr:rowOff>
    </xdr:from>
    <xdr:to>
      <xdr:col>3</xdr:col>
      <xdr:colOff>38100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3028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0</xdr:rowOff>
    </xdr:from>
    <xdr:to>
      <xdr:col>3</xdr:col>
      <xdr:colOff>38100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2450" y="49720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3850" y="1857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52450" y="5610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2450" y="7600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63</xdr:row>
      <xdr:rowOff>0</xdr:rowOff>
    </xdr:from>
    <xdr:to>
      <xdr:col>3</xdr:col>
      <xdr:colOff>38100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2450" y="95440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85725</xdr:rowOff>
    </xdr:from>
    <xdr:to>
      <xdr:col>2</xdr:col>
      <xdr:colOff>38100</xdr:colOff>
      <xdr:row>65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23850" y="6429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9525</xdr:rowOff>
    </xdr:from>
    <xdr:to>
      <xdr:col>3</xdr:col>
      <xdr:colOff>38100</xdr:colOff>
      <xdr:row>80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52450" y="10182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0</xdr:rowOff>
    </xdr:from>
    <xdr:to>
      <xdr:col>3</xdr:col>
      <xdr:colOff>38100</xdr:colOff>
      <xdr:row>92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2450" y="12172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93</xdr:row>
      <xdr:rowOff>19050</xdr:rowOff>
    </xdr:from>
    <xdr:to>
      <xdr:col>3</xdr:col>
      <xdr:colOff>38100</xdr:colOff>
      <xdr:row>96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552450" y="1413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73</xdr:row>
      <xdr:rowOff>85725</xdr:rowOff>
    </xdr:from>
    <xdr:to>
      <xdr:col>2</xdr:col>
      <xdr:colOff>38100</xdr:colOff>
      <xdr:row>95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3850" y="11001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4765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42100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79107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61</xdr:row>
      <xdr:rowOff>0</xdr:rowOff>
    </xdr:from>
    <xdr:to>
      <xdr:col>3</xdr:col>
      <xdr:colOff>38100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3058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85725</xdr:rowOff>
    </xdr:from>
    <xdr:to>
      <xdr:col>2</xdr:col>
      <xdr:colOff>38100</xdr:colOff>
      <xdr:row>63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553402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3</xdr:col>
      <xdr:colOff>38100</xdr:colOff>
      <xdr:row>78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88868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79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6680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71</xdr:row>
      <xdr:rowOff>85725</xdr:rowOff>
    </xdr:from>
    <xdr:to>
      <xdr:col>2</xdr:col>
      <xdr:colOff>38100</xdr:colOff>
      <xdr:row>93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96297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6225" y="2838450"/>
          <a:ext cx="7620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7625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171450</xdr:rowOff>
    </xdr:from>
    <xdr:to>
      <xdr:col>3</xdr:col>
      <xdr:colOff>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4350" y="19621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171450</xdr:rowOff>
    </xdr:from>
    <xdr:to>
      <xdr:col>3</xdr:col>
      <xdr:colOff>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4350" y="26193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171450</xdr:rowOff>
    </xdr:from>
    <xdr:to>
      <xdr:col>3</xdr:col>
      <xdr:colOff>0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4350" y="45910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171450</xdr:rowOff>
    </xdr:from>
    <xdr:to>
      <xdr:col>3</xdr:col>
      <xdr:colOff>0</xdr:colOff>
      <xdr:row>34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14350" y="52482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33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00025" y="2143125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171450</xdr:rowOff>
    </xdr:from>
    <xdr:to>
      <xdr:col>3</xdr:col>
      <xdr:colOff>0</xdr:colOff>
      <xdr:row>22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514350" y="32766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24</xdr:row>
      <xdr:rowOff>171450</xdr:rowOff>
    </xdr:from>
    <xdr:to>
      <xdr:col>3</xdr:col>
      <xdr:colOff>0</xdr:colOff>
      <xdr:row>26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514350" y="39338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171450</xdr:rowOff>
    </xdr:from>
    <xdr:to>
      <xdr:col>3</xdr:col>
      <xdr:colOff>0</xdr:colOff>
      <xdr:row>38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514350" y="60102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40</xdr:row>
      <xdr:rowOff>171450</xdr:rowOff>
    </xdr:from>
    <xdr:to>
      <xdr:col>3</xdr:col>
      <xdr:colOff>0</xdr:colOff>
      <xdr:row>42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514350" y="66675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52</xdr:row>
      <xdr:rowOff>171450</xdr:rowOff>
    </xdr:from>
    <xdr:to>
      <xdr:col>3</xdr:col>
      <xdr:colOff>0</xdr:colOff>
      <xdr:row>54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514350" y="86391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56</xdr:row>
      <xdr:rowOff>171450</xdr:rowOff>
    </xdr:from>
    <xdr:to>
      <xdr:col>3</xdr:col>
      <xdr:colOff>0</xdr:colOff>
      <xdr:row>58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514350" y="92964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2</xdr:col>
      <xdr:colOff>38100</xdr:colOff>
      <xdr:row>57</xdr:row>
      <xdr:rowOff>161925</xdr:rowOff>
    </xdr:to>
    <xdr:sp>
      <xdr:nvSpPr>
        <xdr:cNvPr id="12" name="AutoShape 17"/>
        <xdr:cNvSpPr>
          <a:spLocks/>
        </xdr:cNvSpPr>
      </xdr:nvSpPr>
      <xdr:spPr>
        <a:xfrm>
          <a:off x="200025" y="6191250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44</xdr:row>
      <xdr:rowOff>171450</xdr:rowOff>
    </xdr:from>
    <xdr:to>
      <xdr:col>3</xdr:col>
      <xdr:colOff>0</xdr:colOff>
      <xdr:row>46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514350" y="73247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48</xdr:row>
      <xdr:rowOff>171450</xdr:rowOff>
    </xdr:from>
    <xdr:to>
      <xdr:col>3</xdr:col>
      <xdr:colOff>0</xdr:colOff>
      <xdr:row>50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514350" y="79819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workbookViewId="0" topLeftCell="A1">
      <selection activeCell="B2" sqref="B2:L2"/>
    </sheetView>
  </sheetViews>
  <sheetFormatPr defaultColWidth="10.00390625" defaultRowHeight="13.5" customHeight="1"/>
  <cols>
    <col min="1" max="1" width="0.5" style="1" customWidth="1"/>
    <col min="2" max="2" width="10.125" style="1" customWidth="1"/>
    <col min="3" max="3" width="4.37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spans="2:12" ht="21" customHeight="1">
      <c r="B2" s="464" t="s">
        <v>415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ht="21" customHeight="1"/>
    <row r="4" ht="14.25">
      <c r="B4" s="433" t="s">
        <v>346</v>
      </c>
    </row>
    <row r="5" ht="4.5" customHeight="1" thickBot="1"/>
    <row r="6" spans="2:12" ht="4.5" customHeight="1">
      <c r="B6" s="83"/>
      <c r="C6" s="84"/>
      <c r="D6" s="83"/>
      <c r="E6" s="83"/>
      <c r="F6" s="83"/>
      <c r="G6" s="85"/>
      <c r="H6" s="85"/>
      <c r="I6" s="85"/>
      <c r="J6" s="85"/>
      <c r="K6" s="85"/>
      <c r="L6" s="83"/>
    </row>
    <row r="7" spans="2:12" ht="13.5" customHeight="1">
      <c r="B7" s="86"/>
      <c r="C7" s="86"/>
      <c r="D7" s="459" t="s">
        <v>20</v>
      </c>
      <c r="E7" s="460"/>
      <c r="F7" s="461"/>
      <c r="G7" s="87"/>
      <c r="H7" s="87"/>
      <c r="I7" s="88" t="s">
        <v>0</v>
      </c>
      <c r="J7" s="88" t="s">
        <v>1</v>
      </c>
      <c r="K7" s="89" t="s">
        <v>2</v>
      </c>
      <c r="L7" s="89" t="s">
        <v>3</v>
      </c>
    </row>
    <row r="8" spans="2:12" ht="13.5" customHeight="1">
      <c r="B8" s="462" t="s">
        <v>4</v>
      </c>
      <c r="C8" s="463"/>
      <c r="D8" s="91"/>
      <c r="G8" s="92" t="s">
        <v>5</v>
      </c>
      <c r="H8" s="92" t="s">
        <v>6</v>
      </c>
      <c r="I8" s="91"/>
      <c r="J8" s="91"/>
      <c r="K8" s="93" t="s">
        <v>7</v>
      </c>
      <c r="L8" s="93" t="s">
        <v>7</v>
      </c>
    </row>
    <row r="9" spans="4:12" ht="13.5" customHeight="1">
      <c r="D9" s="94" t="s">
        <v>8</v>
      </c>
      <c r="E9" s="95" t="s">
        <v>9</v>
      </c>
      <c r="F9" s="95" t="s">
        <v>10</v>
      </c>
      <c r="G9" s="91"/>
      <c r="H9" s="91"/>
      <c r="I9" s="92" t="s">
        <v>21</v>
      </c>
      <c r="J9" s="92" t="s">
        <v>21</v>
      </c>
      <c r="K9" s="93" t="s">
        <v>6</v>
      </c>
      <c r="L9" s="93" t="s">
        <v>6</v>
      </c>
    </row>
    <row r="10" spans="4:12" ht="4.5" customHeight="1">
      <c r="D10" s="92"/>
      <c r="E10" s="90"/>
      <c r="F10" s="90"/>
      <c r="G10" s="91"/>
      <c r="H10" s="91"/>
      <c r="I10" s="92"/>
      <c r="J10" s="92"/>
      <c r="K10" s="96"/>
      <c r="L10" s="96"/>
    </row>
    <row r="11" spans="2:12" ht="13.5" customHeight="1">
      <c r="B11" s="396"/>
      <c r="C11" s="399"/>
      <c r="D11" s="396"/>
      <c r="E11" s="97"/>
      <c r="F11" s="97"/>
      <c r="G11" s="97"/>
      <c r="H11" s="97"/>
      <c r="I11" s="97"/>
      <c r="J11" s="97"/>
      <c r="K11" s="97"/>
      <c r="L11" s="97"/>
    </row>
    <row r="12" spans="2:12" ht="13.5" customHeight="1">
      <c r="B12" s="86"/>
      <c r="C12" s="400">
        <v>17</v>
      </c>
      <c r="D12" s="373">
        <v>230</v>
      </c>
      <c r="E12" s="99">
        <v>221</v>
      </c>
      <c r="F12" s="99">
        <v>9</v>
      </c>
      <c r="G12" s="99">
        <v>488</v>
      </c>
      <c r="H12" s="99">
        <v>9126</v>
      </c>
      <c r="I12" s="99">
        <v>745</v>
      </c>
      <c r="J12" s="99">
        <v>79</v>
      </c>
      <c r="K12" s="4">
        <v>12.2</v>
      </c>
      <c r="L12" s="4">
        <v>18.7</v>
      </c>
    </row>
    <row r="13" spans="2:12" ht="13.5" customHeight="1">
      <c r="B13" s="86"/>
      <c r="C13" s="400">
        <v>18</v>
      </c>
      <c r="D13" s="373">
        <v>227</v>
      </c>
      <c r="E13" s="99">
        <v>219</v>
      </c>
      <c r="F13" s="99">
        <v>8</v>
      </c>
      <c r="G13" s="99">
        <v>492</v>
      </c>
      <c r="H13" s="99">
        <v>9168</v>
      </c>
      <c r="I13" s="99">
        <v>775</v>
      </c>
      <c r="J13" s="99">
        <v>78</v>
      </c>
      <c r="K13" s="4">
        <v>11.8</v>
      </c>
      <c r="L13" s="4">
        <v>18.6</v>
      </c>
    </row>
    <row r="14" spans="2:12" ht="13.5" customHeight="1">
      <c r="B14" s="401" t="s">
        <v>15</v>
      </c>
      <c r="C14" s="400">
        <v>19</v>
      </c>
      <c r="D14" s="373">
        <v>226</v>
      </c>
      <c r="E14" s="99">
        <v>219</v>
      </c>
      <c r="F14" s="99">
        <v>7</v>
      </c>
      <c r="G14" s="99">
        <v>490</v>
      </c>
      <c r="H14" s="99">
        <v>9014</v>
      </c>
      <c r="I14" s="99">
        <v>785</v>
      </c>
      <c r="J14" s="99">
        <v>78</v>
      </c>
      <c r="K14" s="4">
        <v>11.5</v>
      </c>
      <c r="L14" s="4">
        <v>18.4</v>
      </c>
    </row>
    <row r="15" spans="2:12" ht="13.5" customHeight="1">
      <c r="B15" s="86"/>
      <c r="C15" s="400">
        <v>20</v>
      </c>
      <c r="D15" s="406">
        <v>225</v>
      </c>
      <c r="E15" s="3">
        <v>218</v>
      </c>
      <c r="F15" s="3">
        <v>7</v>
      </c>
      <c r="G15" s="3">
        <v>477</v>
      </c>
      <c r="H15" s="3">
        <v>8638</v>
      </c>
      <c r="I15" s="3">
        <v>785</v>
      </c>
      <c r="J15" s="3">
        <v>77</v>
      </c>
      <c r="K15" s="4">
        <f>ROUND(H15/I15,1)</f>
        <v>11</v>
      </c>
      <c r="L15" s="4">
        <f>ROUND(H15/G15,1)</f>
        <v>18.1</v>
      </c>
    </row>
    <row r="16" spans="2:12" ht="13.5" customHeight="1">
      <c r="B16" s="86"/>
      <c r="C16" s="402">
        <v>21</v>
      </c>
      <c r="D16" s="406">
        <v>224</v>
      </c>
      <c r="E16" s="3">
        <v>217</v>
      </c>
      <c r="F16" s="3">
        <v>7</v>
      </c>
      <c r="G16" s="3">
        <v>468</v>
      </c>
      <c r="H16" s="3">
        <v>8297</v>
      </c>
      <c r="I16" s="3">
        <v>806</v>
      </c>
      <c r="J16" s="3">
        <v>73</v>
      </c>
      <c r="K16" s="4">
        <f>ROUND(H16/I16,1)</f>
        <v>10.3</v>
      </c>
      <c r="L16" s="4">
        <f>ROUND(H16/G16,1)</f>
        <v>17.7</v>
      </c>
    </row>
    <row r="17" spans="2:12" ht="13.5" customHeight="1">
      <c r="B17" s="86"/>
      <c r="C17" s="402"/>
      <c r="D17" s="405"/>
      <c r="E17" s="86"/>
      <c r="F17" s="86"/>
      <c r="G17" s="86"/>
      <c r="H17" s="86"/>
      <c r="I17" s="86"/>
      <c r="J17" s="86"/>
      <c r="K17" s="86"/>
      <c r="L17" s="86"/>
    </row>
    <row r="18" spans="2:12" ht="13.5" customHeight="1">
      <c r="B18" s="86"/>
      <c r="C18" s="400">
        <v>17</v>
      </c>
      <c r="D18" s="373">
        <v>276</v>
      </c>
      <c r="E18" s="99">
        <v>267</v>
      </c>
      <c r="F18" s="99">
        <v>9</v>
      </c>
      <c r="G18" s="99">
        <v>2028</v>
      </c>
      <c r="H18" s="99">
        <v>44069</v>
      </c>
      <c r="I18" s="99">
        <v>3295</v>
      </c>
      <c r="J18" s="99">
        <v>798</v>
      </c>
      <c r="K18" s="4">
        <v>13.4</v>
      </c>
      <c r="L18" s="4">
        <v>21.7</v>
      </c>
    </row>
    <row r="19" spans="2:12" ht="13.5" customHeight="1">
      <c r="B19" s="86"/>
      <c r="C19" s="400">
        <v>18</v>
      </c>
      <c r="D19" s="373">
        <v>274</v>
      </c>
      <c r="E19" s="99">
        <v>266</v>
      </c>
      <c r="F19" s="99">
        <v>8</v>
      </c>
      <c r="G19" s="99">
        <v>2037</v>
      </c>
      <c r="H19" s="99">
        <v>43595</v>
      </c>
      <c r="I19" s="99">
        <v>3266</v>
      </c>
      <c r="J19" s="99">
        <v>792</v>
      </c>
      <c r="K19" s="4">
        <v>13.3</v>
      </c>
      <c r="L19" s="4">
        <v>21.4</v>
      </c>
    </row>
    <row r="20" spans="2:12" ht="13.5" customHeight="1">
      <c r="B20" s="401" t="s">
        <v>11</v>
      </c>
      <c r="C20" s="400">
        <v>19</v>
      </c>
      <c r="D20" s="373">
        <v>274</v>
      </c>
      <c r="E20" s="99">
        <v>266</v>
      </c>
      <c r="F20" s="99">
        <v>8</v>
      </c>
      <c r="G20" s="99">
        <v>2034</v>
      </c>
      <c r="H20" s="99">
        <v>43082</v>
      </c>
      <c r="I20" s="99">
        <v>3285</v>
      </c>
      <c r="J20" s="99">
        <v>788</v>
      </c>
      <c r="K20" s="4">
        <v>13.1</v>
      </c>
      <c r="L20" s="4">
        <v>21.2</v>
      </c>
    </row>
    <row r="21" spans="2:12" ht="13.5" customHeight="1">
      <c r="B21" s="86"/>
      <c r="C21" s="400">
        <v>20</v>
      </c>
      <c r="D21" s="373">
        <v>272</v>
      </c>
      <c r="E21" s="99">
        <v>264</v>
      </c>
      <c r="F21" s="99">
        <v>8</v>
      </c>
      <c r="G21" s="99">
        <v>2048</v>
      </c>
      <c r="H21" s="99">
        <v>42629</v>
      </c>
      <c r="I21" s="99">
        <v>3295</v>
      </c>
      <c r="J21" s="99">
        <v>786</v>
      </c>
      <c r="K21" s="4">
        <f>ROUND(H21/I21,1)</f>
        <v>12.9</v>
      </c>
      <c r="L21" s="4">
        <f>ROUND(H21/G21,1)</f>
        <v>20.8</v>
      </c>
    </row>
    <row r="22" spans="2:12" ht="13.5" customHeight="1">
      <c r="B22" s="86"/>
      <c r="C22" s="402">
        <v>21</v>
      </c>
      <c r="D22" s="373">
        <v>269</v>
      </c>
      <c r="E22" s="99">
        <v>261</v>
      </c>
      <c r="F22" s="99">
        <v>8</v>
      </c>
      <c r="G22" s="99">
        <v>2064</v>
      </c>
      <c r="H22" s="99">
        <v>42041</v>
      </c>
      <c r="I22" s="99">
        <v>3299</v>
      </c>
      <c r="J22" s="99">
        <v>777</v>
      </c>
      <c r="K22" s="4">
        <f>ROUND(H22/I22,1)</f>
        <v>12.7</v>
      </c>
      <c r="L22" s="4">
        <f>ROUND(H22/G22,1)</f>
        <v>20.4</v>
      </c>
    </row>
    <row r="23" spans="2:12" ht="13.5" customHeight="1">
      <c r="B23" s="86"/>
      <c r="C23" s="402"/>
      <c r="D23" s="397"/>
      <c r="E23" s="3"/>
      <c r="F23" s="3"/>
      <c r="G23" s="3"/>
      <c r="H23" s="3"/>
      <c r="I23" s="3"/>
      <c r="J23" s="3"/>
      <c r="K23" s="4"/>
      <c r="L23" s="5"/>
    </row>
    <row r="24" spans="2:12" ht="13.5" customHeight="1">
      <c r="B24" s="86"/>
      <c r="C24" s="400">
        <v>17</v>
      </c>
      <c r="D24" s="373">
        <v>98</v>
      </c>
      <c r="E24" s="99">
        <v>94</v>
      </c>
      <c r="F24" s="99">
        <v>4</v>
      </c>
      <c r="G24" s="99">
        <v>808</v>
      </c>
      <c r="H24" s="99">
        <v>23282</v>
      </c>
      <c r="I24" s="99">
        <v>1940</v>
      </c>
      <c r="J24" s="99">
        <v>390</v>
      </c>
      <c r="K24" s="4">
        <v>12</v>
      </c>
      <c r="L24" s="4">
        <v>28.8</v>
      </c>
    </row>
    <row r="25" spans="2:12" ht="13.5" customHeight="1">
      <c r="B25" s="86"/>
      <c r="C25" s="400">
        <v>18</v>
      </c>
      <c r="D25" s="373">
        <v>99</v>
      </c>
      <c r="E25" s="99">
        <v>95</v>
      </c>
      <c r="F25" s="99">
        <v>4</v>
      </c>
      <c r="G25" s="99">
        <v>809</v>
      </c>
      <c r="H25" s="99">
        <v>22747</v>
      </c>
      <c r="I25" s="99">
        <v>1932</v>
      </c>
      <c r="J25" s="99">
        <v>362</v>
      </c>
      <c r="K25" s="4">
        <v>11.8</v>
      </c>
      <c r="L25" s="4">
        <v>28.1</v>
      </c>
    </row>
    <row r="26" spans="2:12" ht="13.5" customHeight="1">
      <c r="B26" s="401" t="s">
        <v>12</v>
      </c>
      <c r="C26" s="400">
        <v>19</v>
      </c>
      <c r="D26" s="373">
        <v>99</v>
      </c>
      <c r="E26" s="99">
        <v>95</v>
      </c>
      <c r="F26" s="99">
        <v>4</v>
      </c>
      <c r="G26" s="99">
        <v>817</v>
      </c>
      <c r="H26" s="99">
        <v>22425</v>
      </c>
      <c r="I26" s="99">
        <v>1940</v>
      </c>
      <c r="J26" s="99">
        <v>348</v>
      </c>
      <c r="K26" s="4">
        <v>11.6</v>
      </c>
      <c r="L26" s="4">
        <v>27.4</v>
      </c>
    </row>
    <row r="27" spans="2:12" ht="13.5" customHeight="1">
      <c r="B27" s="86"/>
      <c r="C27" s="400">
        <v>20</v>
      </c>
      <c r="D27" s="373">
        <v>98</v>
      </c>
      <c r="E27" s="99">
        <v>94</v>
      </c>
      <c r="F27" s="99">
        <v>4</v>
      </c>
      <c r="G27" s="99">
        <v>857</v>
      </c>
      <c r="H27" s="99">
        <v>22192</v>
      </c>
      <c r="I27" s="99">
        <v>1963</v>
      </c>
      <c r="J27" s="99">
        <v>349</v>
      </c>
      <c r="K27" s="4">
        <f>ROUND(H27/I27,1)</f>
        <v>11.3</v>
      </c>
      <c r="L27" s="4">
        <f>ROUND(H27/G27,1)</f>
        <v>25.9</v>
      </c>
    </row>
    <row r="28" spans="2:12" ht="13.5" customHeight="1">
      <c r="B28" s="86"/>
      <c r="C28" s="402">
        <v>21</v>
      </c>
      <c r="D28" s="373">
        <v>96</v>
      </c>
      <c r="E28" s="99">
        <v>92</v>
      </c>
      <c r="F28" s="99">
        <v>4</v>
      </c>
      <c r="G28" s="99">
        <v>858</v>
      </c>
      <c r="H28" s="99">
        <v>22010</v>
      </c>
      <c r="I28" s="99">
        <v>1924</v>
      </c>
      <c r="J28" s="99">
        <v>329</v>
      </c>
      <c r="K28" s="4">
        <f>ROUND(H28/I28,1)</f>
        <v>11.4</v>
      </c>
      <c r="L28" s="4">
        <f>ROUND(H28/G28,1)</f>
        <v>25.7</v>
      </c>
    </row>
    <row r="29" spans="2:12" ht="13.5" customHeight="1">
      <c r="B29" s="86"/>
      <c r="C29" s="402"/>
      <c r="D29" s="397"/>
      <c r="E29" s="3"/>
      <c r="F29" s="3"/>
      <c r="G29" s="3"/>
      <c r="H29" s="3"/>
      <c r="I29" s="3"/>
      <c r="J29" s="3"/>
      <c r="K29" s="4"/>
      <c r="L29" s="5"/>
    </row>
    <row r="30" spans="2:12" ht="13.5" customHeight="1">
      <c r="B30" s="86"/>
      <c r="C30" s="400">
        <v>17</v>
      </c>
      <c r="D30" s="373">
        <v>47</v>
      </c>
      <c r="E30" s="99">
        <v>45</v>
      </c>
      <c r="F30" s="99">
        <v>2</v>
      </c>
      <c r="G30" s="99">
        <v>691</v>
      </c>
      <c r="H30" s="99">
        <v>24048</v>
      </c>
      <c r="I30" s="99">
        <v>1973</v>
      </c>
      <c r="J30" s="99">
        <v>487</v>
      </c>
      <c r="K30" s="4">
        <v>12.2</v>
      </c>
      <c r="L30" s="5" t="s">
        <v>13</v>
      </c>
    </row>
    <row r="31" spans="2:12" ht="13.5" customHeight="1">
      <c r="B31" s="86"/>
      <c r="C31" s="400">
        <v>18</v>
      </c>
      <c r="D31" s="373">
        <v>44</v>
      </c>
      <c r="E31" s="99">
        <v>42</v>
      </c>
      <c r="F31" s="99">
        <v>2</v>
      </c>
      <c r="G31" s="99">
        <v>678</v>
      </c>
      <c r="H31" s="99">
        <v>23371</v>
      </c>
      <c r="I31" s="99">
        <v>1958</v>
      </c>
      <c r="J31" s="99">
        <v>462</v>
      </c>
      <c r="K31" s="4">
        <v>11.9</v>
      </c>
      <c r="L31" s="5" t="s">
        <v>13</v>
      </c>
    </row>
    <row r="32" spans="2:12" ht="13.5" customHeight="1">
      <c r="B32" s="401" t="s">
        <v>14</v>
      </c>
      <c r="C32" s="400">
        <v>19</v>
      </c>
      <c r="D32" s="373">
        <v>44</v>
      </c>
      <c r="E32" s="99">
        <v>42</v>
      </c>
      <c r="F32" s="99">
        <v>2</v>
      </c>
      <c r="G32" s="99">
        <v>662</v>
      </c>
      <c r="H32" s="99">
        <v>22386</v>
      </c>
      <c r="I32" s="99">
        <v>1905</v>
      </c>
      <c r="J32" s="99">
        <v>454</v>
      </c>
      <c r="K32" s="4">
        <v>11.8</v>
      </c>
      <c r="L32" s="5" t="s">
        <v>13</v>
      </c>
    </row>
    <row r="33" spans="2:12" ht="13.5" customHeight="1">
      <c r="B33" s="86"/>
      <c r="C33" s="400">
        <v>20</v>
      </c>
      <c r="D33" s="373">
        <v>44</v>
      </c>
      <c r="E33" s="99">
        <v>42</v>
      </c>
      <c r="F33" s="99">
        <v>2</v>
      </c>
      <c r="G33" s="99">
        <v>644</v>
      </c>
      <c r="H33" s="99">
        <v>21762</v>
      </c>
      <c r="I33" s="99">
        <v>1847</v>
      </c>
      <c r="J33" s="99">
        <v>419</v>
      </c>
      <c r="K33" s="4">
        <f>ROUND(H33/I33,1)</f>
        <v>11.8</v>
      </c>
      <c r="L33" s="5" t="s">
        <v>13</v>
      </c>
    </row>
    <row r="34" spans="2:12" ht="13.5" customHeight="1">
      <c r="B34" s="86"/>
      <c r="C34" s="402">
        <v>21</v>
      </c>
      <c r="D34" s="373">
        <v>42</v>
      </c>
      <c r="E34" s="99">
        <v>40</v>
      </c>
      <c r="F34" s="99">
        <v>2</v>
      </c>
      <c r="G34" s="99">
        <v>630</v>
      </c>
      <c r="H34" s="99">
        <v>21355</v>
      </c>
      <c r="I34" s="99">
        <v>1821</v>
      </c>
      <c r="J34" s="99">
        <v>397</v>
      </c>
      <c r="K34" s="4">
        <f>ROUND(H34/I34,1)</f>
        <v>11.7</v>
      </c>
      <c r="L34" s="5" t="s">
        <v>13</v>
      </c>
    </row>
    <row r="35" spans="2:12" ht="13.5" customHeight="1">
      <c r="B35" s="86"/>
      <c r="C35" s="402"/>
      <c r="D35" s="397"/>
      <c r="E35" s="3"/>
      <c r="F35" s="3"/>
      <c r="G35" s="3"/>
      <c r="H35" s="3"/>
      <c r="I35" s="3"/>
      <c r="J35" s="3"/>
      <c r="K35" s="4"/>
      <c r="L35" s="5"/>
    </row>
    <row r="36" spans="2:12" ht="13.5" customHeight="1">
      <c r="B36" s="86"/>
      <c r="C36" s="400">
        <v>17</v>
      </c>
      <c r="D36" s="373">
        <v>10</v>
      </c>
      <c r="E36" s="99">
        <v>8</v>
      </c>
      <c r="F36" s="99">
        <v>2</v>
      </c>
      <c r="G36" s="99">
        <v>261</v>
      </c>
      <c r="H36" s="99">
        <v>869</v>
      </c>
      <c r="I36" s="99">
        <v>665</v>
      </c>
      <c r="J36" s="99">
        <v>161</v>
      </c>
      <c r="K36" s="4">
        <v>1.3</v>
      </c>
      <c r="L36" s="4">
        <v>3.3</v>
      </c>
    </row>
    <row r="37" spans="2:12" ht="13.5" customHeight="1">
      <c r="B37" s="86"/>
      <c r="C37" s="400">
        <v>18</v>
      </c>
      <c r="D37" s="373">
        <v>10</v>
      </c>
      <c r="E37" s="99">
        <v>8</v>
      </c>
      <c r="F37" s="99">
        <v>2</v>
      </c>
      <c r="G37" s="99">
        <v>267</v>
      </c>
      <c r="H37" s="99">
        <v>888</v>
      </c>
      <c r="I37" s="99">
        <v>679</v>
      </c>
      <c r="J37" s="99">
        <v>160</v>
      </c>
      <c r="K37" s="4">
        <v>1.3</v>
      </c>
      <c r="L37" s="4">
        <v>3.3</v>
      </c>
    </row>
    <row r="38" spans="2:12" ht="13.5" customHeight="1">
      <c r="B38" s="403" t="s">
        <v>383</v>
      </c>
      <c r="C38" s="400">
        <v>19</v>
      </c>
      <c r="D38" s="373">
        <v>10</v>
      </c>
      <c r="E38" s="99">
        <v>8</v>
      </c>
      <c r="F38" s="99">
        <v>2</v>
      </c>
      <c r="G38" s="99">
        <v>262</v>
      </c>
      <c r="H38" s="99">
        <v>867</v>
      </c>
      <c r="I38" s="99">
        <v>683</v>
      </c>
      <c r="J38" s="99">
        <v>162</v>
      </c>
      <c r="K38" s="4">
        <v>1.3</v>
      </c>
      <c r="L38" s="4">
        <v>3.3</v>
      </c>
    </row>
    <row r="39" spans="2:12" ht="13.5" customHeight="1">
      <c r="B39" s="401"/>
      <c r="C39" s="400">
        <v>20</v>
      </c>
      <c r="D39" s="373">
        <v>10</v>
      </c>
      <c r="E39" s="99">
        <v>8</v>
      </c>
      <c r="F39" s="99">
        <v>2</v>
      </c>
      <c r="G39" s="99">
        <v>267</v>
      </c>
      <c r="H39" s="99">
        <v>885</v>
      </c>
      <c r="I39" s="99">
        <v>694</v>
      </c>
      <c r="J39" s="99">
        <v>157</v>
      </c>
      <c r="K39" s="4">
        <f>ROUND(H39/I39,1)</f>
        <v>1.3</v>
      </c>
      <c r="L39" s="4">
        <f>ROUND(H39/G39,1)</f>
        <v>3.3</v>
      </c>
    </row>
    <row r="40" spans="2:12" ht="13.5" customHeight="1">
      <c r="B40" s="86"/>
      <c r="C40" s="402">
        <v>21</v>
      </c>
      <c r="D40" s="373">
        <v>10</v>
      </c>
      <c r="E40" s="99">
        <v>8</v>
      </c>
      <c r="F40" s="99">
        <v>2</v>
      </c>
      <c r="G40" s="99">
        <v>268</v>
      </c>
      <c r="H40" s="99">
        <v>869</v>
      </c>
      <c r="I40" s="99">
        <v>696</v>
      </c>
      <c r="J40" s="99">
        <v>155</v>
      </c>
      <c r="K40" s="4">
        <f>ROUND(H40/I40,1)</f>
        <v>1.2</v>
      </c>
      <c r="L40" s="4">
        <f>ROUND(H40/G40,1)</f>
        <v>3.2</v>
      </c>
    </row>
    <row r="41" spans="2:12" ht="13.5" customHeight="1">
      <c r="B41" s="86"/>
      <c r="C41" s="402"/>
      <c r="D41" s="397"/>
      <c r="E41" s="3"/>
      <c r="F41" s="3"/>
      <c r="G41" s="3"/>
      <c r="H41" s="3"/>
      <c r="I41" s="3"/>
      <c r="J41" s="3"/>
      <c r="K41" s="4"/>
      <c r="L41" s="5"/>
    </row>
    <row r="42" spans="2:12" ht="13.5" customHeight="1">
      <c r="B42" s="86"/>
      <c r="C42" s="400">
        <v>17</v>
      </c>
      <c r="D42" s="373">
        <v>23</v>
      </c>
      <c r="E42" s="99">
        <v>23</v>
      </c>
      <c r="F42" s="3">
        <v>0</v>
      </c>
      <c r="G42" s="3" t="s">
        <v>22</v>
      </c>
      <c r="H42" s="99">
        <v>3024</v>
      </c>
      <c r="I42" s="99">
        <v>211</v>
      </c>
      <c r="J42" s="99">
        <v>76</v>
      </c>
      <c r="K42" s="4">
        <v>14.3</v>
      </c>
      <c r="L42" s="5" t="s">
        <v>16</v>
      </c>
    </row>
    <row r="43" spans="2:12" ht="13.5" customHeight="1">
      <c r="B43" s="86"/>
      <c r="C43" s="400">
        <v>18</v>
      </c>
      <c r="D43" s="373">
        <v>22</v>
      </c>
      <c r="E43" s="99">
        <v>22</v>
      </c>
      <c r="F43" s="3">
        <v>0</v>
      </c>
      <c r="G43" s="3" t="s">
        <v>22</v>
      </c>
      <c r="H43" s="99">
        <v>3040</v>
      </c>
      <c r="I43" s="99">
        <v>202</v>
      </c>
      <c r="J43" s="99">
        <v>71</v>
      </c>
      <c r="K43" s="4">
        <v>15</v>
      </c>
      <c r="L43" s="5" t="s">
        <v>16</v>
      </c>
    </row>
    <row r="44" spans="2:12" ht="13.5" customHeight="1">
      <c r="B44" s="401" t="s">
        <v>17</v>
      </c>
      <c r="C44" s="400">
        <v>19</v>
      </c>
      <c r="D44" s="373">
        <v>22</v>
      </c>
      <c r="E44" s="99">
        <v>22</v>
      </c>
      <c r="F44" s="3">
        <v>0</v>
      </c>
      <c r="G44" s="3" t="s">
        <v>22</v>
      </c>
      <c r="H44" s="99">
        <v>2949</v>
      </c>
      <c r="I44" s="99">
        <v>186</v>
      </c>
      <c r="J44" s="99">
        <v>67</v>
      </c>
      <c r="K44" s="4">
        <v>15.9</v>
      </c>
      <c r="L44" s="5" t="s">
        <v>16</v>
      </c>
    </row>
    <row r="45" spans="2:12" ht="13.5" customHeight="1">
      <c r="B45" s="86"/>
      <c r="C45" s="400">
        <v>20</v>
      </c>
      <c r="D45" s="397">
        <v>23</v>
      </c>
      <c r="E45" s="3">
        <v>23</v>
      </c>
      <c r="F45" s="3">
        <v>0</v>
      </c>
      <c r="G45" s="3" t="s">
        <v>22</v>
      </c>
      <c r="H45" s="3">
        <v>2860</v>
      </c>
      <c r="I45" s="3">
        <v>197</v>
      </c>
      <c r="J45" s="3">
        <v>71</v>
      </c>
      <c r="K45" s="4">
        <f>ROUND(H45/I45,1)</f>
        <v>14.5</v>
      </c>
      <c r="L45" s="5" t="s">
        <v>16</v>
      </c>
    </row>
    <row r="46" spans="2:12" ht="13.5" customHeight="1">
      <c r="B46" s="86"/>
      <c r="C46" s="402">
        <v>21</v>
      </c>
      <c r="D46" s="397">
        <v>23</v>
      </c>
      <c r="E46" s="3">
        <v>23</v>
      </c>
      <c r="F46" s="3">
        <v>0</v>
      </c>
      <c r="G46" s="3" t="s">
        <v>22</v>
      </c>
      <c r="H46" s="3">
        <v>2279</v>
      </c>
      <c r="I46" s="3">
        <v>189</v>
      </c>
      <c r="J46" s="3">
        <v>51</v>
      </c>
      <c r="K46" s="4">
        <f>ROUND(H46/I46,1)</f>
        <v>12.1</v>
      </c>
      <c r="L46" s="5" t="s">
        <v>16</v>
      </c>
    </row>
    <row r="47" spans="2:12" ht="13.5" customHeight="1">
      <c r="B47" s="86"/>
      <c r="C47" s="402"/>
      <c r="D47" s="397"/>
      <c r="E47" s="3"/>
      <c r="F47" s="3"/>
      <c r="G47" s="3"/>
      <c r="H47" s="3"/>
      <c r="I47" s="3"/>
      <c r="J47" s="3"/>
      <c r="K47" s="4"/>
      <c r="L47" s="5"/>
    </row>
    <row r="48" spans="2:12" ht="13.5" customHeight="1">
      <c r="B48" s="86"/>
      <c r="C48" s="400">
        <v>17</v>
      </c>
      <c r="D48" s="373">
        <v>19</v>
      </c>
      <c r="E48" s="99">
        <v>19</v>
      </c>
      <c r="F48" s="3">
        <v>0</v>
      </c>
      <c r="G48" s="3" t="s">
        <v>22</v>
      </c>
      <c r="H48" s="99">
        <v>478</v>
      </c>
      <c r="I48" s="99">
        <v>33</v>
      </c>
      <c r="J48" s="99">
        <v>11</v>
      </c>
      <c r="K48" s="4">
        <v>14.5</v>
      </c>
      <c r="L48" s="5" t="s">
        <v>16</v>
      </c>
    </row>
    <row r="49" spans="2:12" ht="13.5" customHeight="1">
      <c r="B49" s="86"/>
      <c r="C49" s="400">
        <v>18</v>
      </c>
      <c r="D49" s="373">
        <v>17</v>
      </c>
      <c r="E49" s="99">
        <v>17</v>
      </c>
      <c r="F49" s="3">
        <v>0</v>
      </c>
      <c r="G49" s="3" t="s">
        <v>22</v>
      </c>
      <c r="H49" s="99">
        <v>291</v>
      </c>
      <c r="I49" s="99">
        <v>26</v>
      </c>
      <c r="J49" s="99">
        <v>8</v>
      </c>
      <c r="K49" s="4">
        <v>11.2</v>
      </c>
      <c r="L49" s="5" t="s">
        <v>16</v>
      </c>
    </row>
    <row r="50" spans="2:12" ht="13.5" customHeight="1">
      <c r="B50" s="401" t="s">
        <v>18</v>
      </c>
      <c r="C50" s="400">
        <v>19</v>
      </c>
      <c r="D50" s="373">
        <v>16</v>
      </c>
      <c r="E50" s="99">
        <v>16</v>
      </c>
      <c r="F50" s="3">
        <v>0</v>
      </c>
      <c r="G50" s="3" t="s">
        <v>22</v>
      </c>
      <c r="H50" s="99">
        <v>309</v>
      </c>
      <c r="I50" s="99">
        <v>24</v>
      </c>
      <c r="J50" s="99">
        <v>7</v>
      </c>
      <c r="K50" s="4">
        <v>12.9</v>
      </c>
      <c r="L50" s="5" t="s">
        <v>16</v>
      </c>
    </row>
    <row r="51" spans="2:12" ht="13.5" customHeight="1">
      <c r="B51" s="86"/>
      <c r="C51" s="400">
        <v>20</v>
      </c>
      <c r="D51" s="373">
        <v>16</v>
      </c>
      <c r="E51" s="99">
        <v>16</v>
      </c>
      <c r="F51" s="3">
        <v>0</v>
      </c>
      <c r="G51" s="3" t="s">
        <v>22</v>
      </c>
      <c r="H51" s="99">
        <v>255</v>
      </c>
      <c r="I51" s="99">
        <v>24</v>
      </c>
      <c r="J51" s="99">
        <v>7</v>
      </c>
      <c r="K51" s="4">
        <f>ROUND(H51/I51,1)</f>
        <v>10.6</v>
      </c>
      <c r="L51" s="5" t="s">
        <v>16</v>
      </c>
    </row>
    <row r="52" spans="2:12" ht="13.5" customHeight="1">
      <c r="B52" s="86"/>
      <c r="C52" s="402">
        <v>21</v>
      </c>
      <c r="D52" s="373">
        <v>14</v>
      </c>
      <c r="E52" s="99">
        <v>14</v>
      </c>
      <c r="F52" s="3">
        <v>0</v>
      </c>
      <c r="G52" s="3" t="s">
        <v>22</v>
      </c>
      <c r="H52" s="99">
        <v>235</v>
      </c>
      <c r="I52" s="99">
        <v>23</v>
      </c>
      <c r="J52" s="99">
        <v>7</v>
      </c>
      <c r="K52" s="4">
        <f>ROUND(H52/I52,1)</f>
        <v>10.2</v>
      </c>
      <c r="L52" s="5" t="s">
        <v>16</v>
      </c>
    </row>
    <row r="53" spans="2:12" ht="12.75" thickBot="1">
      <c r="B53" s="398"/>
      <c r="C53" s="404"/>
      <c r="D53" s="398"/>
      <c r="E53" s="100"/>
      <c r="F53" s="100"/>
      <c r="G53" s="100"/>
      <c r="H53" s="100"/>
      <c r="I53" s="100"/>
      <c r="J53" s="100"/>
      <c r="K53" s="100"/>
      <c r="L53" s="100"/>
    </row>
    <row r="54" spans="2:12" ht="4.5" customHeight="1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ht="13.5" customHeight="1">
      <c r="B55" s="101" t="s">
        <v>19</v>
      </c>
    </row>
    <row r="56" ht="13.5" customHeight="1">
      <c r="B56" s="101" t="s">
        <v>23</v>
      </c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mergeCells count="3">
    <mergeCell ref="D7:F7"/>
    <mergeCell ref="B8:C8"/>
    <mergeCell ref="B2:L2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K9" sqref="K9"/>
    </sheetView>
  </sheetViews>
  <sheetFormatPr defaultColWidth="10.00390625" defaultRowHeight="12.75" customHeight="1"/>
  <cols>
    <col min="1" max="1" width="0.5" style="6" customWidth="1"/>
    <col min="2" max="2" width="8.625" style="6" customWidth="1"/>
    <col min="3" max="7" width="6.875" style="6" customWidth="1"/>
    <col min="8" max="8" width="6.75390625" style="6" customWidth="1"/>
    <col min="9" max="14" width="6.125" style="6" customWidth="1"/>
    <col min="15" max="20" width="3.625" style="6" customWidth="1"/>
    <col min="21" max="16384" width="10.00390625" style="6" customWidth="1"/>
  </cols>
  <sheetData>
    <row r="1" ht="4.5" customHeight="1"/>
    <row r="2" spans="2:12" ht="12.75" customHeight="1">
      <c r="B2" s="465" t="s">
        <v>443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ht="4.5" customHeight="1" thickBot="1"/>
    <row r="4" spans="2:20" ht="12" customHeight="1">
      <c r="B4" s="128"/>
      <c r="C4" s="57"/>
      <c r="D4" s="142" t="s">
        <v>8</v>
      </c>
      <c r="E4" s="128"/>
      <c r="F4" s="466" t="s">
        <v>84</v>
      </c>
      <c r="G4" s="467"/>
      <c r="H4" s="467"/>
      <c r="I4" s="467"/>
      <c r="J4" s="467"/>
      <c r="K4" s="467"/>
      <c r="L4" s="467"/>
      <c r="M4" s="467"/>
      <c r="N4" s="472"/>
      <c r="O4" s="466" t="s">
        <v>99</v>
      </c>
      <c r="P4" s="467"/>
      <c r="Q4" s="472"/>
      <c r="R4" s="466" t="s">
        <v>100</v>
      </c>
      <c r="S4" s="467"/>
      <c r="T4" s="472"/>
    </row>
    <row r="5" spans="2:20" s="74" customFormat="1" ht="12" customHeight="1">
      <c r="B5" s="143" t="s">
        <v>24</v>
      </c>
      <c r="C5" s="168"/>
      <c r="D5" s="168"/>
      <c r="E5" s="168"/>
      <c r="F5" s="168"/>
      <c r="G5" s="144" t="s">
        <v>8</v>
      </c>
      <c r="H5" s="169"/>
      <c r="I5" s="485" t="s">
        <v>101</v>
      </c>
      <c r="J5" s="486"/>
      <c r="K5" s="485" t="s">
        <v>102</v>
      </c>
      <c r="L5" s="486"/>
      <c r="M5" s="485" t="s">
        <v>103</v>
      </c>
      <c r="N5" s="486"/>
      <c r="O5" s="468" t="s">
        <v>8</v>
      </c>
      <c r="P5" s="468" t="s">
        <v>45</v>
      </c>
      <c r="Q5" s="468" t="s">
        <v>46</v>
      </c>
      <c r="R5" s="468" t="s">
        <v>8</v>
      </c>
      <c r="S5" s="468" t="s">
        <v>45</v>
      </c>
      <c r="T5" s="468" t="s">
        <v>46</v>
      </c>
    </row>
    <row r="6" spans="3:20" s="74" customFormat="1" ht="12" customHeight="1">
      <c r="C6" s="96" t="s">
        <v>8</v>
      </c>
      <c r="D6" s="96" t="s">
        <v>45</v>
      </c>
      <c r="E6" s="96" t="s">
        <v>46</v>
      </c>
      <c r="F6" s="7" t="s">
        <v>8</v>
      </c>
      <c r="G6" s="7" t="s">
        <v>45</v>
      </c>
      <c r="H6" s="7" t="s">
        <v>46</v>
      </c>
      <c r="I6" s="7" t="s">
        <v>45</v>
      </c>
      <c r="J6" s="7" t="s">
        <v>46</v>
      </c>
      <c r="K6" s="7" t="s">
        <v>45</v>
      </c>
      <c r="L6" s="7" t="s">
        <v>46</v>
      </c>
      <c r="M6" s="7" t="s">
        <v>45</v>
      </c>
      <c r="N6" s="7" t="s">
        <v>46</v>
      </c>
      <c r="O6" s="492"/>
      <c r="P6" s="492"/>
      <c r="Q6" s="492"/>
      <c r="R6" s="492"/>
      <c r="S6" s="492"/>
      <c r="T6" s="492"/>
    </row>
    <row r="7" spans="2:20" ht="4.5" customHeight="1">
      <c r="B7" s="170"/>
      <c r="C7" s="17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4"/>
      <c r="T7" s="44"/>
    </row>
    <row r="8" spans="2:20" ht="12.75" customHeight="1">
      <c r="B8" s="333" t="s">
        <v>27</v>
      </c>
      <c r="C8" s="45">
        <f>SUM(C11:C35)</f>
        <v>20776</v>
      </c>
      <c r="D8" s="45">
        <f aca="true" t="shared" si="0" ref="D8:Q8">SUM(D11:D35)</f>
        <v>10482</v>
      </c>
      <c r="E8" s="45">
        <f t="shared" si="0"/>
        <v>10294</v>
      </c>
      <c r="F8" s="45">
        <f t="shared" si="0"/>
        <v>20709</v>
      </c>
      <c r="G8" s="45">
        <f>SUM(G11:G35)</f>
        <v>10482</v>
      </c>
      <c r="H8" s="45">
        <f t="shared" si="0"/>
        <v>10227</v>
      </c>
      <c r="I8" s="45">
        <f t="shared" si="0"/>
        <v>3495</v>
      </c>
      <c r="J8" s="45">
        <f t="shared" si="0"/>
        <v>3400</v>
      </c>
      <c r="K8" s="45">
        <f t="shared" si="0"/>
        <v>3534</v>
      </c>
      <c r="L8" s="45">
        <f t="shared" si="0"/>
        <v>3369</v>
      </c>
      <c r="M8" s="45">
        <f t="shared" si="0"/>
        <v>3453</v>
      </c>
      <c r="N8" s="45">
        <f t="shared" si="0"/>
        <v>3458</v>
      </c>
      <c r="O8" s="45">
        <f t="shared" si="0"/>
        <v>67</v>
      </c>
      <c r="P8" s="45">
        <f t="shared" si="0"/>
        <v>0</v>
      </c>
      <c r="Q8" s="45">
        <f t="shared" si="0"/>
        <v>67</v>
      </c>
      <c r="R8" s="47">
        <v>0</v>
      </c>
      <c r="S8" s="46">
        <v>0</v>
      </c>
      <c r="T8" s="47">
        <v>0</v>
      </c>
    </row>
    <row r="9" spans="2:20" ht="12.75" customHeight="1">
      <c r="B9" s="334" t="s">
        <v>29</v>
      </c>
      <c r="C9" s="48">
        <f>D9+E9</f>
        <v>957</v>
      </c>
      <c r="D9" s="48">
        <v>575</v>
      </c>
      <c r="E9" s="48">
        <v>382</v>
      </c>
      <c r="F9" s="48">
        <f>SUM(I9:N9)</f>
        <v>957</v>
      </c>
      <c r="G9" s="48">
        <v>575</v>
      </c>
      <c r="H9" s="48">
        <v>382</v>
      </c>
      <c r="I9" s="48">
        <v>203</v>
      </c>
      <c r="J9" s="48">
        <v>124</v>
      </c>
      <c r="K9" s="48">
        <v>183</v>
      </c>
      <c r="L9" s="48">
        <v>126</v>
      </c>
      <c r="M9" s="48">
        <v>189</v>
      </c>
      <c r="N9" s="48">
        <v>132</v>
      </c>
      <c r="O9" s="47">
        <v>0</v>
      </c>
      <c r="P9" s="47">
        <v>0</v>
      </c>
      <c r="Q9" s="47">
        <v>0</v>
      </c>
      <c r="R9" s="47">
        <v>0</v>
      </c>
      <c r="S9" s="46">
        <v>0</v>
      </c>
      <c r="T9" s="47">
        <v>0</v>
      </c>
    </row>
    <row r="10" spans="2:20" ht="4.5" customHeight="1">
      <c r="B10" s="331"/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/>
      <c r="J10" s="47"/>
      <c r="K10" s="47"/>
      <c r="L10" s="47"/>
      <c r="M10" s="47"/>
      <c r="N10" s="47"/>
      <c r="O10" s="47">
        <v>0</v>
      </c>
      <c r="P10" s="47"/>
      <c r="Q10" s="47"/>
      <c r="R10" s="47">
        <v>0</v>
      </c>
      <c r="S10" s="47"/>
      <c r="T10" s="47"/>
    </row>
    <row r="11" spans="1:20" ht="12.75" customHeight="1">
      <c r="A11" s="13"/>
      <c r="B11" s="335" t="s">
        <v>30</v>
      </c>
      <c r="C11" s="48">
        <f aca="true" t="shared" si="1" ref="C11:C18">D11+E11</f>
        <v>8925</v>
      </c>
      <c r="D11" s="48">
        <f aca="true" t="shared" si="2" ref="D11:E15">G11+P11</f>
        <v>4603</v>
      </c>
      <c r="E11" s="48">
        <f t="shared" si="2"/>
        <v>4322</v>
      </c>
      <c r="F11" s="48">
        <f aca="true" t="shared" si="3" ref="F11:F18">SUM(I11:N11)</f>
        <v>8925</v>
      </c>
      <c r="G11" s="48">
        <f aca="true" t="shared" si="4" ref="G11:H15">I11+K11+M11</f>
        <v>4603</v>
      </c>
      <c r="H11" s="48">
        <f t="shared" si="4"/>
        <v>4322</v>
      </c>
      <c r="I11" s="48">
        <v>1563</v>
      </c>
      <c r="J11" s="48">
        <v>1393</v>
      </c>
      <c r="K11" s="48">
        <v>1539</v>
      </c>
      <c r="L11" s="48">
        <v>1431</v>
      </c>
      <c r="M11" s="48">
        <v>1501</v>
      </c>
      <c r="N11" s="48">
        <v>1498</v>
      </c>
      <c r="O11" s="47">
        <v>0</v>
      </c>
      <c r="P11" s="46">
        <v>0</v>
      </c>
      <c r="Q11" s="46">
        <v>0</v>
      </c>
      <c r="R11" s="47">
        <v>0</v>
      </c>
      <c r="S11" s="46">
        <v>0</v>
      </c>
      <c r="T11" s="46">
        <v>0</v>
      </c>
    </row>
    <row r="12" spans="1:20" ht="12.75" customHeight="1">
      <c r="A12" s="13"/>
      <c r="B12" s="335" t="s">
        <v>31</v>
      </c>
      <c r="C12" s="48">
        <f t="shared" si="1"/>
        <v>1649</v>
      </c>
      <c r="D12" s="48">
        <f t="shared" si="2"/>
        <v>858</v>
      </c>
      <c r="E12" s="48">
        <f t="shared" si="2"/>
        <v>791</v>
      </c>
      <c r="F12" s="48">
        <f t="shared" si="3"/>
        <v>1649</v>
      </c>
      <c r="G12" s="48">
        <f t="shared" si="4"/>
        <v>858</v>
      </c>
      <c r="H12" s="48">
        <f t="shared" si="4"/>
        <v>791</v>
      </c>
      <c r="I12" s="48">
        <v>261</v>
      </c>
      <c r="J12" s="48">
        <v>277</v>
      </c>
      <c r="K12" s="48">
        <v>318</v>
      </c>
      <c r="L12" s="48">
        <v>245</v>
      </c>
      <c r="M12" s="48">
        <v>279</v>
      </c>
      <c r="N12" s="48">
        <v>269</v>
      </c>
      <c r="O12" s="47">
        <v>0</v>
      </c>
      <c r="P12" s="46">
        <v>0</v>
      </c>
      <c r="Q12" s="46">
        <v>0</v>
      </c>
      <c r="R12" s="47">
        <v>0</v>
      </c>
      <c r="S12" s="46">
        <v>0</v>
      </c>
      <c r="T12" s="47">
        <v>0</v>
      </c>
    </row>
    <row r="13" spans="1:20" ht="12.75" customHeight="1">
      <c r="A13" s="13"/>
      <c r="B13" s="335" t="s">
        <v>32</v>
      </c>
      <c r="C13" s="48">
        <f t="shared" si="1"/>
        <v>1226</v>
      </c>
      <c r="D13" s="48">
        <f t="shared" si="2"/>
        <v>521</v>
      </c>
      <c r="E13" s="48">
        <f t="shared" si="2"/>
        <v>705</v>
      </c>
      <c r="F13" s="48">
        <f t="shared" si="3"/>
        <v>1226</v>
      </c>
      <c r="G13" s="48">
        <f t="shared" si="4"/>
        <v>521</v>
      </c>
      <c r="H13" s="48">
        <f t="shared" si="4"/>
        <v>705</v>
      </c>
      <c r="I13" s="48">
        <v>168</v>
      </c>
      <c r="J13" s="48">
        <v>233</v>
      </c>
      <c r="K13" s="48">
        <v>173</v>
      </c>
      <c r="L13" s="48">
        <v>243</v>
      </c>
      <c r="M13" s="48">
        <v>180</v>
      </c>
      <c r="N13" s="48">
        <v>229</v>
      </c>
      <c r="O13" s="47">
        <v>0</v>
      </c>
      <c r="P13" s="46">
        <v>0</v>
      </c>
      <c r="Q13" s="46">
        <v>0</v>
      </c>
      <c r="R13" s="47">
        <v>0</v>
      </c>
      <c r="S13" s="46">
        <v>0</v>
      </c>
      <c r="T13" s="46">
        <v>0</v>
      </c>
    </row>
    <row r="14" spans="1:20" ht="12.75" customHeight="1">
      <c r="A14" s="13"/>
      <c r="B14" s="335" t="s">
        <v>33</v>
      </c>
      <c r="C14" s="48">
        <f t="shared" si="1"/>
        <v>2195</v>
      </c>
      <c r="D14" s="48">
        <f t="shared" si="2"/>
        <v>1061</v>
      </c>
      <c r="E14" s="48">
        <f t="shared" si="2"/>
        <v>1134</v>
      </c>
      <c r="F14" s="48">
        <f t="shared" si="3"/>
        <v>2128</v>
      </c>
      <c r="G14" s="48">
        <f t="shared" si="4"/>
        <v>1061</v>
      </c>
      <c r="H14" s="48">
        <f t="shared" si="4"/>
        <v>1067</v>
      </c>
      <c r="I14" s="48">
        <v>355</v>
      </c>
      <c r="J14" s="48">
        <v>368</v>
      </c>
      <c r="K14" s="48">
        <v>371</v>
      </c>
      <c r="L14" s="48">
        <v>338</v>
      </c>
      <c r="M14" s="48">
        <v>335</v>
      </c>
      <c r="N14" s="48">
        <v>361</v>
      </c>
      <c r="O14" s="48">
        <f>SUM(P14:Q14)</f>
        <v>67</v>
      </c>
      <c r="P14" s="46">
        <v>0</v>
      </c>
      <c r="Q14" s="48">
        <v>67</v>
      </c>
      <c r="R14" s="47">
        <v>0</v>
      </c>
      <c r="S14" s="46">
        <v>0</v>
      </c>
      <c r="T14" s="46">
        <v>0</v>
      </c>
    </row>
    <row r="15" spans="1:20" ht="12.75" customHeight="1">
      <c r="A15" s="13"/>
      <c r="B15" s="335" t="s">
        <v>357</v>
      </c>
      <c r="C15" s="48">
        <f t="shared" si="1"/>
        <v>826</v>
      </c>
      <c r="D15" s="48">
        <f t="shared" si="2"/>
        <v>372</v>
      </c>
      <c r="E15" s="48">
        <f t="shared" si="2"/>
        <v>454</v>
      </c>
      <c r="F15" s="48">
        <f t="shared" si="3"/>
        <v>826</v>
      </c>
      <c r="G15" s="48">
        <f t="shared" si="4"/>
        <v>372</v>
      </c>
      <c r="H15" s="48">
        <f t="shared" si="4"/>
        <v>454</v>
      </c>
      <c r="I15" s="48">
        <v>121</v>
      </c>
      <c r="J15" s="48">
        <v>149</v>
      </c>
      <c r="K15" s="48">
        <v>130</v>
      </c>
      <c r="L15" s="48">
        <v>159</v>
      </c>
      <c r="M15" s="48">
        <v>121</v>
      </c>
      <c r="N15" s="48">
        <v>146</v>
      </c>
      <c r="O15" s="48">
        <v>0</v>
      </c>
      <c r="P15" s="46">
        <v>0</v>
      </c>
      <c r="Q15" s="48">
        <v>0</v>
      </c>
      <c r="R15" s="47">
        <v>0</v>
      </c>
      <c r="S15" s="46">
        <v>0</v>
      </c>
      <c r="T15" s="46">
        <v>0</v>
      </c>
    </row>
    <row r="16" spans="1:20" ht="12.75" customHeight="1">
      <c r="A16" s="13"/>
      <c r="B16" s="335" t="s">
        <v>358</v>
      </c>
      <c r="C16" s="48">
        <f t="shared" si="1"/>
        <v>1112</v>
      </c>
      <c r="D16" s="48">
        <f aca="true" t="shared" si="5" ref="D16:E21">G16+P16</f>
        <v>574</v>
      </c>
      <c r="E16" s="48">
        <f t="shared" si="5"/>
        <v>538</v>
      </c>
      <c r="F16" s="48">
        <f t="shared" si="3"/>
        <v>1112</v>
      </c>
      <c r="G16" s="48">
        <f aca="true" t="shared" si="6" ref="G16:H21">I16+K16+M16</f>
        <v>574</v>
      </c>
      <c r="H16" s="48">
        <f t="shared" si="6"/>
        <v>538</v>
      </c>
      <c r="I16" s="48">
        <v>177</v>
      </c>
      <c r="J16" s="48">
        <v>197</v>
      </c>
      <c r="K16" s="48">
        <v>202</v>
      </c>
      <c r="L16" s="48">
        <v>175</v>
      </c>
      <c r="M16" s="48">
        <v>195</v>
      </c>
      <c r="N16" s="48">
        <v>166</v>
      </c>
      <c r="O16" s="48">
        <v>0</v>
      </c>
      <c r="P16" s="46">
        <v>0</v>
      </c>
      <c r="Q16" s="48">
        <v>0</v>
      </c>
      <c r="R16" s="47">
        <v>0</v>
      </c>
      <c r="S16" s="46">
        <v>0</v>
      </c>
      <c r="T16" s="46">
        <v>0</v>
      </c>
    </row>
    <row r="17" spans="1:20" ht="12.75" customHeight="1">
      <c r="A17" s="13"/>
      <c r="B17" s="335" t="s">
        <v>359</v>
      </c>
      <c r="C17" s="48">
        <f t="shared" si="1"/>
        <v>1174</v>
      </c>
      <c r="D17" s="48">
        <f t="shared" si="5"/>
        <v>558</v>
      </c>
      <c r="E17" s="48">
        <f t="shared" si="5"/>
        <v>616</v>
      </c>
      <c r="F17" s="48">
        <f t="shared" si="3"/>
        <v>1174</v>
      </c>
      <c r="G17" s="48">
        <f t="shared" si="6"/>
        <v>558</v>
      </c>
      <c r="H17" s="48">
        <f t="shared" si="6"/>
        <v>616</v>
      </c>
      <c r="I17" s="48">
        <v>201</v>
      </c>
      <c r="J17" s="48">
        <v>198</v>
      </c>
      <c r="K17" s="48">
        <v>169</v>
      </c>
      <c r="L17" s="48">
        <v>199</v>
      </c>
      <c r="M17" s="48">
        <v>188</v>
      </c>
      <c r="N17" s="48">
        <v>219</v>
      </c>
      <c r="O17" s="48">
        <v>0</v>
      </c>
      <c r="P17" s="46">
        <v>0</v>
      </c>
      <c r="Q17" s="48">
        <v>0</v>
      </c>
      <c r="R17" s="47">
        <v>0</v>
      </c>
      <c r="S17" s="46">
        <v>0</v>
      </c>
      <c r="T17" s="46">
        <v>0</v>
      </c>
    </row>
    <row r="18" spans="1:20" ht="12.75" customHeight="1">
      <c r="A18" s="13"/>
      <c r="B18" s="335" t="s">
        <v>362</v>
      </c>
      <c r="C18" s="48">
        <f t="shared" si="1"/>
        <v>1218</v>
      </c>
      <c r="D18" s="48">
        <f t="shared" si="5"/>
        <v>569</v>
      </c>
      <c r="E18" s="48">
        <f t="shared" si="5"/>
        <v>649</v>
      </c>
      <c r="F18" s="48">
        <f t="shared" si="3"/>
        <v>1218</v>
      </c>
      <c r="G18" s="48">
        <f t="shared" si="6"/>
        <v>569</v>
      </c>
      <c r="H18" s="48">
        <f t="shared" si="6"/>
        <v>649</v>
      </c>
      <c r="I18" s="48">
        <v>180</v>
      </c>
      <c r="J18" s="48">
        <v>227</v>
      </c>
      <c r="K18" s="48">
        <v>185</v>
      </c>
      <c r="L18" s="48">
        <v>202</v>
      </c>
      <c r="M18" s="48">
        <v>204</v>
      </c>
      <c r="N18" s="48">
        <v>220</v>
      </c>
      <c r="O18" s="48">
        <v>0</v>
      </c>
      <c r="P18" s="46">
        <v>0</v>
      </c>
      <c r="Q18" s="48">
        <v>0</v>
      </c>
      <c r="R18" s="47">
        <v>0</v>
      </c>
      <c r="S18" s="46">
        <v>0</v>
      </c>
      <c r="T18" s="46">
        <v>0</v>
      </c>
    </row>
    <row r="19" spans="1:20" ht="4.5" customHeight="1">
      <c r="A19" s="13"/>
      <c r="B19" s="33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6"/>
      <c r="Q19" s="48"/>
      <c r="R19" s="47"/>
      <c r="S19" s="46"/>
      <c r="T19" s="46"/>
    </row>
    <row r="20" spans="1:20" ht="12.75" customHeight="1">
      <c r="A20" s="13"/>
      <c r="B20" s="335" t="s">
        <v>34</v>
      </c>
      <c r="C20" s="48">
        <f aca="true" t="shared" si="7" ref="C20:C35">D20+E20</f>
        <v>166</v>
      </c>
      <c r="D20" s="48">
        <f t="shared" si="5"/>
        <v>108</v>
      </c>
      <c r="E20" s="48">
        <f t="shared" si="5"/>
        <v>58</v>
      </c>
      <c r="F20" s="48">
        <f aca="true" t="shared" si="8" ref="F20:F35">SUM(I20:N20)</f>
        <v>166</v>
      </c>
      <c r="G20" s="48">
        <f t="shared" si="6"/>
        <v>108</v>
      </c>
      <c r="H20" s="48">
        <f t="shared" si="6"/>
        <v>58</v>
      </c>
      <c r="I20" s="48">
        <v>43</v>
      </c>
      <c r="J20" s="48">
        <v>15</v>
      </c>
      <c r="K20" s="48">
        <v>35</v>
      </c>
      <c r="L20" s="48">
        <v>17</v>
      </c>
      <c r="M20" s="48">
        <v>30</v>
      </c>
      <c r="N20" s="48">
        <v>26</v>
      </c>
      <c r="O20" s="47">
        <v>0</v>
      </c>
      <c r="P20" s="46">
        <v>0</v>
      </c>
      <c r="Q20" s="46">
        <v>0</v>
      </c>
      <c r="R20" s="47">
        <v>0</v>
      </c>
      <c r="S20" s="46">
        <v>0</v>
      </c>
      <c r="T20" s="46">
        <v>0</v>
      </c>
    </row>
    <row r="21" spans="1:20" ht="13.5" customHeight="1">
      <c r="A21" s="13"/>
      <c r="B21" s="335" t="s">
        <v>35</v>
      </c>
      <c r="C21" s="48">
        <f t="shared" si="7"/>
        <v>0</v>
      </c>
      <c r="D21" s="48">
        <f t="shared" si="5"/>
        <v>0</v>
      </c>
      <c r="E21" s="48">
        <f t="shared" si="5"/>
        <v>0</v>
      </c>
      <c r="F21" s="48">
        <f t="shared" si="8"/>
        <v>0</v>
      </c>
      <c r="G21" s="48">
        <f t="shared" si="6"/>
        <v>0</v>
      </c>
      <c r="H21" s="48">
        <f t="shared" si="6"/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7">
        <v>0</v>
      </c>
      <c r="P21" s="46">
        <v>0</v>
      </c>
      <c r="Q21" s="46">
        <v>0</v>
      </c>
      <c r="R21" s="47">
        <v>0</v>
      </c>
      <c r="S21" s="46">
        <v>0</v>
      </c>
      <c r="T21" s="46">
        <v>0</v>
      </c>
    </row>
    <row r="22" spans="1:20" ht="12.75" customHeight="1">
      <c r="A22" s="13"/>
      <c r="B22" s="336" t="s">
        <v>36</v>
      </c>
      <c r="C22" s="48">
        <f t="shared" si="7"/>
        <v>0</v>
      </c>
      <c r="D22" s="48">
        <f aca="true" t="shared" si="9" ref="D22:E26">G22+P22</f>
        <v>0</v>
      </c>
      <c r="E22" s="48">
        <f t="shared" si="9"/>
        <v>0</v>
      </c>
      <c r="F22" s="48">
        <f t="shared" si="8"/>
        <v>0</v>
      </c>
      <c r="G22" s="48">
        <f aca="true" t="shared" si="10" ref="G22:H26">I22+K22+M22</f>
        <v>0</v>
      </c>
      <c r="H22" s="48">
        <f t="shared" si="10"/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7">
        <v>0</v>
      </c>
      <c r="P22" s="46">
        <v>0</v>
      </c>
      <c r="Q22" s="46">
        <v>0</v>
      </c>
      <c r="R22" s="47">
        <v>0</v>
      </c>
      <c r="S22" s="46">
        <v>0</v>
      </c>
      <c r="T22" s="46">
        <v>0</v>
      </c>
    </row>
    <row r="23" spans="1:20" ht="12.75" customHeight="1">
      <c r="A23" s="13"/>
      <c r="B23" s="335" t="s">
        <v>37</v>
      </c>
      <c r="C23" s="48">
        <f t="shared" si="7"/>
        <v>543</v>
      </c>
      <c r="D23" s="48">
        <f t="shared" si="9"/>
        <v>192</v>
      </c>
      <c r="E23" s="48">
        <f t="shared" si="9"/>
        <v>351</v>
      </c>
      <c r="F23" s="48">
        <f t="shared" si="8"/>
        <v>543</v>
      </c>
      <c r="G23" s="48">
        <f t="shared" si="10"/>
        <v>192</v>
      </c>
      <c r="H23" s="48">
        <f t="shared" si="10"/>
        <v>351</v>
      </c>
      <c r="I23" s="48">
        <v>60</v>
      </c>
      <c r="J23" s="48">
        <v>120</v>
      </c>
      <c r="K23" s="48">
        <v>65</v>
      </c>
      <c r="L23" s="48">
        <v>126</v>
      </c>
      <c r="M23" s="48">
        <v>67</v>
      </c>
      <c r="N23" s="48">
        <v>105</v>
      </c>
      <c r="O23" s="47">
        <v>0</v>
      </c>
      <c r="P23" s="46">
        <v>0</v>
      </c>
      <c r="Q23" s="46">
        <v>0</v>
      </c>
      <c r="R23" s="47">
        <v>0</v>
      </c>
      <c r="S23" s="46">
        <v>0</v>
      </c>
      <c r="T23" s="46">
        <v>0</v>
      </c>
    </row>
    <row r="24" spans="1:20" ht="12.75" customHeight="1">
      <c r="A24" s="13"/>
      <c r="B24" s="335" t="s">
        <v>38</v>
      </c>
      <c r="C24" s="48">
        <f t="shared" si="7"/>
        <v>88</v>
      </c>
      <c r="D24" s="48">
        <f t="shared" si="9"/>
        <v>60</v>
      </c>
      <c r="E24" s="48">
        <f t="shared" si="9"/>
        <v>28</v>
      </c>
      <c r="F24" s="48">
        <f t="shared" si="8"/>
        <v>88</v>
      </c>
      <c r="G24" s="48">
        <f t="shared" si="10"/>
        <v>60</v>
      </c>
      <c r="H24" s="48">
        <f t="shared" si="10"/>
        <v>28</v>
      </c>
      <c r="I24" s="48">
        <v>19</v>
      </c>
      <c r="J24" s="48">
        <v>10</v>
      </c>
      <c r="K24" s="48">
        <v>21</v>
      </c>
      <c r="L24" s="48">
        <v>9</v>
      </c>
      <c r="M24" s="48">
        <v>20</v>
      </c>
      <c r="N24" s="48">
        <v>9</v>
      </c>
      <c r="O24" s="47">
        <v>0</v>
      </c>
      <c r="P24" s="46">
        <v>0</v>
      </c>
      <c r="Q24" s="46">
        <v>0</v>
      </c>
      <c r="R24" s="47">
        <v>0</v>
      </c>
      <c r="S24" s="46">
        <v>0</v>
      </c>
      <c r="T24" s="46">
        <v>0</v>
      </c>
    </row>
    <row r="25" spans="1:20" ht="13.5" customHeight="1">
      <c r="A25" s="13"/>
      <c r="B25" s="335" t="s">
        <v>360</v>
      </c>
      <c r="C25" s="48">
        <f t="shared" si="7"/>
        <v>223</v>
      </c>
      <c r="D25" s="48">
        <f t="shared" si="9"/>
        <v>103</v>
      </c>
      <c r="E25" s="48">
        <f t="shared" si="9"/>
        <v>120</v>
      </c>
      <c r="F25" s="48">
        <f t="shared" si="8"/>
        <v>223</v>
      </c>
      <c r="G25" s="48">
        <f t="shared" si="10"/>
        <v>103</v>
      </c>
      <c r="H25" s="48">
        <f t="shared" si="10"/>
        <v>120</v>
      </c>
      <c r="I25" s="46">
        <v>44</v>
      </c>
      <c r="J25" s="46">
        <v>36</v>
      </c>
      <c r="K25" s="46">
        <v>24</v>
      </c>
      <c r="L25" s="46">
        <v>45</v>
      </c>
      <c r="M25" s="46">
        <v>35</v>
      </c>
      <c r="N25" s="46">
        <v>39</v>
      </c>
      <c r="O25" s="47">
        <v>0</v>
      </c>
      <c r="P25" s="46">
        <v>0</v>
      </c>
      <c r="Q25" s="46">
        <v>0</v>
      </c>
      <c r="R25" s="47">
        <v>0</v>
      </c>
      <c r="S25" s="46">
        <v>0</v>
      </c>
      <c r="T25" s="46">
        <v>0</v>
      </c>
    </row>
    <row r="26" spans="1:20" ht="12.75" customHeight="1">
      <c r="A26" s="13"/>
      <c r="B26" s="335" t="s">
        <v>39</v>
      </c>
      <c r="C26" s="48">
        <f t="shared" si="7"/>
        <v>0</v>
      </c>
      <c r="D26" s="48">
        <f t="shared" si="9"/>
        <v>0</v>
      </c>
      <c r="E26" s="48">
        <f t="shared" si="9"/>
        <v>0</v>
      </c>
      <c r="F26" s="48">
        <f t="shared" si="8"/>
        <v>0</v>
      </c>
      <c r="G26" s="48">
        <f t="shared" si="10"/>
        <v>0</v>
      </c>
      <c r="H26" s="48">
        <f t="shared" si="10"/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7">
        <v>0</v>
      </c>
      <c r="P26" s="46">
        <v>0</v>
      </c>
      <c r="Q26" s="46">
        <v>0</v>
      </c>
      <c r="R26" s="47">
        <v>0</v>
      </c>
      <c r="S26" s="46">
        <v>0</v>
      </c>
      <c r="T26" s="46">
        <v>0</v>
      </c>
    </row>
    <row r="27" spans="1:20" ht="12.75" customHeight="1">
      <c r="A27" s="13"/>
      <c r="B27" s="335" t="s">
        <v>363</v>
      </c>
      <c r="C27" s="48">
        <f t="shared" si="7"/>
        <v>0</v>
      </c>
      <c r="D27" s="48">
        <f aca="true" t="shared" si="11" ref="D27:E31">G27+P27</f>
        <v>0</v>
      </c>
      <c r="E27" s="48">
        <f t="shared" si="11"/>
        <v>0</v>
      </c>
      <c r="F27" s="48">
        <f t="shared" si="8"/>
        <v>0</v>
      </c>
      <c r="G27" s="48">
        <f aca="true" t="shared" si="12" ref="G27:H31">I27+K27+M27</f>
        <v>0</v>
      </c>
      <c r="H27" s="48">
        <f t="shared" si="12"/>
        <v>0</v>
      </c>
      <c r="I27" s="46">
        <v>0</v>
      </c>
      <c r="J27" s="46">
        <v>0</v>
      </c>
      <c r="K27" s="48">
        <v>0</v>
      </c>
      <c r="L27" s="48">
        <v>0</v>
      </c>
      <c r="M27" s="48">
        <v>0</v>
      </c>
      <c r="N27" s="48">
        <v>0</v>
      </c>
      <c r="O27" s="47">
        <v>0</v>
      </c>
      <c r="P27" s="47">
        <v>0</v>
      </c>
      <c r="Q27" s="46">
        <v>0</v>
      </c>
      <c r="R27" s="47">
        <v>0</v>
      </c>
      <c r="S27" s="46">
        <v>0</v>
      </c>
      <c r="T27" s="46">
        <v>0</v>
      </c>
    </row>
    <row r="28" spans="1:20" ht="13.5" customHeight="1">
      <c r="A28" s="13"/>
      <c r="B28" s="335" t="s">
        <v>380</v>
      </c>
      <c r="C28" s="48">
        <f t="shared" si="7"/>
        <v>483</v>
      </c>
      <c r="D28" s="48">
        <f t="shared" si="11"/>
        <v>236</v>
      </c>
      <c r="E28" s="48">
        <f t="shared" si="11"/>
        <v>247</v>
      </c>
      <c r="F28" s="48">
        <f t="shared" si="8"/>
        <v>483</v>
      </c>
      <c r="G28" s="48">
        <f t="shared" si="12"/>
        <v>236</v>
      </c>
      <c r="H28" s="48">
        <f t="shared" si="12"/>
        <v>247</v>
      </c>
      <c r="I28" s="46">
        <v>67</v>
      </c>
      <c r="J28" s="46">
        <v>83</v>
      </c>
      <c r="K28" s="46">
        <v>85</v>
      </c>
      <c r="L28" s="46">
        <v>87</v>
      </c>
      <c r="M28" s="46">
        <v>84</v>
      </c>
      <c r="N28" s="46">
        <v>77</v>
      </c>
      <c r="O28" s="47">
        <v>0</v>
      </c>
      <c r="P28" s="46">
        <v>0</v>
      </c>
      <c r="Q28" s="46">
        <v>0</v>
      </c>
      <c r="R28" s="47">
        <v>0</v>
      </c>
      <c r="S28" s="46">
        <v>0</v>
      </c>
      <c r="T28" s="46">
        <v>0</v>
      </c>
    </row>
    <row r="29" spans="1:20" ht="12.75" customHeight="1">
      <c r="A29" s="13"/>
      <c r="B29" s="335" t="s">
        <v>40</v>
      </c>
      <c r="C29" s="48">
        <f t="shared" si="7"/>
        <v>0</v>
      </c>
      <c r="D29" s="48">
        <f t="shared" si="11"/>
        <v>0</v>
      </c>
      <c r="E29" s="48">
        <f t="shared" si="11"/>
        <v>0</v>
      </c>
      <c r="F29" s="48">
        <f t="shared" si="8"/>
        <v>0</v>
      </c>
      <c r="G29" s="48">
        <f t="shared" si="12"/>
        <v>0</v>
      </c>
      <c r="H29" s="48">
        <f t="shared" si="12"/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7">
        <v>0</v>
      </c>
      <c r="P29" s="46">
        <v>0</v>
      </c>
      <c r="Q29" s="46">
        <v>0</v>
      </c>
      <c r="R29" s="47">
        <v>0</v>
      </c>
      <c r="S29" s="46">
        <v>0</v>
      </c>
      <c r="T29" s="46">
        <v>0</v>
      </c>
    </row>
    <row r="30" spans="1:20" ht="12.75" customHeight="1">
      <c r="A30" s="13"/>
      <c r="B30" s="335" t="s">
        <v>41</v>
      </c>
      <c r="C30" s="48">
        <f t="shared" si="7"/>
        <v>0</v>
      </c>
      <c r="D30" s="48">
        <f t="shared" si="11"/>
        <v>0</v>
      </c>
      <c r="E30" s="48">
        <f t="shared" si="11"/>
        <v>0</v>
      </c>
      <c r="F30" s="48">
        <f t="shared" si="8"/>
        <v>0</v>
      </c>
      <c r="G30" s="48">
        <f t="shared" si="12"/>
        <v>0</v>
      </c>
      <c r="H30" s="48">
        <f t="shared" si="12"/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7">
        <v>0</v>
      </c>
      <c r="P30" s="46">
        <v>0</v>
      </c>
      <c r="Q30" s="46">
        <v>0</v>
      </c>
      <c r="R30" s="47">
        <v>0</v>
      </c>
      <c r="S30" s="46">
        <v>0</v>
      </c>
      <c r="T30" s="46">
        <v>0</v>
      </c>
    </row>
    <row r="31" spans="1:20" ht="12.75" customHeight="1">
      <c r="A31" s="13"/>
      <c r="B31" s="335" t="s">
        <v>42</v>
      </c>
      <c r="C31" s="48">
        <f t="shared" si="7"/>
        <v>0</v>
      </c>
      <c r="D31" s="48">
        <f t="shared" si="11"/>
        <v>0</v>
      </c>
      <c r="E31" s="48">
        <f t="shared" si="11"/>
        <v>0</v>
      </c>
      <c r="F31" s="48">
        <f t="shared" si="8"/>
        <v>0</v>
      </c>
      <c r="G31" s="48">
        <f t="shared" si="12"/>
        <v>0</v>
      </c>
      <c r="H31" s="48">
        <f t="shared" si="12"/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7">
        <v>0</v>
      </c>
      <c r="P31" s="46">
        <v>0</v>
      </c>
      <c r="Q31" s="46">
        <v>0</v>
      </c>
      <c r="R31" s="47">
        <v>0</v>
      </c>
      <c r="S31" s="46">
        <v>0</v>
      </c>
      <c r="T31" s="46">
        <v>0</v>
      </c>
    </row>
    <row r="32" spans="1:20" ht="13.5" customHeight="1">
      <c r="A32" s="13"/>
      <c r="B32" s="335" t="s">
        <v>43</v>
      </c>
      <c r="C32" s="48">
        <f t="shared" si="7"/>
        <v>517</v>
      </c>
      <c r="D32" s="48">
        <f aca="true" t="shared" si="13" ref="D32:E35">G32+P32</f>
        <v>243</v>
      </c>
      <c r="E32" s="48">
        <f t="shared" si="13"/>
        <v>274</v>
      </c>
      <c r="F32" s="48">
        <f t="shared" si="8"/>
        <v>517</v>
      </c>
      <c r="G32" s="48">
        <f aca="true" t="shared" si="14" ref="G32:H35">I32+K32+M32</f>
        <v>243</v>
      </c>
      <c r="H32" s="48">
        <f t="shared" si="14"/>
        <v>274</v>
      </c>
      <c r="I32" s="48">
        <v>88</v>
      </c>
      <c r="J32" s="48">
        <v>90</v>
      </c>
      <c r="K32" s="48">
        <v>84</v>
      </c>
      <c r="L32" s="48">
        <v>92</v>
      </c>
      <c r="M32" s="48">
        <v>71</v>
      </c>
      <c r="N32" s="48">
        <v>92</v>
      </c>
      <c r="O32" s="47">
        <v>0</v>
      </c>
      <c r="P32" s="46">
        <v>0</v>
      </c>
      <c r="Q32" s="46">
        <v>0</v>
      </c>
      <c r="R32" s="47">
        <v>0</v>
      </c>
      <c r="S32" s="46">
        <v>0</v>
      </c>
      <c r="T32" s="46">
        <v>0</v>
      </c>
    </row>
    <row r="33" spans="1:20" ht="12.75" customHeight="1">
      <c r="A33" s="13"/>
      <c r="B33" s="335" t="s">
        <v>44</v>
      </c>
      <c r="C33" s="48">
        <f t="shared" si="7"/>
        <v>0</v>
      </c>
      <c r="D33" s="48">
        <f t="shared" si="13"/>
        <v>0</v>
      </c>
      <c r="E33" s="48">
        <f t="shared" si="13"/>
        <v>0</v>
      </c>
      <c r="F33" s="48">
        <f t="shared" si="8"/>
        <v>0</v>
      </c>
      <c r="G33" s="48">
        <f t="shared" si="14"/>
        <v>0</v>
      </c>
      <c r="H33" s="48">
        <f t="shared" si="14"/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7">
        <v>0</v>
      </c>
      <c r="P33" s="46">
        <v>0</v>
      </c>
      <c r="Q33" s="46">
        <v>0</v>
      </c>
      <c r="R33" s="47">
        <v>0</v>
      </c>
      <c r="S33" s="46">
        <v>0</v>
      </c>
      <c r="T33" s="46">
        <v>0</v>
      </c>
    </row>
    <row r="34" spans="1:20" ht="12.75" customHeight="1">
      <c r="A34" s="13"/>
      <c r="B34" s="335" t="s">
        <v>361</v>
      </c>
      <c r="C34" s="48">
        <f t="shared" si="7"/>
        <v>431</v>
      </c>
      <c r="D34" s="48">
        <f t="shared" si="13"/>
        <v>424</v>
      </c>
      <c r="E34" s="48">
        <f t="shared" si="13"/>
        <v>7</v>
      </c>
      <c r="F34" s="48">
        <f t="shared" si="8"/>
        <v>431</v>
      </c>
      <c r="G34" s="48">
        <f t="shared" si="14"/>
        <v>424</v>
      </c>
      <c r="H34" s="48">
        <f t="shared" si="14"/>
        <v>7</v>
      </c>
      <c r="I34" s="46">
        <v>148</v>
      </c>
      <c r="J34" s="46">
        <v>4</v>
      </c>
      <c r="K34" s="46">
        <v>133</v>
      </c>
      <c r="L34" s="46">
        <v>1</v>
      </c>
      <c r="M34" s="46">
        <v>143</v>
      </c>
      <c r="N34" s="46">
        <v>2</v>
      </c>
      <c r="O34" s="47">
        <v>0</v>
      </c>
      <c r="P34" s="46">
        <v>0</v>
      </c>
      <c r="Q34" s="46">
        <v>0</v>
      </c>
      <c r="R34" s="47">
        <v>0</v>
      </c>
      <c r="S34" s="46">
        <v>0</v>
      </c>
      <c r="T34" s="46">
        <v>0</v>
      </c>
    </row>
    <row r="35" spans="1:20" ht="12.75" customHeight="1">
      <c r="A35" s="13"/>
      <c r="B35" s="336" t="s">
        <v>365</v>
      </c>
      <c r="C35" s="48">
        <f t="shared" si="7"/>
        <v>0</v>
      </c>
      <c r="D35" s="48">
        <f t="shared" si="13"/>
        <v>0</v>
      </c>
      <c r="E35" s="48">
        <f t="shared" si="13"/>
        <v>0</v>
      </c>
      <c r="F35" s="48">
        <f t="shared" si="8"/>
        <v>0</v>
      </c>
      <c r="G35" s="48">
        <f t="shared" si="14"/>
        <v>0</v>
      </c>
      <c r="H35" s="48">
        <f t="shared" si="14"/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7">
        <v>0</v>
      </c>
      <c r="P35" s="46">
        <v>0</v>
      </c>
      <c r="Q35" s="46">
        <v>0</v>
      </c>
      <c r="R35" s="47">
        <v>0</v>
      </c>
      <c r="S35" s="46">
        <v>0</v>
      </c>
      <c r="T35" s="46">
        <v>0</v>
      </c>
    </row>
    <row r="36" spans="1:20" ht="4.5" customHeight="1">
      <c r="A36" s="13"/>
      <c r="B36" s="172"/>
      <c r="C36" s="173"/>
      <c r="D36" s="49"/>
      <c r="E36" s="49"/>
      <c r="F36" s="49"/>
      <c r="G36" s="49"/>
      <c r="H36" s="49"/>
      <c r="I36" s="174"/>
      <c r="J36" s="174"/>
      <c r="K36" s="174"/>
      <c r="L36" s="174"/>
      <c r="M36" s="174"/>
      <c r="N36" s="174"/>
      <c r="O36" s="49"/>
      <c r="P36" s="174"/>
      <c r="Q36" s="174"/>
      <c r="R36" s="49"/>
      <c r="S36" s="174"/>
      <c r="T36" s="174"/>
    </row>
  </sheetData>
  <mergeCells count="13">
    <mergeCell ref="R4:T4"/>
    <mergeCell ref="O4:Q4"/>
    <mergeCell ref="O5:O6"/>
    <mergeCell ref="P5:P6"/>
    <mergeCell ref="Q5:Q6"/>
    <mergeCell ref="R5:R6"/>
    <mergeCell ref="S5:S6"/>
    <mergeCell ref="T5:T6"/>
    <mergeCell ref="B2:L2"/>
    <mergeCell ref="I5:J5"/>
    <mergeCell ref="K5:L5"/>
    <mergeCell ref="M5:N5"/>
    <mergeCell ref="F4:N4"/>
  </mergeCells>
  <printOptions/>
  <pageMargins left="0.3937007874015748" right="0.1968503937007874" top="0.64" bottom="0.984251968503937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G40" sqref="G40"/>
    </sheetView>
  </sheetViews>
  <sheetFormatPr defaultColWidth="10.00390625" defaultRowHeight="12.75" customHeight="1"/>
  <cols>
    <col min="1" max="1" width="1.625" style="6" customWidth="1"/>
    <col min="2" max="2" width="9.625" style="6" customWidth="1"/>
    <col min="3" max="5" width="7.125" style="6" customWidth="1"/>
    <col min="6" max="13" width="6.625" style="6" customWidth="1"/>
    <col min="14" max="16384" width="10.00390625" style="6" customWidth="1"/>
  </cols>
  <sheetData>
    <row r="1" ht="4.5" customHeight="1"/>
    <row r="2" spans="2:12" ht="12.75" customHeight="1">
      <c r="B2" s="465" t="s">
        <v>444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ht="4.5" customHeight="1" thickBot="1"/>
    <row r="4" spans="2:13" ht="13.5" customHeight="1">
      <c r="B4" s="128"/>
      <c r="C4" s="57"/>
      <c r="D4" s="493" t="s">
        <v>8</v>
      </c>
      <c r="E4" s="128"/>
      <c r="F4" s="466" t="s">
        <v>104</v>
      </c>
      <c r="G4" s="467"/>
      <c r="H4" s="467"/>
      <c r="I4" s="467"/>
      <c r="J4" s="467"/>
      <c r="K4" s="467"/>
      <c r="L4" s="467"/>
      <c r="M4" s="467"/>
    </row>
    <row r="5" spans="2:13" s="74" customFormat="1" ht="13.5" customHeight="1">
      <c r="B5" s="143" t="s">
        <v>24</v>
      </c>
      <c r="C5" s="176"/>
      <c r="D5" s="490"/>
      <c r="F5" s="485" t="s">
        <v>105</v>
      </c>
      <c r="G5" s="486"/>
      <c r="H5" s="485" t="s">
        <v>106</v>
      </c>
      <c r="I5" s="486"/>
      <c r="J5" s="485" t="s">
        <v>107</v>
      </c>
      <c r="K5" s="486"/>
      <c r="L5" s="485" t="s">
        <v>108</v>
      </c>
      <c r="M5" s="494"/>
    </row>
    <row r="6" spans="3:13" s="74" customFormat="1" ht="13.5" customHeight="1">
      <c r="C6" s="7" t="s">
        <v>8</v>
      </c>
      <c r="D6" s="7" t="s">
        <v>45</v>
      </c>
      <c r="E6" s="7" t="s">
        <v>46</v>
      </c>
      <c r="F6" s="7" t="s">
        <v>45</v>
      </c>
      <c r="G6" s="7" t="s">
        <v>46</v>
      </c>
      <c r="H6" s="7" t="s">
        <v>45</v>
      </c>
      <c r="I6" s="7" t="s">
        <v>46</v>
      </c>
      <c r="J6" s="7" t="s">
        <v>45</v>
      </c>
      <c r="K6" s="7" t="s">
        <v>46</v>
      </c>
      <c r="L6" s="7" t="s">
        <v>45</v>
      </c>
      <c r="M6" s="7" t="s">
        <v>46</v>
      </c>
    </row>
    <row r="7" spans="2:13" ht="4.5" customHeight="1">
      <c r="B7" s="7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2:13" ht="13.5" customHeight="1">
      <c r="B8" s="50" t="s">
        <v>27</v>
      </c>
      <c r="C8" s="339">
        <f>D8+E8</f>
        <v>579</v>
      </c>
      <c r="D8" s="51">
        <f>SUM(D10:D34)</f>
        <v>325</v>
      </c>
      <c r="E8" s="51">
        <f>SUM(E10:E34)</f>
        <v>254</v>
      </c>
      <c r="F8" s="51">
        <f>SUM(F10:F34)</f>
        <v>119</v>
      </c>
      <c r="G8" s="51">
        <f aca="true" t="shared" si="0" ref="G8:M8">SUM(G10:G34)</f>
        <v>96</v>
      </c>
      <c r="H8" s="51">
        <f t="shared" si="0"/>
        <v>91</v>
      </c>
      <c r="I8" s="51">
        <f t="shared" si="0"/>
        <v>76</v>
      </c>
      <c r="J8" s="51">
        <f t="shared" si="0"/>
        <v>78</v>
      </c>
      <c r="K8" s="51">
        <f t="shared" si="0"/>
        <v>56</v>
      </c>
      <c r="L8" s="51">
        <f t="shared" si="0"/>
        <v>37</v>
      </c>
      <c r="M8" s="51">
        <f t="shared" si="0"/>
        <v>26</v>
      </c>
    </row>
    <row r="9" spans="2:13" ht="4.5" customHeight="1">
      <c r="B9" s="28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3.5" customHeight="1">
      <c r="A10" s="13"/>
      <c r="B10" s="14" t="s">
        <v>30</v>
      </c>
      <c r="C10" s="55">
        <f>SUM(F10:M10)</f>
        <v>383</v>
      </c>
      <c r="D10" s="56">
        <f>F10+H10+J10+L10</f>
        <v>216</v>
      </c>
      <c r="E10" s="56">
        <f>G10+I10+K10+M10</f>
        <v>167</v>
      </c>
      <c r="F10" s="56">
        <v>79</v>
      </c>
      <c r="G10" s="56">
        <v>68</v>
      </c>
      <c r="H10" s="56">
        <v>63</v>
      </c>
      <c r="I10" s="56">
        <v>49</v>
      </c>
      <c r="J10" s="56">
        <v>56</v>
      </c>
      <c r="K10" s="56">
        <v>39</v>
      </c>
      <c r="L10" s="56">
        <v>18</v>
      </c>
      <c r="M10" s="56">
        <v>11</v>
      </c>
    </row>
    <row r="11" spans="1:13" ht="12.75" customHeight="1">
      <c r="A11" s="13"/>
      <c r="B11" s="14" t="s">
        <v>31</v>
      </c>
      <c r="C11" s="55">
        <f aca="true" t="shared" si="1" ref="C11:C34">SUM(F11:M11)</f>
        <v>73</v>
      </c>
      <c r="D11" s="56">
        <f aca="true" t="shared" si="2" ref="D11:D34">F11+H11+J11+L11</f>
        <v>39</v>
      </c>
      <c r="E11" s="56">
        <f aca="true" t="shared" si="3" ref="E11:E34">G11+I11+K11+M11</f>
        <v>34</v>
      </c>
      <c r="F11" s="56">
        <v>13</v>
      </c>
      <c r="G11" s="56">
        <v>13</v>
      </c>
      <c r="H11" s="56">
        <v>13</v>
      </c>
      <c r="I11" s="54">
        <v>6</v>
      </c>
      <c r="J11" s="56">
        <v>8</v>
      </c>
      <c r="K11" s="54">
        <v>8</v>
      </c>
      <c r="L11" s="56">
        <v>5</v>
      </c>
      <c r="M11" s="56">
        <v>7</v>
      </c>
    </row>
    <row r="12" spans="1:13" ht="12.75" customHeight="1">
      <c r="A12" s="13"/>
      <c r="B12" s="14" t="s">
        <v>32</v>
      </c>
      <c r="C12" s="55">
        <f t="shared" si="1"/>
        <v>0</v>
      </c>
      <c r="D12" s="56">
        <f t="shared" si="2"/>
        <v>0</v>
      </c>
      <c r="E12" s="56">
        <f t="shared" si="3"/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 ht="12.75" customHeight="1">
      <c r="A13" s="13"/>
      <c r="B13" s="14" t="s">
        <v>33</v>
      </c>
      <c r="C13" s="55">
        <f t="shared" si="1"/>
        <v>49</v>
      </c>
      <c r="D13" s="56">
        <f t="shared" si="2"/>
        <v>26</v>
      </c>
      <c r="E13" s="56">
        <f t="shared" si="3"/>
        <v>23</v>
      </c>
      <c r="F13" s="56">
        <v>11</v>
      </c>
      <c r="G13" s="56">
        <v>5</v>
      </c>
      <c r="H13" s="56">
        <v>6</v>
      </c>
      <c r="I13" s="56">
        <v>10</v>
      </c>
      <c r="J13" s="56">
        <v>3</v>
      </c>
      <c r="K13" s="56">
        <v>3</v>
      </c>
      <c r="L13" s="56">
        <v>6</v>
      </c>
      <c r="M13" s="56">
        <v>5</v>
      </c>
    </row>
    <row r="14" spans="1:13" ht="12.75" customHeight="1">
      <c r="A14" s="13"/>
      <c r="B14" s="14" t="s">
        <v>357</v>
      </c>
      <c r="C14" s="55">
        <f t="shared" si="1"/>
        <v>0</v>
      </c>
      <c r="D14" s="56">
        <f t="shared" si="2"/>
        <v>0</v>
      </c>
      <c r="E14" s="56">
        <f t="shared" si="3"/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</row>
    <row r="15" spans="1:13" ht="12.75" customHeight="1">
      <c r="A15" s="13"/>
      <c r="B15" s="14" t="s">
        <v>358</v>
      </c>
      <c r="C15" s="55">
        <f t="shared" si="1"/>
        <v>0</v>
      </c>
      <c r="D15" s="56">
        <f t="shared" si="2"/>
        <v>0</v>
      </c>
      <c r="E15" s="56">
        <f t="shared" si="3"/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</row>
    <row r="16" spans="1:13" ht="12.75" customHeight="1">
      <c r="A16" s="13"/>
      <c r="B16" s="14" t="s">
        <v>359</v>
      </c>
      <c r="C16" s="55">
        <f t="shared" si="1"/>
        <v>0</v>
      </c>
      <c r="D16" s="56">
        <f t="shared" si="2"/>
        <v>0</v>
      </c>
      <c r="E16" s="56">
        <f t="shared" si="3"/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</row>
    <row r="17" spans="1:13" ht="12.75" customHeight="1">
      <c r="A17" s="13"/>
      <c r="B17" s="14" t="s">
        <v>362</v>
      </c>
      <c r="C17" s="55">
        <f t="shared" si="1"/>
        <v>29</v>
      </c>
      <c r="D17" s="56">
        <f t="shared" si="2"/>
        <v>20</v>
      </c>
      <c r="E17" s="56">
        <f t="shared" si="3"/>
        <v>9</v>
      </c>
      <c r="F17" s="56">
        <v>8</v>
      </c>
      <c r="G17" s="56">
        <v>3</v>
      </c>
      <c r="H17" s="56">
        <v>5</v>
      </c>
      <c r="I17" s="56">
        <v>4</v>
      </c>
      <c r="J17" s="56">
        <v>4</v>
      </c>
      <c r="K17" s="56">
        <v>1</v>
      </c>
      <c r="L17" s="56">
        <v>3</v>
      </c>
      <c r="M17" s="56">
        <v>1</v>
      </c>
    </row>
    <row r="18" spans="1:13" ht="4.5" customHeight="1">
      <c r="A18" s="13"/>
      <c r="B18" s="1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2.75" customHeight="1">
      <c r="A19" s="13"/>
      <c r="B19" s="14" t="s">
        <v>34</v>
      </c>
      <c r="C19" s="55">
        <f t="shared" si="1"/>
        <v>0</v>
      </c>
      <c r="D19" s="56">
        <f t="shared" si="2"/>
        <v>0</v>
      </c>
      <c r="E19" s="56">
        <f t="shared" si="3"/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</row>
    <row r="20" spans="1:13" ht="13.5" customHeight="1">
      <c r="A20" s="13"/>
      <c r="B20" s="14" t="s">
        <v>35</v>
      </c>
      <c r="C20" s="55">
        <f t="shared" si="1"/>
        <v>0</v>
      </c>
      <c r="D20" s="56">
        <f t="shared" si="2"/>
        <v>0</v>
      </c>
      <c r="E20" s="56">
        <f t="shared" si="3"/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12.75" customHeight="1">
      <c r="A21" s="13"/>
      <c r="B21" s="14" t="s">
        <v>36</v>
      </c>
      <c r="C21" s="55">
        <f t="shared" si="1"/>
        <v>0</v>
      </c>
      <c r="D21" s="56">
        <f t="shared" si="2"/>
        <v>0</v>
      </c>
      <c r="E21" s="56">
        <f t="shared" si="3"/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</row>
    <row r="22" spans="1:13" ht="12.75" customHeight="1">
      <c r="A22" s="13"/>
      <c r="B22" s="14" t="s">
        <v>37</v>
      </c>
      <c r="C22" s="55">
        <f t="shared" si="1"/>
        <v>45</v>
      </c>
      <c r="D22" s="56">
        <f t="shared" si="2"/>
        <v>24</v>
      </c>
      <c r="E22" s="56">
        <f t="shared" si="3"/>
        <v>21</v>
      </c>
      <c r="F22" s="56">
        <v>8</v>
      </c>
      <c r="G22" s="56">
        <v>7</v>
      </c>
      <c r="H22" s="56">
        <v>4</v>
      </c>
      <c r="I22" s="56">
        <v>7</v>
      </c>
      <c r="J22" s="56">
        <v>7</v>
      </c>
      <c r="K22" s="56">
        <v>5</v>
      </c>
      <c r="L22" s="54">
        <v>5</v>
      </c>
      <c r="M22" s="56">
        <v>2</v>
      </c>
    </row>
    <row r="23" spans="1:13" ht="12.75" customHeight="1">
      <c r="A23" s="13"/>
      <c r="B23" s="14" t="s">
        <v>38</v>
      </c>
      <c r="C23" s="55">
        <f t="shared" si="1"/>
        <v>0</v>
      </c>
      <c r="D23" s="56">
        <f t="shared" si="2"/>
        <v>0</v>
      </c>
      <c r="E23" s="56">
        <f t="shared" si="3"/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</row>
    <row r="24" spans="1:13" ht="13.5" customHeight="1">
      <c r="A24" s="13"/>
      <c r="B24" s="14" t="s">
        <v>360</v>
      </c>
      <c r="C24" s="55">
        <f t="shared" si="1"/>
        <v>0</v>
      </c>
      <c r="D24" s="56">
        <f t="shared" si="2"/>
        <v>0</v>
      </c>
      <c r="E24" s="56">
        <f t="shared" si="3"/>
        <v>0</v>
      </c>
      <c r="F24" s="54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4">
        <v>0</v>
      </c>
      <c r="M24" s="54">
        <v>0</v>
      </c>
    </row>
    <row r="25" spans="1:13" ht="12.75" customHeight="1">
      <c r="A25" s="13"/>
      <c r="B25" s="14" t="s">
        <v>39</v>
      </c>
      <c r="C25" s="55">
        <f t="shared" si="1"/>
        <v>0</v>
      </c>
      <c r="D25" s="56">
        <f t="shared" si="2"/>
        <v>0</v>
      </c>
      <c r="E25" s="56">
        <f t="shared" si="3"/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3" ht="12.75" customHeight="1">
      <c r="A26" s="13"/>
      <c r="B26" s="14" t="s">
        <v>363</v>
      </c>
      <c r="C26" s="55">
        <f t="shared" si="1"/>
        <v>0</v>
      </c>
      <c r="D26" s="56">
        <f t="shared" si="2"/>
        <v>0</v>
      </c>
      <c r="E26" s="56">
        <f t="shared" si="3"/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13.5" customHeight="1">
      <c r="A27" s="13"/>
      <c r="B27" s="14" t="s">
        <v>364</v>
      </c>
      <c r="C27" s="55">
        <f t="shared" si="1"/>
        <v>0</v>
      </c>
      <c r="D27" s="56">
        <f t="shared" si="2"/>
        <v>0</v>
      </c>
      <c r="E27" s="56">
        <f t="shared" si="3"/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</row>
    <row r="28" spans="1:13" ht="12.75" customHeight="1">
      <c r="A28" s="13"/>
      <c r="B28" s="14" t="s">
        <v>40</v>
      </c>
      <c r="C28" s="55">
        <f t="shared" si="1"/>
        <v>0</v>
      </c>
      <c r="D28" s="56">
        <f t="shared" si="2"/>
        <v>0</v>
      </c>
      <c r="E28" s="56">
        <f t="shared" si="3"/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ht="12.75" customHeight="1">
      <c r="A29" s="13"/>
      <c r="B29" s="14" t="s">
        <v>41</v>
      </c>
      <c r="C29" s="55">
        <f t="shared" si="1"/>
        <v>0</v>
      </c>
      <c r="D29" s="56">
        <f t="shared" si="2"/>
        <v>0</v>
      </c>
      <c r="E29" s="56">
        <f t="shared" si="3"/>
        <v>0</v>
      </c>
      <c r="F29" s="54">
        <v>0</v>
      </c>
      <c r="G29" s="54">
        <v>0</v>
      </c>
      <c r="H29" s="54">
        <v>0</v>
      </c>
      <c r="I29" s="56">
        <v>0</v>
      </c>
      <c r="J29" s="54">
        <v>0</v>
      </c>
      <c r="K29" s="56">
        <v>0</v>
      </c>
      <c r="L29" s="54">
        <v>0</v>
      </c>
      <c r="M29" s="56">
        <v>0</v>
      </c>
    </row>
    <row r="30" spans="1:13" ht="12.75" customHeight="1">
      <c r="A30" s="13"/>
      <c r="B30" s="14" t="s">
        <v>42</v>
      </c>
      <c r="C30" s="55">
        <f t="shared" si="1"/>
        <v>0</v>
      </c>
      <c r="D30" s="56">
        <f t="shared" si="2"/>
        <v>0</v>
      </c>
      <c r="E30" s="56">
        <f t="shared" si="3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13.5" customHeight="1">
      <c r="A31" s="13"/>
      <c r="B31" s="14" t="s">
        <v>43</v>
      </c>
      <c r="C31" s="55">
        <f t="shared" si="1"/>
        <v>0</v>
      </c>
      <c r="D31" s="56">
        <f t="shared" si="2"/>
        <v>0</v>
      </c>
      <c r="E31" s="56">
        <f t="shared" si="3"/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</row>
    <row r="32" spans="1:13" ht="12.75" customHeight="1">
      <c r="A32" s="13"/>
      <c r="B32" s="14" t="s">
        <v>44</v>
      </c>
      <c r="C32" s="55">
        <f t="shared" si="1"/>
        <v>0</v>
      </c>
      <c r="D32" s="56">
        <f t="shared" si="2"/>
        <v>0</v>
      </c>
      <c r="E32" s="56">
        <f t="shared" si="3"/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</row>
    <row r="33" spans="1:13" ht="12.75" customHeight="1">
      <c r="A33" s="13"/>
      <c r="B33" s="14" t="s">
        <v>361</v>
      </c>
      <c r="C33" s="55">
        <f t="shared" si="1"/>
        <v>0</v>
      </c>
      <c r="D33" s="56">
        <f t="shared" si="2"/>
        <v>0</v>
      </c>
      <c r="E33" s="56">
        <f t="shared" si="3"/>
        <v>0</v>
      </c>
      <c r="F33" s="56">
        <v>0</v>
      </c>
      <c r="G33" s="54">
        <v>0</v>
      </c>
      <c r="H33" s="56">
        <v>0</v>
      </c>
      <c r="I33" s="54">
        <v>0</v>
      </c>
      <c r="J33" s="56">
        <v>0</v>
      </c>
      <c r="K33" s="54">
        <v>0</v>
      </c>
      <c r="L33" s="54">
        <v>0</v>
      </c>
      <c r="M33" s="54">
        <v>0</v>
      </c>
    </row>
    <row r="34" spans="1:13" ht="12.75" customHeight="1">
      <c r="A34" s="13"/>
      <c r="B34" s="107" t="s">
        <v>365</v>
      </c>
      <c r="C34" s="55">
        <f t="shared" si="1"/>
        <v>0</v>
      </c>
      <c r="D34" s="56">
        <f t="shared" si="2"/>
        <v>0</v>
      </c>
      <c r="E34" s="56">
        <f t="shared" si="3"/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</row>
    <row r="35" spans="1:13" ht="4.5" customHeight="1" thickBot="1">
      <c r="A35" s="13"/>
      <c r="B35" s="177"/>
      <c r="C35" s="178">
        <v>0</v>
      </c>
      <c r="D35" s="59"/>
      <c r="E35" s="59"/>
      <c r="F35" s="179"/>
      <c r="G35" s="179"/>
      <c r="H35" s="179"/>
      <c r="I35" s="179"/>
      <c r="J35" s="179"/>
      <c r="K35" s="179"/>
      <c r="L35" s="179"/>
      <c r="M35" s="179"/>
    </row>
    <row r="36" ht="11.25"/>
    <row r="37" ht="11.25"/>
    <row r="38" ht="11.25"/>
    <row r="39" ht="11.25"/>
    <row r="40" ht="11.25"/>
    <row r="41" ht="11.25"/>
  </sheetData>
  <mergeCells count="7">
    <mergeCell ref="B2:L2"/>
    <mergeCell ref="D4:D5"/>
    <mergeCell ref="F4:M4"/>
    <mergeCell ref="F5:G5"/>
    <mergeCell ref="H5:I5"/>
    <mergeCell ref="J5:K5"/>
    <mergeCell ref="L5:M5"/>
  </mergeCells>
  <printOptions/>
  <pageMargins left="0.7874015748031497" right="0.7874015748031497" top="0.7874015748031497" bottom="0.7874015748031497" header="0.5118110236220472" footer="0.511811023622047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L35"/>
  <sheetViews>
    <sheetView workbookViewId="0" topLeftCell="A1">
      <selection activeCell="M2" sqref="M2"/>
    </sheetView>
  </sheetViews>
  <sheetFormatPr defaultColWidth="7.00390625" defaultRowHeight="12.75" customHeight="1"/>
  <cols>
    <col min="1" max="1" width="0.5" style="6" customWidth="1"/>
    <col min="2" max="2" width="11.00390625" style="6" customWidth="1"/>
    <col min="3" max="6" width="7.375" style="6" customWidth="1"/>
    <col min="7" max="8" width="6.50390625" style="6" customWidth="1"/>
    <col min="9" max="11" width="5.75390625" style="6" customWidth="1"/>
    <col min="12" max="13" width="6.50390625" style="6" customWidth="1"/>
    <col min="14" max="14" width="5.75390625" style="6" customWidth="1"/>
    <col min="15" max="15" width="6.50390625" style="6" customWidth="1"/>
    <col min="16" max="16" width="5.00390625" style="6" customWidth="1"/>
    <col min="17" max="17" width="6.50390625" style="6" customWidth="1"/>
    <col min="18" max="24" width="5.00390625" style="6" customWidth="1"/>
    <col min="25" max="26" width="4.875" style="6" customWidth="1"/>
    <col min="27" max="29" width="3.625" style="6" customWidth="1"/>
    <col min="30" max="30" width="4.625" style="6" customWidth="1"/>
    <col min="31" max="32" width="4.125" style="6" customWidth="1"/>
    <col min="33" max="34" width="4.625" style="6" customWidth="1"/>
    <col min="35" max="35" width="5.00390625" style="6" customWidth="1"/>
    <col min="36" max="36" width="6.25390625" style="6" customWidth="1"/>
    <col min="37" max="38" width="5.00390625" style="6" customWidth="1"/>
    <col min="39" max="16384" width="7.00390625" style="6" customWidth="1"/>
  </cols>
  <sheetData>
    <row r="1" ht="4.5" customHeight="1"/>
    <row r="2" spans="2:28" ht="12.75" customHeight="1">
      <c r="B2" s="465" t="s">
        <v>458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R2" s="102" t="s">
        <v>459</v>
      </c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ht="4.5" customHeight="1" thickBot="1"/>
    <row r="4" spans="2:38" ht="12.75" customHeight="1">
      <c r="B4" s="483" t="s">
        <v>24</v>
      </c>
      <c r="C4" s="57"/>
      <c r="D4" s="142" t="s">
        <v>8</v>
      </c>
      <c r="E4" s="128"/>
      <c r="F4" s="57"/>
      <c r="G4" s="142" t="s">
        <v>85</v>
      </c>
      <c r="H4" s="128"/>
      <c r="I4" s="57"/>
      <c r="J4" s="142" t="s">
        <v>86</v>
      </c>
      <c r="K4" s="128"/>
      <c r="L4" s="466" t="s">
        <v>87</v>
      </c>
      <c r="M4" s="467"/>
      <c r="N4" s="472"/>
      <c r="O4" s="57"/>
      <c r="P4" s="142" t="s">
        <v>109</v>
      </c>
      <c r="Q4" s="142"/>
      <c r="R4" s="57"/>
      <c r="S4" s="142" t="s">
        <v>88</v>
      </c>
      <c r="T4" s="128"/>
      <c r="U4" s="57"/>
      <c r="V4" s="142" t="s">
        <v>89</v>
      </c>
      <c r="W4" s="128"/>
      <c r="X4" s="57"/>
      <c r="Y4" s="142" t="s">
        <v>90</v>
      </c>
      <c r="Z4" s="128"/>
      <c r="AA4" s="57"/>
      <c r="AB4" s="142" t="s">
        <v>334</v>
      </c>
      <c r="AC4" s="128"/>
      <c r="AD4" s="57"/>
      <c r="AE4" s="142" t="s">
        <v>335</v>
      </c>
      <c r="AF4" s="128"/>
      <c r="AG4" s="57"/>
      <c r="AH4" s="142" t="s">
        <v>92</v>
      </c>
      <c r="AI4" s="128"/>
      <c r="AJ4" s="57"/>
      <c r="AK4" s="142" t="s">
        <v>91</v>
      </c>
      <c r="AL4" s="128"/>
    </row>
    <row r="5" spans="2:38" s="74" customFormat="1" ht="12.75" customHeight="1">
      <c r="B5" s="484"/>
      <c r="C5" s="7" t="s">
        <v>8</v>
      </c>
      <c r="D5" s="7" t="s">
        <v>45</v>
      </c>
      <c r="E5" s="7" t="s">
        <v>46</v>
      </c>
      <c r="F5" s="7" t="s">
        <v>8</v>
      </c>
      <c r="G5" s="7" t="s">
        <v>45</v>
      </c>
      <c r="H5" s="7" t="s">
        <v>46</v>
      </c>
      <c r="I5" s="7" t="s">
        <v>8</v>
      </c>
      <c r="J5" s="7" t="s">
        <v>45</v>
      </c>
      <c r="K5" s="7" t="s">
        <v>46</v>
      </c>
      <c r="L5" s="7" t="s">
        <v>8</v>
      </c>
      <c r="M5" s="7" t="s">
        <v>45</v>
      </c>
      <c r="N5" s="7" t="s">
        <v>46</v>
      </c>
      <c r="O5" s="7" t="s">
        <v>8</v>
      </c>
      <c r="P5" s="7" t="s">
        <v>45</v>
      </c>
      <c r="Q5" s="7" t="s">
        <v>46</v>
      </c>
      <c r="R5" s="7" t="s">
        <v>8</v>
      </c>
      <c r="S5" s="7" t="s">
        <v>45</v>
      </c>
      <c r="T5" s="7" t="s">
        <v>46</v>
      </c>
      <c r="U5" s="7" t="s">
        <v>8</v>
      </c>
      <c r="V5" s="7" t="s">
        <v>45</v>
      </c>
      <c r="W5" s="7" t="s">
        <v>46</v>
      </c>
      <c r="X5" s="7" t="s">
        <v>8</v>
      </c>
      <c r="Y5" s="7" t="s">
        <v>45</v>
      </c>
      <c r="Z5" s="7" t="s">
        <v>46</v>
      </c>
      <c r="AA5" s="7" t="s">
        <v>8</v>
      </c>
      <c r="AB5" s="7" t="s">
        <v>45</v>
      </c>
      <c r="AC5" s="7" t="s">
        <v>46</v>
      </c>
      <c r="AD5" s="7" t="s">
        <v>8</v>
      </c>
      <c r="AE5" s="7" t="s">
        <v>45</v>
      </c>
      <c r="AF5" s="7" t="s">
        <v>46</v>
      </c>
      <c r="AG5" s="7" t="s">
        <v>8</v>
      </c>
      <c r="AH5" s="7" t="s">
        <v>45</v>
      </c>
      <c r="AI5" s="7" t="s">
        <v>46</v>
      </c>
      <c r="AJ5" s="7" t="s">
        <v>8</v>
      </c>
      <c r="AK5" s="7" t="s">
        <v>45</v>
      </c>
      <c r="AL5" s="7" t="s">
        <v>46</v>
      </c>
    </row>
    <row r="6" spans="2:38" ht="4.5" customHeight="1">
      <c r="B6" s="14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2:38" ht="13.5" customHeight="1">
      <c r="B7" s="28" t="s">
        <v>27</v>
      </c>
      <c r="C7" s="55">
        <f>D7+E7</f>
        <v>21288</v>
      </c>
      <c r="D7" s="56">
        <f>SUM(D10:D34)</f>
        <v>10807</v>
      </c>
      <c r="E7" s="56">
        <f>SUM(E10:E34)</f>
        <v>10481</v>
      </c>
      <c r="F7" s="56">
        <f>G7+H7</f>
        <v>14692</v>
      </c>
      <c r="G7" s="56">
        <f>SUM(G10:G34)</f>
        <v>7072</v>
      </c>
      <c r="H7" s="56">
        <f>SUM(H10:H34)</f>
        <v>7620</v>
      </c>
      <c r="I7" s="56">
        <f>J7+K7</f>
        <v>584</v>
      </c>
      <c r="J7" s="56">
        <f>SUM(J10:J34)</f>
        <v>360</v>
      </c>
      <c r="K7" s="56">
        <f>SUM(K10:K34)</f>
        <v>224</v>
      </c>
      <c r="L7" s="56">
        <f>M7+N7</f>
        <v>2041</v>
      </c>
      <c r="M7" s="56">
        <f>SUM(M10:M34)</f>
        <v>1926</v>
      </c>
      <c r="N7" s="56">
        <f>SUM(N10:N34)</f>
        <v>115</v>
      </c>
      <c r="O7" s="56">
        <f>P7+Q7</f>
        <v>1863</v>
      </c>
      <c r="P7" s="56">
        <f>SUM(P10:P34)</f>
        <v>692</v>
      </c>
      <c r="Q7" s="56">
        <f>SUM(Q10:Q34)</f>
        <v>1171</v>
      </c>
      <c r="R7" s="56">
        <f>S7+T7</f>
        <v>29</v>
      </c>
      <c r="S7" s="56">
        <f>SUM(S10:S34)</f>
        <v>28</v>
      </c>
      <c r="T7" s="56">
        <f>SUM(T10:T34)</f>
        <v>1</v>
      </c>
      <c r="U7" s="56">
        <f>V7+W7</f>
        <v>287</v>
      </c>
      <c r="V7" s="56">
        <f>SUM(V10:V34)</f>
        <v>85</v>
      </c>
      <c r="W7" s="56">
        <f>SUM(W10:W34)</f>
        <v>202</v>
      </c>
      <c r="X7" s="56">
        <f>Y7+Z7</f>
        <v>120</v>
      </c>
      <c r="Y7" s="56">
        <f>SUM(Y10:Y34)</f>
        <v>1</v>
      </c>
      <c r="Z7" s="56">
        <f>SUM(Z10:Z34)</f>
        <v>119</v>
      </c>
      <c r="AA7" s="56">
        <f>AB7+AC7</f>
        <v>0</v>
      </c>
      <c r="AB7" s="56">
        <f>SUM(AB10:AB34)</f>
        <v>0</v>
      </c>
      <c r="AC7" s="56">
        <f>SUM(AC10:AC34)</f>
        <v>0</v>
      </c>
      <c r="AD7" s="56">
        <f>AE7+AF7</f>
        <v>102</v>
      </c>
      <c r="AE7" s="56">
        <f>SUM(AE10:AE34)</f>
        <v>25</v>
      </c>
      <c r="AF7" s="56">
        <f>SUM(AF10:AF34)</f>
        <v>77</v>
      </c>
      <c r="AG7" s="56">
        <f>AH7+AI7</f>
        <v>603</v>
      </c>
      <c r="AH7" s="56">
        <f>SUM(AH10:AH34)</f>
        <v>252</v>
      </c>
      <c r="AI7" s="56">
        <f>SUM(AI10:AI34)</f>
        <v>351</v>
      </c>
      <c r="AJ7" s="56">
        <f>AK7+AL7</f>
        <v>967</v>
      </c>
      <c r="AK7" s="56">
        <f>SUM(AK10:AK34)</f>
        <v>366</v>
      </c>
      <c r="AL7" s="56">
        <f>SUM(AL10:AL34)</f>
        <v>601</v>
      </c>
    </row>
    <row r="8" spans="2:38" ht="12.75" customHeight="1">
      <c r="B8" s="30" t="s">
        <v>29</v>
      </c>
      <c r="C8" s="55">
        <f>D8+E8</f>
        <v>957</v>
      </c>
      <c r="D8" s="56">
        <f>G8+J8+M8+P8+S8+V8+Y8+AB8+AE8+AH8+AK8</f>
        <v>575</v>
      </c>
      <c r="E8" s="56">
        <f>H8+K8+N8+Q8+T8+W8+Z8+AC8+AF8+AI8+AL8</f>
        <v>382</v>
      </c>
      <c r="F8" s="56">
        <f>G8+H8</f>
        <v>957</v>
      </c>
      <c r="G8" s="54">
        <v>575</v>
      </c>
      <c r="H8" s="54">
        <v>382</v>
      </c>
      <c r="I8" s="56">
        <f>J8+K8</f>
        <v>0</v>
      </c>
      <c r="J8" s="54">
        <v>0</v>
      </c>
      <c r="K8" s="54">
        <v>0</v>
      </c>
      <c r="L8" s="56">
        <f>M8+N8</f>
        <v>0</v>
      </c>
      <c r="M8" s="54">
        <v>0</v>
      </c>
      <c r="N8" s="54">
        <v>0</v>
      </c>
      <c r="O8" s="56">
        <f>P8+Q8</f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</row>
    <row r="9" spans="2:38" ht="4.5" customHeight="1">
      <c r="B9" s="14"/>
      <c r="C9" s="340">
        <v>0</v>
      </c>
      <c r="D9" s="54">
        <v>0</v>
      </c>
      <c r="E9" s="54">
        <v>0</v>
      </c>
      <c r="F9" s="54">
        <v>0</v>
      </c>
      <c r="G9" s="54"/>
      <c r="H9" s="54"/>
      <c r="I9" s="54">
        <v>0</v>
      </c>
      <c r="J9" s="54"/>
      <c r="K9" s="54"/>
      <c r="L9" s="54">
        <v>0</v>
      </c>
      <c r="M9" s="54"/>
      <c r="N9" s="54"/>
      <c r="O9" s="54">
        <v>0</v>
      </c>
      <c r="P9" s="54"/>
      <c r="Q9" s="54"/>
      <c r="R9" s="54">
        <v>0</v>
      </c>
      <c r="S9" s="54"/>
      <c r="T9" s="54"/>
      <c r="U9" s="54">
        <v>0</v>
      </c>
      <c r="V9" s="54"/>
      <c r="W9" s="54"/>
      <c r="X9" s="54">
        <v>0</v>
      </c>
      <c r="Y9" s="54"/>
      <c r="Z9" s="54"/>
      <c r="AA9" s="54">
        <v>0</v>
      </c>
      <c r="AB9" s="54"/>
      <c r="AC9" s="54"/>
      <c r="AD9" s="54">
        <v>0</v>
      </c>
      <c r="AE9" s="54"/>
      <c r="AF9" s="54"/>
      <c r="AG9" s="54">
        <v>0</v>
      </c>
      <c r="AH9" s="54"/>
      <c r="AI9" s="54"/>
      <c r="AJ9" s="54">
        <v>0</v>
      </c>
      <c r="AK9" s="54"/>
      <c r="AL9" s="54"/>
    </row>
    <row r="10" spans="2:38" ht="13.5" customHeight="1">
      <c r="B10" s="14" t="s">
        <v>30</v>
      </c>
      <c r="C10" s="55">
        <f>D10+E10</f>
        <v>9308</v>
      </c>
      <c r="D10" s="56">
        <f>G10+J10+M10+P10+S10+V10+Y10+AB10+AE10+AH10+AK10</f>
        <v>4819</v>
      </c>
      <c r="E10" s="56">
        <f>H10+K10+N10+Q10+T10+W10+Z10+AC10+AF10+AI10+AL10</f>
        <v>4489</v>
      </c>
      <c r="F10" s="56">
        <v>6630</v>
      </c>
      <c r="G10" s="56">
        <v>3284</v>
      </c>
      <c r="H10" s="56">
        <v>3346</v>
      </c>
      <c r="I10" s="56">
        <v>128</v>
      </c>
      <c r="J10" s="56">
        <v>74</v>
      </c>
      <c r="K10" s="56">
        <v>54</v>
      </c>
      <c r="L10" s="56">
        <v>936</v>
      </c>
      <c r="M10" s="56">
        <v>835</v>
      </c>
      <c r="N10" s="56">
        <v>101</v>
      </c>
      <c r="O10" s="56">
        <v>892</v>
      </c>
      <c r="P10" s="56">
        <v>301</v>
      </c>
      <c r="Q10" s="56">
        <v>591</v>
      </c>
      <c r="R10" s="53">
        <v>29</v>
      </c>
      <c r="S10" s="54">
        <v>28</v>
      </c>
      <c r="T10" s="54">
        <v>1</v>
      </c>
      <c r="U10" s="53">
        <v>0</v>
      </c>
      <c r="V10" s="54">
        <v>0</v>
      </c>
      <c r="W10" s="54">
        <v>0</v>
      </c>
      <c r="X10" s="53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6">
        <v>359</v>
      </c>
      <c r="AH10" s="56">
        <v>182</v>
      </c>
      <c r="AI10" s="56">
        <v>177</v>
      </c>
      <c r="AJ10" s="56">
        <v>334</v>
      </c>
      <c r="AK10" s="56">
        <v>115</v>
      </c>
      <c r="AL10" s="56">
        <v>219</v>
      </c>
    </row>
    <row r="11" spans="2:38" ht="12.75" customHeight="1">
      <c r="B11" s="14" t="s">
        <v>31</v>
      </c>
      <c r="C11" s="55">
        <f aca="true" t="shared" si="0" ref="C11:C34">D11+E11</f>
        <v>1722</v>
      </c>
      <c r="D11" s="56">
        <f aca="true" t="shared" si="1" ref="D11:D34">G11+J11+M11+P11+S11+V11+Y11+AB11+AE11+AH11+AK11</f>
        <v>897</v>
      </c>
      <c r="E11" s="56">
        <f aca="true" t="shared" si="2" ref="E11:E34">H11+K11+N11+Q11+T11+W11+Z11+AC11+AF11+AI11+AL11</f>
        <v>825</v>
      </c>
      <c r="F11" s="56">
        <v>1011</v>
      </c>
      <c r="G11" s="56">
        <v>442</v>
      </c>
      <c r="H11" s="56">
        <v>569</v>
      </c>
      <c r="I11" s="53">
        <v>0</v>
      </c>
      <c r="J11" s="54">
        <v>0</v>
      </c>
      <c r="K11" s="54">
        <v>0</v>
      </c>
      <c r="L11" s="56">
        <v>314</v>
      </c>
      <c r="M11" s="56">
        <v>307</v>
      </c>
      <c r="N11" s="56">
        <v>7</v>
      </c>
      <c r="O11" s="56">
        <v>0</v>
      </c>
      <c r="P11" s="56">
        <v>0</v>
      </c>
      <c r="Q11" s="56">
        <v>0</v>
      </c>
      <c r="R11" s="53">
        <v>0</v>
      </c>
      <c r="S11" s="54">
        <v>0</v>
      </c>
      <c r="T11" s="54">
        <v>0</v>
      </c>
      <c r="U11" s="53">
        <v>0</v>
      </c>
      <c r="V11" s="54">
        <v>0</v>
      </c>
      <c r="W11" s="54">
        <v>0</v>
      </c>
      <c r="X11" s="53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6">
        <v>0</v>
      </c>
      <c r="AH11" s="56">
        <v>0</v>
      </c>
      <c r="AI11" s="56">
        <v>0</v>
      </c>
      <c r="AJ11" s="53">
        <v>397</v>
      </c>
      <c r="AK11" s="54">
        <v>148</v>
      </c>
      <c r="AL11" s="54">
        <v>249</v>
      </c>
    </row>
    <row r="12" spans="2:38" ht="12.75" customHeight="1">
      <c r="B12" s="14" t="s">
        <v>32</v>
      </c>
      <c r="C12" s="55">
        <f t="shared" si="0"/>
        <v>1226</v>
      </c>
      <c r="D12" s="56">
        <f t="shared" si="1"/>
        <v>521</v>
      </c>
      <c r="E12" s="56">
        <f t="shared" si="2"/>
        <v>705</v>
      </c>
      <c r="F12" s="56">
        <v>643</v>
      </c>
      <c r="G12" s="56">
        <v>333</v>
      </c>
      <c r="H12" s="56">
        <v>310</v>
      </c>
      <c r="I12" s="53">
        <v>0</v>
      </c>
      <c r="J12" s="54">
        <v>0</v>
      </c>
      <c r="K12" s="54">
        <v>0</v>
      </c>
      <c r="L12" s="53">
        <v>0</v>
      </c>
      <c r="M12" s="54">
        <v>0</v>
      </c>
      <c r="N12" s="54">
        <v>0</v>
      </c>
      <c r="O12" s="56">
        <v>194</v>
      </c>
      <c r="P12" s="56">
        <v>78</v>
      </c>
      <c r="Q12" s="56">
        <v>116</v>
      </c>
      <c r="R12" s="53">
        <v>0</v>
      </c>
      <c r="S12" s="54">
        <v>0</v>
      </c>
      <c r="T12" s="54">
        <v>0</v>
      </c>
      <c r="U12" s="56">
        <v>287</v>
      </c>
      <c r="V12" s="56">
        <v>85</v>
      </c>
      <c r="W12" s="56">
        <v>202</v>
      </c>
      <c r="X12" s="53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102</v>
      </c>
      <c r="AE12" s="54">
        <v>25</v>
      </c>
      <c r="AF12" s="54">
        <v>77</v>
      </c>
      <c r="AG12" s="53">
        <v>0</v>
      </c>
      <c r="AH12" s="54">
        <v>0</v>
      </c>
      <c r="AI12" s="54">
        <v>0</v>
      </c>
      <c r="AJ12" s="53">
        <v>0</v>
      </c>
      <c r="AK12" s="54">
        <v>0</v>
      </c>
      <c r="AL12" s="54">
        <v>0</v>
      </c>
    </row>
    <row r="13" spans="2:38" ht="12.75" customHeight="1">
      <c r="B13" s="14" t="s">
        <v>33</v>
      </c>
      <c r="C13" s="55">
        <f t="shared" si="0"/>
        <v>2177</v>
      </c>
      <c r="D13" s="56">
        <f t="shared" si="1"/>
        <v>1087</v>
      </c>
      <c r="E13" s="56">
        <f t="shared" si="2"/>
        <v>1090</v>
      </c>
      <c r="F13" s="56">
        <v>1301</v>
      </c>
      <c r="G13" s="56">
        <v>601</v>
      </c>
      <c r="H13" s="56">
        <v>700</v>
      </c>
      <c r="I13" s="56">
        <v>0</v>
      </c>
      <c r="J13" s="56">
        <v>0</v>
      </c>
      <c r="K13" s="56">
        <v>0</v>
      </c>
      <c r="L13" s="56">
        <v>360</v>
      </c>
      <c r="M13" s="56">
        <v>360</v>
      </c>
      <c r="N13" s="54">
        <v>0</v>
      </c>
      <c r="O13" s="56">
        <v>120</v>
      </c>
      <c r="P13" s="54">
        <v>0</v>
      </c>
      <c r="Q13" s="56">
        <v>120</v>
      </c>
      <c r="R13" s="53">
        <v>0</v>
      </c>
      <c r="S13" s="54">
        <v>0</v>
      </c>
      <c r="T13" s="54">
        <v>0</v>
      </c>
      <c r="U13" s="53">
        <v>0</v>
      </c>
      <c r="V13" s="54">
        <v>0</v>
      </c>
      <c r="W13" s="54">
        <v>0</v>
      </c>
      <c r="X13" s="53">
        <v>120</v>
      </c>
      <c r="Y13" s="54">
        <v>1</v>
      </c>
      <c r="Z13" s="54">
        <v>119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3">
        <v>40</v>
      </c>
      <c r="AH13" s="54">
        <v>22</v>
      </c>
      <c r="AI13" s="54">
        <v>18</v>
      </c>
      <c r="AJ13" s="53">
        <v>236</v>
      </c>
      <c r="AK13" s="54">
        <v>103</v>
      </c>
      <c r="AL13" s="54">
        <v>133</v>
      </c>
    </row>
    <row r="14" spans="2:38" ht="12.75" customHeight="1">
      <c r="B14" s="14" t="s">
        <v>357</v>
      </c>
      <c r="C14" s="55">
        <f t="shared" si="0"/>
        <v>826</v>
      </c>
      <c r="D14" s="56">
        <f t="shared" si="1"/>
        <v>372</v>
      </c>
      <c r="E14" s="56">
        <f t="shared" si="2"/>
        <v>454</v>
      </c>
      <c r="F14" s="56">
        <v>524</v>
      </c>
      <c r="G14" s="56">
        <v>228</v>
      </c>
      <c r="H14" s="56">
        <v>296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302</v>
      </c>
      <c r="P14" s="54">
        <v>144</v>
      </c>
      <c r="Q14" s="56">
        <v>158</v>
      </c>
      <c r="R14" s="53">
        <v>0</v>
      </c>
      <c r="S14" s="54">
        <v>0</v>
      </c>
      <c r="T14" s="54">
        <v>0</v>
      </c>
      <c r="U14" s="53">
        <v>0</v>
      </c>
      <c r="V14" s="54">
        <v>0</v>
      </c>
      <c r="W14" s="54">
        <v>0</v>
      </c>
      <c r="X14" s="53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3">
        <v>0</v>
      </c>
      <c r="AH14" s="54">
        <v>0</v>
      </c>
      <c r="AI14" s="54">
        <v>0</v>
      </c>
      <c r="AJ14" s="53">
        <v>0</v>
      </c>
      <c r="AK14" s="54">
        <v>0</v>
      </c>
      <c r="AL14" s="54">
        <v>0</v>
      </c>
    </row>
    <row r="15" spans="2:38" ht="12.75" customHeight="1">
      <c r="B15" s="14" t="s">
        <v>358</v>
      </c>
      <c r="C15" s="55">
        <f t="shared" si="0"/>
        <v>1112</v>
      </c>
      <c r="D15" s="56">
        <f t="shared" si="1"/>
        <v>574</v>
      </c>
      <c r="E15" s="56">
        <f t="shared" si="2"/>
        <v>538</v>
      </c>
      <c r="F15" s="56">
        <v>914</v>
      </c>
      <c r="G15" s="56">
        <v>456</v>
      </c>
      <c r="H15" s="56">
        <v>458</v>
      </c>
      <c r="I15" s="56">
        <v>198</v>
      </c>
      <c r="J15" s="56">
        <v>118</v>
      </c>
      <c r="K15" s="56">
        <v>80</v>
      </c>
      <c r="L15" s="56">
        <v>0</v>
      </c>
      <c r="M15" s="56">
        <v>0</v>
      </c>
      <c r="N15" s="56">
        <v>0</v>
      </c>
      <c r="O15" s="56">
        <v>0</v>
      </c>
      <c r="P15" s="54">
        <v>0</v>
      </c>
      <c r="Q15" s="56">
        <v>0</v>
      </c>
      <c r="R15" s="53">
        <v>0</v>
      </c>
      <c r="S15" s="54">
        <v>0</v>
      </c>
      <c r="T15" s="54">
        <v>0</v>
      </c>
      <c r="U15" s="53">
        <v>0</v>
      </c>
      <c r="V15" s="54">
        <v>0</v>
      </c>
      <c r="W15" s="54">
        <v>0</v>
      </c>
      <c r="X15" s="53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3">
        <v>0</v>
      </c>
      <c r="AH15" s="54">
        <v>0</v>
      </c>
      <c r="AI15" s="54">
        <v>0</v>
      </c>
      <c r="AJ15" s="53">
        <v>0</v>
      </c>
      <c r="AK15" s="54">
        <v>0</v>
      </c>
      <c r="AL15" s="54">
        <v>0</v>
      </c>
    </row>
    <row r="16" spans="2:38" ht="12.75" customHeight="1">
      <c r="B16" s="14" t="s">
        <v>359</v>
      </c>
      <c r="C16" s="55">
        <f t="shared" si="0"/>
        <v>1174</v>
      </c>
      <c r="D16" s="56">
        <f t="shared" si="1"/>
        <v>558</v>
      </c>
      <c r="E16" s="56">
        <f t="shared" si="2"/>
        <v>616</v>
      </c>
      <c r="F16" s="56">
        <v>993</v>
      </c>
      <c r="G16" s="56">
        <v>474</v>
      </c>
      <c r="H16" s="56">
        <v>519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181</v>
      </c>
      <c r="P16" s="54">
        <v>84</v>
      </c>
      <c r="Q16" s="56">
        <v>97</v>
      </c>
      <c r="R16" s="53">
        <v>0</v>
      </c>
      <c r="S16" s="54">
        <v>0</v>
      </c>
      <c r="T16" s="54">
        <v>0</v>
      </c>
      <c r="U16" s="53">
        <v>0</v>
      </c>
      <c r="V16" s="54">
        <v>0</v>
      </c>
      <c r="W16" s="54">
        <v>0</v>
      </c>
      <c r="X16" s="53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3">
        <v>0</v>
      </c>
      <c r="AH16" s="54">
        <v>0</v>
      </c>
      <c r="AI16" s="54">
        <v>0</v>
      </c>
      <c r="AJ16" s="53">
        <v>0</v>
      </c>
      <c r="AK16" s="54">
        <v>0</v>
      </c>
      <c r="AL16" s="54">
        <v>0</v>
      </c>
    </row>
    <row r="17" spans="2:38" ht="12.75" customHeight="1">
      <c r="B17" s="14" t="s">
        <v>362</v>
      </c>
      <c r="C17" s="55">
        <f t="shared" si="0"/>
        <v>1247</v>
      </c>
      <c r="D17" s="56">
        <f t="shared" si="1"/>
        <v>589</v>
      </c>
      <c r="E17" s="56">
        <f t="shared" si="2"/>
        <v>658</v>
      </c>
      <c r="F17" s="56">
        <v>1051</v>
      </c>
      <c r="G17" s="56">
        <v>480</v>
      </c>
      <c r="H17" s="56">
        <v>571</v>
      </c>
      <c r="I17" s="56">
        <v>111</v>
      </c>
      <c r="J17" s="56">
        <v>68</v>
      </c>
      <c r="K17" s="56">
        <v>43</v>
      </c>
      <c r="L17" s="56">
        <v>0</v>
      </c>
      <c r="M17" s="56">
        <v>0</v>
      </c>
      <c r="N17" s="56">
        <v>0</v>
      </c>
      <c r="O17" s="56">
        <v>85</v>
      </c>
      <c r="P17" s="54">
        <v>41</v>
      </c>
      <c r="Q17" s="56">
        <v>44</v>
      </c>
      <c r="R17" s="53">
        <v>0</v>
      </c>
      <c r="S17" s="54">
        <v>0</v>
      </c>
      <c r="T17" s="54">
        <v>0</v>
      </c>
      <c r="U17" s="53">
        <v>0</v>
      </c>
      <c r="V17" s="54">
        <v>0</v>
      </c>
      <c r="W17" s="54">
        <v>0</v>
      </c>
      <c r="X17" s="53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3">
        <v>0</v>
      </c>
      <c r="AH17" s="54">
        <v>0</v>
      </c>
      <c r="AI17" s="54">
        <v>0</v>
      </c>
      <c r="AJ17" s="53">
        <v>0</v>
      </c>
      <c r="AK17" s="54">
        <v>0</v>
      </c>
      <c r="AL17" s="54">
        <v>0</v>
      </c>
    </row>
    <row r="18" spans="2:38" ht="4.5" customHeight="1">
      <c r="B18" s="1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4"/>
      <c r="Q18" s="56"/>
      <c r="R18" s="53"/>
      <c r="S18" s="54"/>
      <c r="T18" s="54"/>
      <c r="U18" s="53"/>
      <c r="V18" s="54"/>
      <c r="W18" s="54"/>
      <c r="X18" s="53"/>
      <c r="Y18" s="54"/>
      <c r="Z18" s="54"/>
      <c r="AA18" s="54"/>
      <c r="AB18" s="54"/>
      <c r="AC18" s="54"/>
      <c r="AD18" s="54"/>
      <c r="AE18" s="54"/>
      <c r="AF18" s="54"/>
      <c r="AG18" s="53"/>
      <c r="AH18" s="54"/>
      <c r="AI18" s="54"/>
      <c r="AJ18" s="53"/>
      <c r="AK18" s="54"/>
      <c r="AL18" s="54"/>
    </row>
    <row r="19" spans="2:38" ht="12.75" customHeight="1">
      <c r="B19" s="14" t="s">
        <v>34</v>
      </c>
      <c r="C19" s="55">
        <f t="shared" si="0"/>
        <v>166</v>
      </c>
      <c r="D19" s="56">
        <f t="shared" si="1"/>
        <v>108</v>
      </c>
      <c r="E19" s="56">
        <f t="shared" si="2"/>
        <v>58</v>
      </c>
      <c r="F19" s="56">
        <v>107</v>
      </c>
      <c r="G19" s="56">
        <v>68</v>
      </c>
      <c r="H19" s="56">
        <v>39</v>
      </c>
      <c r="I19" s="56">
        <v>59</v>
      </c>
      <c r="J19" s="56">
        <v>40</v>
      </c>
      <c r="K19" s="56">
        <v>19</v>
      </c>
      <c r="L19" s="53">
        <v>0</v>
      </c>
      <c r="M19" s="54">
        <v>0</v>
      </c>
      <c r="N19" s="54">
        <v>0</v>
      </c>
      <c r="O19" s="53">
        <v>0</v>
      </c>
      <c r="P19" s="53">
        <v>0</v>
      </c>
      <c r="Q19" s="54">
        <v>0</v>
      </c>
      <c r="R19" s="53">
        <v>0</v>
      </c>
      <c r="S19" s="54">
        <v>0</v>
      </c>
      <c r="T19" s="54">
        <v>0</v>
      </c>
      <c r="U19" s="53">
        <v>0</v>
      </c>
      <c r="V19" s="54">
        <v>0</v>
      </c>
      <c r="W19" s="54">
        <v>0</v>
      </c>
      <c r="X19" s="53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3">
        <v>0</v>
      </c>
      <c r="AH19" s="54">
        <v>0</v>
      </c>
      <c r="AI19" s="54">
        <v>0</v>
      </c>
      <c r="AJ19" s="53">
        <v>0</v>
      </c>
      <c r="AK19" s="54">
        <v>0</v>
      </c>
      <c r="AL19" s="54">
        <v>0</v>
      </c>
    </row>
    <row r="20" spans="2:38" ht="13.5" customHeight="1">
      <c r="B20" s="14" t="s">
        <v>35</v>
      </c>
      <c r="C20" s="55">
        <f t="shared" si="0"/>
        <v>0</v>
      </c>
      <c r="D20" s="56">
        <f t="shared" si="1"/>
        <v>0</v>
      </c>
      <c r="E20" s="56">
        <f t="shared" si="2"/>
        <v>0</v>
      </c>
      <c r="F20" s="53">
        <v>0</v>
      </c>
      <c r="G20" s="54">
        <v>0</v>
      </c>
      <c r="H20" s="54">
        <v>0</v>
      </c>
      <c r="I20" s="53">
        <v>0</v>
      </c>
      <c r="J20" s="54">
        <v>0</v>
      </c>
      <c r="K20" s="54">
        <v>0</v>
      </c>
      <c r="L20" s="53">
        <v>0</v>
      </c>
      <c r="M20" s="54">
        <v>0</v>
      </c>
      <c r="N20" s="54">
        <v>0</v>
      </c>
      <c r="O20" s="53">
        <v>0</v>
      </c>
      <c r="P20" s="54">
        <v>0</v>
      </c>
      <c r="Q20" s="54">
        <v>0</v>
      </c>
      <c r="R20" s="53">
        <v>0</v>
      </c>
      <c r="S20" s="54">
        <v>0</v>
      </c>
      <c r="T20" s="54">
        <v>0</v>
      </c>
      <c r="U20" s="53">
        <v>0</v>
      </c>
      <c r="V20" s="54">
        <v>0</v>
      </c>
      <c r="W20" s="54">
        <v>0</v>
      </c>
      <c r="X20" s="53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3">
        <v>0</v>
      </c>
      <c r="AH20" s="54">
        <v>0</v>
      </c>
      <c r="AI20" s="54">
        <v>0</v>
      </c>
      <c r="AJ20" s="53">
        <v>0</v>
      </c>
      <c r="AK20" s="54">
        <v>0</v>
      </c>
      <c r="AL20" s="54">
        <v>0</v>
      </c>
    </row>
    <row r="21" spans="2:38" ht="12.75" customHeight="1">
      <c r="B21" s="14" t="s">
        <v>36</v>
      </c>
      <c r="C21" s="55">
        <f t="shared" si="0"/>
        <v>0</v>
      </c>
      <c r="D21" s="56">
        <f t="shared" si="1"/>
        <v>0</v>
      </c>
      <c r="E21" s="56">
        <f t="shared" si="2"/>
        <v>0</v>
      </c>
      <c r="F21" s="53">
        <v>0</v>
      </c>
      <c r="G21" s="54">
        <v>0</v>
      </c>
      <c r="H21" s="54">
        <v>0</v>
      </c>
      <c r="I21" s="53">
        <v>0</v>
      </c>
      <c r="J21" s="54">
        <v>0</v>
      </c>
      <c r="K21" s="54">
        <v>0</v>
      </c>
      <c r="L21" s="53">
        <v>0</v>
      </c>
      <c r="M21" s="54">
        <v>0</v>
      </c>
      <c r="N21" s="54">
        <v>0</v>
      </c>
      <c r="O21" s="53">
        <v>0</v>
      </c>
      <c r="P21" s="54">
        <v>0</v>
      </c>
      <c r="Q21" s="54">
        <v>0</v>
      </c>
      <c r="R21" s="53">
        <v>0</v>
      </c>
      <c r="S21" s="54">
        <v>0</v>
      </c>
      <c r="T21" s="54">
        <v>0</v>
      </c>
      <c r="U21" s="53">
        <v>0</v>
      </c>
      <c r="V21" s="54">
        <v>0</v>
      </c>
      <c r="W21" s="54">
        <v>0</v>
      </c>
      <c r="X21" s="53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3">
        <v>0</v>
      </c>
      <c r="AH21" s="54">
        <v>0</v>
      </c>
      <c r="AI21" s="54">
        <v>0</v>
      </c>
      <c r="AJ21" s="53">
        <v>0</v>
      </c>
      <c r="AK21" s="54">
        <v>0</v>
      </c>
      <c r="AL21" s="54">
        <v>0</v>
      </c>
    </row>
    <row r="22" spans="2:38" ht="12.75" customHeight="1">
      <c r="B22" s="14" t="s">
        <v>37</v>
      </c>
      <c r="C22" s="55">
        <f t="shared" si="0"/>
        <v>588</v>
      </c>
      <c r="D22" s="56">
        <f t="shared" si="1"/>
        <v>216</v>
      </c>
      <c r="E22" s="56">
        <f t="shared" si="2"/>
        <v>372</v>
      </c>
      <c r="F22" s="56">
        <v>473</v>
      </c>
      <c r="G22" s="56">
        <v>207</v>
      </c>
      <c r="H22" s="56">
        <v>266</v>
      </c>
      <c r="I22" s="53">
        <v>0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3">
        <v>0</v>
      </c>
      <c r="P22" s="54">
        <v>0</v>
      </c>
      <c r="Q22" s="54">
        <v>0</v>
      </c>
      <c r="R22" s="53">
        <v>0</v>
      </c>
      <c r="S22" s="54">
        <v>0</v>
      </c>
      <c r="T22" s="54">
        <v>0</v>
      </c>
      <c r="U22" s="53">
        <v>0</v>
      </c>
      <c r="V22" s="54">
        <v>0</v>
      </c>
      <c r="W22" s="54">
        <v>0</v>
      </c>
      <c r="X22" s="53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6">
        <v>115</v>
      </c>
      <c r="AH22" s="56">
        <v>9</v>
      </c>
      <c r="AI22" s="56">
        <v>106</v>
      </c>
      <c r="AJ22" s="53">
        <v>0</v>
      </c>
      <c r="AK22" s="54">
        <v>0</v>
      </c>
      <c r="AL22" s="54">
        <v>0</v>
      </c>
    </row>
    <row r="23" spans="2:38" ht="12.75" customHeight="1">
      <c r="B23" s="14" t="s">
        <v>38</v>
      </c>
      <c r="C23" s="55">
        <f t="shared" si="0"/>
        <v>88</v>
      </c>
      <c r="D23" s="56">
        <f t="shared" si="1"/>
        <v>60</v>
      </c>
      <c r="E23" s="56">
        <f t="shared" si="2"/>
        <v>28</v>
      </c>
      <c r="F23" s="53">
        <v>0</v>
      </c>
      <c r="G23" s="54">
        <v>0</v>
      </c>
      <c r="H23" s="54">
        <v>0</v>
      </c>
      <c r="I23" s="56">
        <v>88</v>
      </c>
      <c r="J23" s="56">
        <v>60</v>
      </c>
      <c r="K23" s="56">
        <v>28</v>
      </c>
      <c r="L23" s="53">
        <v>0</v>
      </c>
      <c r="M23" s="54">
        <v>0</v>
      </c>
      <c r="N23" s="54">
        <v>0</v>
      </c>
      <c r="O23" s="53">
        <v>0</v>
      </c>
      <c r="P23" s="54">
        <v>0</v>
      </c>
      <c r="Q23" s="54">
        <v>0</v>
      </c>
      <c r="R23" s="53">
        <v>0</v>
      </c>
      <c r="S23" s="54">
        <v>0</v>
      </c>
      <c r="T23" s="54">
        <v>0</v>
      </c>
      <c r="U23" s="53">
        <v>0</v>
      </c>
      <c r="V23" s="54">
        <v>0</v>
      </c>
      <c r="W23" s="54">
        <v>0</v>
      </c>
      <c r="X23" s="53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3">
        <v>0</v>
      </c>
      <c r="AH23" s="54">
        <v>0</v>
      </c>
      <c r="AI23" s="54">
        <v>0</v>
      </c>
      <c r="AJ23" s="53">
        <v>0</v>
      </c>
      <c r="AK23" s="54">
        <v>0</v>
      </c>
      <c r="AL23" s="54">
        <v>0</v>
      </c>
    </row>
    <row r="24" spans="2:38" ht="13.5" customHeight="1">
      <c r="B24" s="14" t="s">
        <v>360</v>
      </c>
      <c r="C24" s="55">
        <f t="shared" si="0"/>
        <v>223</v>
      </c>
      <c r="D24" s="56">
        <f t="shared" si="1"/>
        <v>103</v>
      </c>
      <c r="E24" s="56">
        <f t="shared" si="2"/>
        <v>120</v>
      </c>
      <c r="F24" s="53">
        <v>223</v>
      </c>
      <c r="G24" s="54">
        <v>103</v>
      </c>
      <c r="H24" s="54">
        <v>120</v>
      </c>
      <c r="I24" s="56">
        <v>0</v>
      </c>
      <c r="J24" s="56">
        <v>0</v>
      </c>
      <c r="K24" s="56">
        <v>0</v>
      </c>
      <c r="L24" s="53">
        <v>0</v>
      </c>
      <c r="M24" s="54">
        <v>0</v>
      </c>
      <c r="N24" s="54">
        <v>0</v>
      </c>
      <c r="O24" s="53">
        <v>0</v>
      </c>
      <c r="P24" s="54">
        <v>0</v>
      </c>
      <c r="Q24" s="54">
        <v>0</v>
      </c>
      <c r="R24" s="53">
        <v>0</v>
      </c>
      <c r="S24" s="54">
        <v>0</v>
      </c>
      <c r="T24" s="54">
        <v>0</v>
      </c>
      <c r="U24" s="53">
        <v>0</v>
      </c>
      <c r="V24" s="54">
        <v>0</v>
      </c>
      <c r="W24" s="54">
        <v>0</v>
      </c>
      <c r="X24" s="53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3">
        <v>0</v>
      </c>
      <c r="AH24" s="54">
        <v>0</v>
      </c>
      <c r="AI24" s="54">
        <v>0</v>
      </c>
      <c r="AJ24" s="53">
        <v>0</v>
      </c>
      <c r="AK24" s="54">
        <v>0</v>
      </c>
      <c r="AL24" s="54">
        <v>0</v>
      </c>
    </row>
    <row r="25" spans="2:38" ht="12.75" customHeight="1">
      <c r="B25" s="14" t="s">
        <v>39</v>
      </c>
      <c r="C25" s="55">
        <f t="shared" si="0"/>
        <v>0</v>
      </c>
      <c r="D25" s="56">
        <f t="shared" si="1"/>
        <v>0</v>
      </c>
      <c r="E25" s="56">
        <f t="shared" si="2"/>
        <v>0</v>
      </c>
      <c r="F25" s="53">
        <v>0</v>
      </c>
      <c r="G25" s="54">
        <v>0</v>
      </c>
      <c r="H25" s="54">
        <v>0</v>
      </c>
      <c r="I25" s="53">
        <v>0</v>
      </c>
      <c r="J25" s="54">
        <v>0</v>
      </c>
      <c r="K25" s="54">
        <v>0</v>
      </c>
      <c r="L25" s="53">
        <v>0</v>
      </c>
      <c r="M25" s="54">
        <v>0</v>
      </c>
      <c r="N25" s="54">
        <v>0</v>
      </c>
      <c r="O25" s="53">
        <v>0</v>
      </c>
      <c r="P25" s="54">
        <v>0</v>
      </c>
      <c r="Q25" s="54">
        <v>0</v>
      </c>
      <c r="R25" s="53">
        <v>0</v>
      </c>
      <c r="S25" s="54">
        <v>0</v>
      </c>
      <c r="T25" s="54">
        <v>0</v>
      </c>
      <c r="U25" s="53">
        <v>0</v>
      </c>
      <c r="V25" s="54">
        <v>0</v>
      </c>
      <c r="W25" s="54">
        <v>0</v>
      </c>
      <c r="X25" s="53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3">
        <v>0</v>
      </c>
      <c r="AH25" s="54">
        <v>0</v>
      </c>
      <c r="AI25" s="54">
        <v>0</v>
      </c>
      <c r="AJ25" s="53">
        <v>0</v>
      </c>
      <c r="AK25" s="54">
        <v>0</v>
      </c>
      <c r="AL25" s="54">
        <v>0</v>
      </c>
    </row>
    <row r="26" spans="2:38" ht="12.75" customHeight="1">
      <c r="B26" s="14" t="s">
        <v>363</v>
      </c>
      <c r="C26" s="55">
        <f t="shared" si="0"/>
        <v>0</v>
      </c>
      <c r="D26" s="56">
        <f t="shared" si="1"/>
        <v>0</v>
      </c>
      <c r="E26" s="56">
        <f t="shared" si="2"/>
        <v>0</v>
      </c>
      <c r="F26" s="53">
        <v>0</v>
      </c>
      <c r="G26" s="54">
        <v>0</v>
      </c>
      <c r="H26" s="54">
        <v>0</v>
      </c>
      <c r="I26" s="53">
        <v>0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3">
        <v>0</v>
      </c>
      <c r="P26" s="53">
        <v>0</v>
      </c>
      <c r="Q26" s="53">
        <v>0</v>
      </c>
      <c r="R26" s="53">
        <v>0</v>
      </c>
      <c r="S26" s="54">
        <v>0</v>
      </c>
      <c r="T26" s="54">
        <v>0</v>
      </c>
      <c r="U26" s="53">
        <v>0</v>
      </c>
      <c r="V26" s="54">
        <v>0</v>
      </c>
      <c r="W26" s="54">
        <v>0</v>
      </c>
      <c r="X26" s="53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3">
        <v>0</v>
      </c>
      <c r="AH26" s="54">
        <v>0</v>
      </c>
      <c r="AI26" s="54">
        <v>0</v>
      </c>
      <c r="AJ26" s="53">
        <v>0</v>
      </c>
      <c r="AK26" s="54">
        <v>0</v>
      </c>
      <c r="AL26" s="54">
        <v>0</v>
      </c>
    </row>
    <row r="27" spans="2:38" ht="13.5" customHeight="1">
      <c r="B27" s="14" t="s">
        <v>364</v>
      </c>
      <c r="C27" s="55">
        <f t="shared" si="0"/>
        <v>483</v>
      </c>
      <c r="D27" s="56">
        <f t="shared" si="1"/>
        <v>236</v>
      </c>
      <c r="E27" s="56">
        <f t="shared" si="2"/>
        <v>247</v>
      </c>
      <c r="F27" s="53">
        <v>305</v>
      </c>
      <c r="G27" s="54">
        <v>153</v>
      </c>
      <c r="H27" s="54">
        <v>152</v>
      </c>
      <c r="I27" s="53">
        <v>0</v>
      </c>
      <c r="J27" s="54">
        <v>0</v>
      </c>
      <c r="K27" s="54">
        <v>0</v>
      </c>
      <c r="L27" s="53">
        <v>0</v>
      </c>
      <c r="M27" s="54">
        <v>0</v>
      </c>
      <c r="N27" s="54">
        <v>0</v>
      </c>
      <c r="O27" s="53">
        <v>89</v>
      </c>
      <c r="P27" s="54">
        <v>44</v>
      </c>
      <c r="Q27" s="54">
        <v>45</v>
      </c>
      <c r="R27" s="53">
        <v>0</v>
      </c>
      <c r="S27" s="54">
        <v>0</v>
      </c>
      <c r="T27" s="54">
        <v>0</v>
      </c>
      <c r="U27" s="53">
        <v>0</v>
      </c>
      <c r="V27" s="54">
        <v>0</v>
      </c>
      <c r="W27" s="54">
        <v>0</v>
      </c>
      <c r="X27" s="53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3">
        <v>89</v>
      </c>
      <c r="AH27" s="54">
        <v>39</v>
      </c>
      <c r="AI27" s="54">
        <v>50</v>
      </c>
      <c r="AJ27" s="53">
        <v>0</v>
      </c>
      <c r="AK27" s="54">
        <v>0</v>
      </c>
      <c r="AL27" s="54">
        <v>0</v>
      </c>
    </row>
    <row r="28" spans="2:38" ht="12.75" customHeight="1">
      <c r="B28" s="14" t="s">
        <v>40</v>
      </c>
      <c r="C28" s="55">
        <f t="shared" si="0"/>
        <v>0</v>
      </c>
      <c r="D28" s="56">
        <f t="shared" si="1"/>
        <v>0</v>
      </c>
      <c r="E28" s="56">
        <f t="shared" si="2"/>
        <v>0</v>
      </c>
      <c r="F28" s="53">
        <v>0</v>
      </c>
      <c r="G28" s="54">
        <v>0</v>
      </c>
      <c r="H28" s="54">
        <v>0</v>
      </c>
      <c r="I28" s="53">
        <v>0</v>
      </c>
      <c r="J28" s="54">
        <v>0</v>
      </c>
      <c r="K28" s="54">
        <v>0</v>
      </c>
      <c r="L28" s="53">
        <v>0</v>
      </c>
      <c r="M28" s="54">
        <v>0</v>
      </c>
      <c r="N28" s="54">
        <v>0</v>
      </c>
      <c r="O28" s="53">
        <v>0</v>
      </c>
      <c r="P28" s="54">
        <v>0</v>
      </c>
      <c r="Q28" s="54">
        <v>0</v>
      </c>
      <c r="R28" s="53">
        <v>0</v>
      </c>
      <c r="S28" s="54">
        <v>0</v>
      </c>
      <c r="T28" s="54">
        <v>0</v>
      </c>
      <c r="U28" s="53">
        <v>0</v>
      </c>
      <c r="V28" s="54">
        <v>0</v>
      </c>
      <c r="W28" s="54">
        <v>0</v>
      </c>
      <c r="X28" s="53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3">
        <v>0</v>
      </c>
      <c r="AH28" s="54">
        <v>0</v>
      </c>
      <c r="AI28" s="54">
        <v>0</v>
      </c>
      <c r="AJ28" s="53">
        <v>0</v>
      </c>
      <c r="AK28" s="54">
        <v>0</v>
      </c>
      <c r="AL28" s="54">
        <v>0</v>
      </c>
    </row>
    <row r="29" spans="2:38" ht="12.75" customHeight="1">
      <c r="B29" s="14" t="s">
        <v>41</v>
      </c>
      <c r="C29" s="55">
        <f t="shared" si="0"/>
        <v>0</v>
      </c>
      <c r="D29" s="56">
        <f t="shared" si="1"/>
        <v>0</v>
      </c>
      <c r="E29" s="56">
        <f t="shared" si="2"/>
        <v>0</v>
      </c>
      <c r="F29" s="56">
        <v>0</v>
      </c>
      <c r="G29" s="54">
        <v>0</v>
      </c>
      <c r="H29" s="56">
        <v>0</v>
      </c>
      <c r="I29" s="53">
        <v>0</v>
      </c>
      <c r="J29" s="54">
        <v>0</v>
      </c>
      <c r="K29" s="54">
        <v>0</v>
      </c>
      <c r="L29" s="53">
        <v>0</v>
      </c>
      <c r="M29" s="54">
        <v>0</v>
      </c>
      <c r="N29" s="54">
        <v>0</v>
      </c>
      <c r="O29" s="53">
        <v>0</v>
      </c>
      <c r="P29" s="54">
        <v>0</v>
      </c>
      <c r="Q29" s="54">
        <v>0</v>
      </c>
      <c r="R29" s="53">
        <v>0</v>
      </c>
      <c r="S29" s="54">
        <v>0</v>
      </c>
      <c r="T29" s="54">
        <v>0</v>
      </c>
      <c r="U29" s="53">
        <v>0</v>
      </c>
      <c r="V29" s="54">
        <v>0</v>
      </c>
      <c r="W29" s="54">
        <v>0</v>
      </c>
      <c r="X29" s="53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3">
        <v>0</v>
      </c>
      <c r="AH29" s="54">
        <v>0</v>
      </c>
      <c r="AI29" s="54">
        <v>0</v>
      </c>
      <c r="AJ29" s="53">
        <v>0</v>
      </c>
      <c r="AK29" s="54">
        <v>0</v>
      </c>
      <c r="AL29" s="54">
        <v>0</v>
      </c>
    </row>
    <row r="30" spans="2:38" ht="12.75" customHeight="1">
      <c r="B30" s="14" t="s">
        <v>42</v>
      </c>
      <c r="C30" s="55">
        <f t="shared" si="0"/>
        <v>0</v>
      </c>
      <c r="D30" s="56">
        <f t="shared" si="1"/>
        <v>0</v>
      </c>
      <c r="E30" s="56">
        <f t="shared" si="2"/>
        <v>0</v>
      </c>
      <c r="F30" s="53">
        <v>0</v>
      </c>
      <c r="G30" s="54">
        <v>0</v>
      </c>
      <c r="H30" s="54">
        <v>0</v>
      </c>
      <c r="I30" s="53">
        <v>0</v>
      </c>
      <c r="J30" s="54">
        <v>0</v>
      </c>
      <c r="K30" s="54">
        <v>0</v>
      </c>
      <c r="L30" s="53">
        <v>0</v>
      </c>
      <c r="M30" s="54">
        <v>0</v>
      </c>
      <c r="N30" s="54">
        <v>0</v>
      </c>
      <c r="O30" s="53">
        <v>0</v>
      </c>
      <c r="P30" s="54">
        <v>0</v>
      </c>
      <c r="Q30" s="54">
        <v>0</v>
      </c>
      <c r="R30" s="53">
        <v>0</v>
      </c>
      <c r="S30" s="54">
        <v>0</v>
      </c>
      <c r="T30" s="54">
        <v>0</v>
      </c>
      <c r="U30" s="53">
        <v>0</v>
      </c>
      <c r="V30" s="54">
        <v>0</v>
      </c>
      <c r="W30" s="54">
        <v>0</v>
      </c>
      <c r="X30" s="53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3">
        <v>0</v>
      </c>
      <c r="AH30" s="54">
        <v>0</v>
      </c>
      <c r="AI30" s="54">
        <v>0</v>
      </c>
      <c r="AJ30" s="53">
        <v>0</v>
      </c>
      <c r="AK30" s="54">
        <v>0</v>
      </c>
      <c r="AL30" s="54">
        <v>0</v>
      </c>
    </row>
    <row r="31" spans="2:38" ht="13.5" customHeight="1">
      <c r="B31" s="14" t="s">
        <v>43</v>
      </c>
      <c r="C31" s="55">
        <f t="shared" si="0"/>
        <v>517</v>
      </c>
      <c r="D31" s="56">
        <f t="shared" si="1"/>
        <v>243</v>
      </c>
      <c r="E31" s="56">
        <f t="shared" si="2"/>
        <v>274</v>
      </c>
      <c r="F31" s="56">
        <v>517</v>
      </c>
      <c r="G31" s="56">
        <v>243</v>
      </c>
      <c r="H31" s="56">
        <v>274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3">
        <v>0</v>
      </c>
      <c r="P31" s="54">
        <v>0</v>
      </c>
      <c r="Q31" s="54">
        <v>0</v>
      </c>
      <c r="R31" s="53">
        <v>0</v>
      </c>
      <c r="S31" s="54">
        <v>0</v>
      </c>
      <c r="T31" s="54">
        <v>0</v>
      </c>
      <c r="U31" s="53">
        <v>0</v>
      </c>
      <c r="V31" s="54">
        <v>0</v>
      </c>
      <c r="W31" s="54">
        <v>0</v>
      </c>
      <c r="X31" s="53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3">
        <v>0</v>
      </c>
      <c r="AH31" s="54">
        <v>0</v>
      </c>
      <c r="AI31" s="54">
        <v>0</v>
      </c>
      <c r="AJ31" s="53">
        <v>0</v>
      </c>
      <c r="AK31" s="54">
        <v>0</v>
      </c>
      <c r="AL31" s="54">
        <v>0</v>
      </c>
    </row>
    <row r="32" spans="2:38" ht="12.75" customHeight="1">
      <c r="B32" s="14" t="s">
        <v>44</v>
      </c>
      <c r="C32" s="55">
        <f t="shared" si="0"/>
        <v>0</v>
      </c>
      <c r="D32" s="56">
        <f t="shared" si="1"/>
        <v>0</v>
      </c>
      <c r="E32" s="56">
        <f t="shared" si="2"/>
        <v>0</v>
      </c>
      <c r="F32" s="53">
        <v>0</v>
      </c>
      <c r="G32" s="54">
        <v>0</v>
      </c>
      <c r="H32" s="54">
        <v>0</v>
      </c>
      <c r="I32" s="53">
        <v>0</v>
      </c>
      <c r="J32" s="54">
        <v>0</v>
      </c>
      <c r="K32" s="54">
        <v>0</v>
      </c>
      <c r="L32" s="53">
        <v>0</v>
      </c>
      <c r="M32" s="54">
        <v>0</v>
      </c>
      <c r="N32" s="54">
        <v>0</v>
      </c>
      <c r="O32" s="53">
        <v>0</v>
      </c>
      <c r="P32" s="54">
        <v>0</v>
      </c>
      <c r="Q32" s="54">
        <v>0</v>
      </c>
      <c r="R32" s="53">
        <v>0</v>
      </c>
      <c r="S32" s="54">
        <v>0</v>
      </c>
      <c r="T32" s="54">
        <v>0</v>
      </c>
      <c r="U32" s="53">
        <v>0</v>
      </c>
      <c r="V32" s="54">
        <v>0</v>
      </c>
      <c r="W32" s="54">
        <v>0</v>
      </c>
      <c r="X32" s="53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3">
        <v>0</v>
      </c>
      <c r="AH32" s="54">
        <v>0</v>
      </c>
      <c r="AI32" s="54">
        <v>0</v>
      </c>
      <c r="AJ32" s="53">
        <v>0</v>
      </c>
      <c r="AK32" s="54">
        <v>0</v>
      </c>
      <c r="AL32" s="54">
        <v>0</v>
      </c>
    </row>
    <row r="33" spans="2:38" ht="12.75" customHeight="1">
      <c r="B33" s="14" t="s">
        <v>361</v>
      </c>
      <c r="C33" s="55">
        <f t="shared" si="0"/>
        <v>431</v>
      </c>
      <c r="D33" s="56">
        <f t="shared" si="1"/>
        <v>424</v>
      </c>
      <c r="E33" s="56">
        <f t="shared" si="2"/>
        <v>7</v>
      </c>
      <c r="F33" s="53">
        <v>0</v>
      </c>
      <c r="G33" s="54">
        <v>0</v>
      </c>
      <c r="H33" s="54">
        <v>0</v>
      </c>
      <c r="I33" s="53">
        <v>0</v>
      </c>
      <c r="J33" s="54">
        <v>0</v>
      </c>
      <c r="K33" s="54">
        <v>0</v>
      </c>
      <c r="L33" s="53">
        <v>431</v>
      </c>
      <c r="M33" s="54">
        <v>424</v>
      </c>
      <c r="N33" s="54">
        <v>7</v>
      </c>
      <c r="O33" s="53">
        <v>0</v>
      </c>
      <c r="P33" s="53">
        <v>0</v>
      </c>
      <c r="Q33" s="53">
        <v>0</v>
      </c>
      <c r="R33" s="53">
        <v>0</v>
      </c>
      <c r="S33" s="54">
        <v>0</v>
      </c>
      <c r="T33" s="54">
        <v>0</v>
      </c>
      <c r="U33" s="53">
        <v>0</v>
      </c>
      <c r="V33" s="54">
        <v>0</v>
      </c>
      <c r="W33" s="54">
        <v>0</v>
      </c>
      <c r="X33" s="53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3">
        <v>0</v>
      </c>
      <c r="AH33" s="54">
        <v>0</v>
      </c>
      <c r="AI33" s="54">
        <v>0</v>
      </c>
      <c r="AJ33" s="53">
        <v>0</v>
      </c>
      <c r="AK33" s="54">
        <v>0</v>
      </c>
      <c r="AL33" s="54">
        <v>0</v>
      </c>
    </row>
    <row r="34" spans="2:38" ht="12.75" customHeight="1">
      <c r="B34" s="107" t="s">
        <v>365</v>
      </c>
      <c r="C34" s="55">
        <f t="shared" si="0"/>
        <v>0</v>
      </c>
      <c r="D34" s="56">
        <f t="shared" si="1"/>
        <v>0</v>
      </c>
      <c r="E34" s="56">
        <f t="shared" si="2"/>
        <v>0</v>
      </c>
      <c r="F34" s="53">
        <v>0</v>
      </c>
      <c r="G34" s="54">
        <v>0</v>
      </c>
      <c r="H34" s="54">
        <v>0</v>
      </c>
      <c r="I34" s="53">
        <v>0</v>
      </c>
      <c r="J34" s="54">
        <v>0</v>
      </c>
      <c r="K34" s="54">
        <v>0</v>
      </c>
      <c r="L34" s="53">
        <v>0</v>
      </c>
      <c r="M34" s="54">
        <v>0</v>
      </c>
      <c r="N34" s="54">
        <v>0</v>
      </c>
      <c r="O34" s="53">
        <v>0</v>
      </c>
      <c r="P34" s="54">
        <v>0</v>
      </c>
      <c r="Q34" s="54">
        <v>0</v>
      </c>
      <c r="R34" s="53">
        <v>0</v>
      </c>
      <c r="S34" s="54">
        <v>0</v>
      </c>
      <c r="T34" s="54">
        <v>0</v>
      </c>
      <c r="U34" s="53">
        <v>0</v>
      </c>
      <c r="V34" s="54">
        <v>0</v>
      </c>
      <c r="W34" s="54">
        <v>0</v>
      </c>
      <c r="X34" s="53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3">
        <v>0</v>
      </c>
      <c r="AH34" s="54">
        <v>0</v>
      </c>
      <c r="AI34" s="54">
        <v>0</v>
      </c>
      <c r="AJ34" s="53">
        <v>0</v>
      </c>
      <c r="AK34" s="54">
        <v>0</v>
      </c>
      <c r="AL34" s="54">
        <v>0</v>
      </c>
    </row>
    <row r="35" spans="2:38" ht="4.5" customHeight="1" thickBot="1">
      <c r="B35" s="147"/>
      <c r="C35" s="178"/>
      <c r="D35" s="59"/>
      <c r="E35" s="59"/>
      <c r="F35" s="59"/>
      <c r="G35" s="179"/>
      <c r="H35" s="179"/>
      <c r="I35" s="59"/>
      <c r="J35" s="179"/>
      <c r="K35" s="179"/>
      <c r="L35" s="59"/>
      <c r="M35" s="179"/>
      <c r="N35" s="179"/>
      <c r="O35" s="59"/>
      <c r="P35" s="179"/>
      <c r="Q35" s="179"/>
      <c r="R35" s="59"/>
      <c r="S35" s="179"/>
      <c r="T35" s="179"/>
      <c r="U35" s="59"/>
      <c r="V35" s="179"/>
      <c r="W35" s="179"/>
      <c r="X35" s="59"/>
      <c r="Y35" s="179"/>
      <c r="Z35" s="179"/>
      <c r="AA35" s="179"/>
      <c r="AB35" s="179"/>
      <c r="AC35" s="179"/>
      <c r="AD35" s="179"/>
      <c r="AE35" s="179"/>
      <c r="AF35" s="179"/>
      <c r="AG35" s="59"/>
      <c r="AH35" s="179"/>
      <c r="AI35" s="179"/>
      <c r="AJ35" s="59"/>
      <c r="AK35" s="179"/>
      <c r="AL35" s="179"/>
    </row>
    <row r="36" ht="11.25"/>
    <row r="37" ht="11.25"/>
    <row r="38" ht="11.25"/>
    <row r="39" ht="11.25"/>
    <row r="40" ht="11.25"/>
    <row r="41" ht="11.25"/>
    <row r="42" ht="11.25"/>
  </sheetData>
  <mergeCells count="3">
    <mergeCell ref="B4:B5"/>
    <mergeCell ref="L4:N4"/>
    <mergeCell ref="B2:L2"/>
  </mergeCells>
  <printOptions/>
  <pageMargins left="0.5905511811023623" right="0" top="0.7874015748031497" bottom="0.7874015748031497" header="0.5118110236220472" footer="0.5118110236220472"/>
  <pageSetup orientation="portrait" paperSize="9" scale="85" r:id="rId1"/>
  <colBreaks count="1" manualBreakCount="1">
    <brk id="17" max="6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U19"/>
  <sheetViews>
    <sheetView workbookViewId="0" topLeftCell="A1">
      <selection activeCell="G40" sqref="G40"/>
    </sheetView>
  </sheetViews>
  <sheetFormatPr defaultColWidth="6.00390625" defaultRowHeight="12.75" customHeight="1"/>
  <cols>
    <col min="1" max="1" width="0.5" style="60" customWidth="1"/>
    <col min="2" max="2" width="10.375" style="60" customWidth="1"/>
    <col min="3" max="3" width="7.375" style="60" customWidth="1"/>
    <col min="4" max="4" width="4.50390625" style="60" customWidth="1"/>
    <col min="5" max="5" width="4.625" style="60" customWidth="1"/>
    <col min="6" max="8" width="3.875" style="60" customWidth="1"/>
    <col min="9" max="10" width="5.125" style="60" customWidth="1"/>
    <col min="11" max="12" width="4.125" style="60" customWidth="1"/>
    <col min="13" max="14" width="5.125" style="60" customWidth="1"/>
    <col min="15" max="15" width="4.125" style="60" customWidth="1"/>
    <col min="16" max="17" width="5.125" style="60" customWidth="1"/>
    <col min="18" max="21" width="4.375" style="60" customWidth="1"/>
    <col min="22" max="16384" width="6.00390625" style="60" customWidth="1"/>
  </cols>
  <sheetData>
    <row r="1" ht="6" customHeight="1"/>
    <row r="2" spans="2:12" ht="13.5" customHeight="1">
      <c r="B2" s="495" t="s">
        <v>445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</row>
    <row r="3" ht="6" customHeight="1"/>
    <row r="4" spans="2:21" s="63" customFormat="1" ht="13.5" customHeight="1">
      <c r="B4" s="181"/>
      <c r="C4" s="181"/>
      <c r="D4" s="181"/>
      <c r="E4" s="496" t="s">
        <v>110</v>
      </c>
      <c r="F4" s="497"/>
      <c r="G4" s="497"/>
      <c r="H4" s="498"/>
      <c r="I4" s="496" t="s">
        <v>111</v>
      </c>
      <c r="J4" s="497"/>
      <c r="K4" s="497"/>
      <c r="L4" s="498"/>
      <c r="M4" s="496" t="s">
        <v>134</v>
      </c>
      <c r="N4" s="497"/>
      <c r="O4" s="498"/>
      <c r="P4" s="510" t="s">
        <v>135</v>
      </c>
      <c r="Q4" s="511"/>
      <c r="R4" s="511"/>
      <c r="S4" s="511"/>
      <c r="T4" s="511"/>
      <c r="U4" s="511"/>
    </row>
    <row r="5" spans="2:21" s="63" customFormat="1" ht="13.5" customHeight="1">
      <c r="B5" s="508" t="s">
        <v>136</v>
      </c>
      <c r="C5" s="508"/>
      <c r="D5" s="509"/>
      <c r="E5" s="499"/>
      <c r="F5" s="500"/>
      <c r="G5" s="500"/>
      <c r="H5" s="501"/>
      <c r="I5" s="499"/>
      <c r="J5" s="500"/>
      <c r="K5" s="500"/>
      <c r="L5" s="501"/>
      <c r="M5" s="499"/>
      <c r="N5" s="500"/>
      <c r="O5" s="501"/>
      <c r="P5" s="502" t="s">
        <v>137</v>
      </c>
      <c r="Q5" s="503"/>
      <c r="R5" s="504"/>
      <c r="S5" s="502" t="s">
        <v>138</v>
      </c>
      <c r="T5" s="503"/>
      <c r="U5" s="503"/>
    </row>
    <row r="6" spans="2:21" s="63" customFormat="1" ht="13.5" customHeight="1">
      <c r="B6" s="508"/>
      <c r="C6" s="508"/>
      <c r="D6" s="509"/>
      <c r="E6" s="505" t="s">
        <v>8</v>
      </c>
      <c r="F6" s="505" t="s">
        <v>112</v>
      </c>
      <c r="G6" s="505" t="s">
        <v>113</v>
      </c>
      <c r="H6" s="505" t="s">
        <v>114</v>
      </c>
      <c r="I6" s="505" t="s">
        <v>8</v>
      </c>
      <c r="J6" s="182" t="s">
        <v>115</v>
      </c>
      <c r="K6" s="182" t="s">
        <v>116</v>
      </c>
      <c r="L6" s="182" t="s">
        <v>117</v>
      </c>
      <c r="M6" s="505" t="s">
        <v>8</v>
      </c>
      <c r="N6" s="182" t="s">
        <v>116</v>
      </c>
      <c r="O6" s="182" t="s">
        <v>117</v>
      </c>
      <c r="P6" s="505" t="s">
        <v>8</v>
      </c>
      <c r="Q6" s="182" t="s">
        <v>118</v>
      </c>
      <c r="R6" s="182" t="s">
        <v>119</v>
      </c>
      <c r="S6" s="505" t="s">
        <v>8</v>
      </c>
      <c r="T6" s="182" t="s">
        <v>120</v>
      </c>
      <c r="U6" s="182" t="s">
        <v>121</v>
      </c>
    </row>
    <row r="7" spans="3:21" s="63" customFormat="1" ht="13.5" customHeight="1">
      <c r="C7" s="369"/>
      <c r="E7" s="506"/>
      <c r="F7" s="506"/>
      <c r="G7" s="506"/>
      <c r="H7" s="506"/>
      <c r="I7" s="506"/>
      <c r="J7" s="183" t="s">
        <v>122</v>
      </c>
      <c r="K7" s="183" t="s">
        <v>123</v>
      </c>
      <c r="L7" s="183" t="s">
        <v>124</v>
      </c>
      <c r="M7" s="506"/>
      <c r="N7" s="183" t="s">
        <v>123</v>
      </c>
      <c r="O7" s="183" t="s">
        <v>124</v>
      </c>
      <c r="P7" s="506"/>
      <c r="Q7" s="183" t="s">
        <v>125</v>
      </c>
      <c r="R7" s="183" t="s">
        <v>124</v>
      </c>
      <c r="S7" s="506"/>
      <c r="T7" s="183" t="s">
        <v>126</v>
      </c>
      <c r="U7" s="183" t="s">
        <v>124</v>
      </c>
    </row>
    <row r="8" spans="2:21" ht="6" customHeight="1">
      <c r="B8" s="184"/>
      <c r="D8" s="184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2:21" ht="13.5" customHeight="1">
      <c r="B9" s="63"/>
      <c r="C9" s="368"/>
      <c r="D9" s="64" t="s">
        <v>8</v>
      </c>
      <c r="E9" s="70">
        <v>15</v>
      </c>
      <c r="F9" s="66">
        <v>5</v>
      </c>
      <c r="G9" s="66">
        <v>7</v>
      </c>
      <c r="H9" s="73">
        <v>3</v>
      </c>
      <c r="I9" s="73">
        <v>261</v>
      </c>
      <c r="J9" s="66">
        <v>261</v>
      </c>
      <c r="K9" s="66">
        <v>0</v>
      </c>
      <c r="L9" s="66">
        <v>0</v>
      </c>
      <c r="M9" s="65">
        <v>223</v>
      </c>
      <c r="N9" s="65">
        <v>222</v>
      </c>
      <c r="O9" s="65">
        <v>1</v>
      </c>
      <c r="P9" s="65">
        <v>360</v>
      </c>
      <c r="Q9" s="65">
        <v>348</v>
      </c>
      <c r="R9" s="65">
        <v>12</v>
      </c>
      <c r="S9" s="65">
        <v>10</v>
      </c>
      <c r="T9" s="65">
        <v>3</v>
      </c>
      <c r="U9" s="65">
        <v>7</v>
      </c>
    </row>
    <row r="10" spans="2:21" ht="13.5" customHeight="1">
      <c r="B10" s="63"/>
      <c r="C10" s="63" t="s">
        <v>8</v>
      </c>
      <c r="D10" s="63" t="s">
        <v>45</v>
      </c>
      <c r="E10" s="68">
        <v>6</v>
      </c>
      <c r="F10" s="69">
        <v>3</v>
      </c>
      <c r="G10" s="69">
        <v>3</v>
      </c>
      <c r="H10" s="53">
        <v>0</v>
      </c>
      <c r="I10" s="53">
        <v>171</v>
      </c>
      <c r="J10" s="69">
        <v>171</v>
      </c>
      <c r="K10" s="69">
        <v>0</v>
      </c>
      <c r="L10" s="69">
        <v>0</v>
      </c>
      <c r="M10" s="67">
        <v>153</v>
      </c>
      <c r="N10" s="67">
        <v>153</v>
      </c>
      <c r="O10" s="69">
        <v>0</v>
      </c>
      <c r="P10" s="67">
        <v>242</v>
      </c>
      <c r="Q10" s="67">
        <v>231</v>
      </c>
      <c r="R10" s="69">
        <v>11</v>
      </c>
      <c r="S10" s="67">
        <v>7</v>
      </c>
      <c r="T10" s="67">
        <v>2</v>
      </c>
      <c r="U10" s="69">
        <v>5</v>
      </c>
    </row>
    <row r="11" spans="2:21" ht="13.5" customHeight="1">
      <c r="B11" s="63"/>
      <c r="C11" s="63"/>
      <c r="D11" s="63" t="s">
        <v>46</v>
      </c>
      <c r="E11" s="68">
        <v>9</v>
      </c>
      <c r="F11" s="69">
        <v>2</v>
      </c>
      <c r="G11" s="69">
        <v>4</v>
      </c>
      <c r="H11" s="53">
        <v>3</v>
      </c>
      <c r="I11" s="53">
        <v>90</v>
      </c>
      <c r="J11" s="69">
        <v>90</v>
      </c>
      <c r="K11" s="69">
        <v>0</v>
      </c>
      <c r="L11" s="69">
        <v>0</v>
      </c>
      <c r="M11" s="67">
        <v>70</v>
      </c>
      <c r="N11" s="67">
        <v>69</v>
      </c>
      <c r="O11" s="69">
        <v>1</v>
      </c>
      <c r="P11" s="67">
        <v>118</v>
      </c>
      <c r="Q11" s="67">
        <v>117</v>
      </c>
      <c r="R11" s="69">
        <v>1</v>
      </c>
      <c r="S11" s="67">
        <v>3</v>
      </c>
      <c r="T11" s="67">
        <v>1</v>
      </c>
      <c r="U11" s="69">
        <v>2</v>
      </c>
    </row>
    <row r="12" spans="2:21" ht="13.5" customHeight="1">
      <c r="B12" s="63" t="s">
        <v>384</v>
      </c>
      <c r="C12" s="63"/>
      <c r="D12" s="63"/>
      <c r="E12" s="68"/>
      <c r="F12" s="69"/>
      <c r="G12" s="69"/>
      <c r="H12" s="53"/>
      <c r="I12" s="53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2:21" ht="13.5" customHeight="1">
      <c r="B13" s="63"/>
      <c r="C13" s="507" t="s">
        <v>139</v>
      </c>
      <c r="D13" s="63" t="s">
        <v>8</v>
      </c>
      <c r="E13" s="68">
        <v>0</v>
      </c>
      <c r="F13" s="69">
        <v>0</v>
      </c>
      <c r="G13" s="69">
        <v>0</v>
      </c>
      <c r="H13" s="69">
        <v>0</v>
      </c>
      <c r="I13" s="67">
        <v>18</v>
      </c>
      <c r="J13" s="67">
        <v>18</v>
      </c>
      <c r="K13" s="69">
        <v>0</v>
      </c>
      <c r="L13" s="69">
        <v>0</v>
      </c>
      <c r="M13" s="67">
        <v>18</v>
      </c>
      <c r="N13" s="67">
        <v>18</v>
      </c>
      <c r="O13" s="69">
        <v>0</v>
      </c>
      <c r="P13" s="67">
        <v>24</v>
      </c>
      <c r="Q13" s="67">
        <v>24</v>
      </c>
      <c r="R13" s="67">
        <v>0</v>
      </c>
      <c r="S13" s="69">
        <v>0</v>
      </c>
      <c r="T13" s="69">
        <v>0</v>
      </c>
      <c r="U13" s="69">
        <v>0</v>
      </c>
    </row>
    <row r="14" spans="2:21" ht="13.5" customHeight="1">
      <c r="B14" s="63"/>
      <c r="C14" s="507"/>
      <c r="D14" s="63" t="s">
        <v>45</v>
      </c>
      <c r="E14" s="68">
        <v>0</v>
      </c>
      <c r="F14" s="69">
        <v>0</v>
      </c>
      <c r="G14" s="69">
        <v>0</v>
      </c>
      <c r="H14" s="69">
        <v>0</v>
      </c>
      <c r="I14" s="67">
        <v>14</v>
      </c>
      <c r="J14" s="67">
        <v>14</v>
      </c>
      <c r="K14" s="69">
        <v>0</v>
      </c>
      <c r="L14" s="69">
        <v>0</v>
      </c>
      <c r="M14" s="67">
        <v>12</v>
      </c>
      <c r="N14" s="67">
        <v>12</v>
      </c>
      <c r="O14" s="69">
        <v>0</v>
      </c>
      <c r="P14" s="67">
        <v>16</v>
      </c>
      <c r="Q14" s="67">
        <v>16</v>
      </c>
      <c r="R14" s="67">
        <v>0</v>
      </c>
      <c r="S14" s="69">
        <v>0</v>
      </c>
      <c r="T14" s="69">
        <v>0</v>
      </c>
      <c r="U14" s="69">
        <v>0</v>
      </c>
    </row>
    <row r="15" spans="2:21" ht="13.5" customHeight="1">
      <c r="B15" s="63"/>
      <c r="C15" s="507"/>
      <c r="D15" s="63" t="s">
        <v>46</v>
      </c>
      <c r="E15" s="68">
        <v>0</v>
      </c>
      <c r="F15" s="69">
        <v>0</v>
      </c>
      <c r="G15" s="69">
        <v>0</v>
      </c>
      <c r="H15" s="69">
        <v>0</v>
      </c>
      <c r="I15" s="67">
        <v>4</v>
      </c>
      <c r="J15" s="67">
        <v>4</v>
      </c>
      <c r="K15" s="69">
        <v>0</v>
      </c>
      <c r="L15" s="69">
        <v>0</v>
      </c>
      <c r="M15" s="67">
        <v>6</v>
      </c>
      <c r="N15" s="67">
        <v>6</v>
      </c>
      <c r="O15" s="69">
        <v>0</v>
      </c>
      <c r="P15" s="67">
        <v>8</v>
      </c>
      <c r="Q15" s="67">
        <v>8</v>
      </c>
      <c r="R15" s="69">
        <v>0</v>
      </c>
      <c r="S15" s="69">
        <v>0</v>
      </c>
      <c r="T15" s="69">
        <v>0</v>
      </c>
      <c r="U15" s="69">
        <v>0</v>
      </c>
    </row>
    <row r="16" spans="2:21" ht="6" customHeight="1">
      <c r="B16" s="185"/>
      <c r="C16" s="185"/>
      <c r="D16" s="186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ht="12.75" customHeight="1">
      <c r="D17" s="187"/>
    </row>
    <row r="18" ht="12.75" customHeight="1">
      <c r="D18" s="187"/>
    </row>
    <row r="19" ht="12.75" customHeight="1">
      <c r="D19" s="187"/>
    </row>
    <row r="20" ht="12.75" thickBot="1" thickTop="1"/>
    <row r="21" ht="12.75" thickBot="1" thickTop="1"/>
    <row r="22" ht="12.75" thickBot="1" thickTop="1"/>
    <row r="23" ht="12.75" thickBot="1" thickTop="1"/>
    <row r="24" ht="12.75" thickBot="1" thickTop="1"/>
    <row r="25" ht="12.75" thickBot="1" thickTop="1"/>
  </sheetData>
  <mergeCells count="17">
    <mergeCell ref="C13:C15"/>
    <mergeCell ref="S5:U5"/>
    <mergeCell ref="B5:D6"/>
    <mergeCell ref="E4:H5"/>
    <mergeCell ref="P6:P7"/>
    <mergeCell ref="S6:S7"/>
    <mergeCell ref="F6:F7"/>
    <mergeCell ref="H6:H7"/>
    <mergeCell ref="P4:U4"/>
    <mergeCell ref="I4:L5"/>
    <mergeCell ref="B2:L2"/>
    <mergeCell ref="M4:O5"/>
    <mergeCell ref="P5:R5"/>
    <mergeCell ref="E6:E7"/>
    <mergeCell ref="G6:G7"/>
    <mergeCell ref="I6:I7"/>
    <mergeCell ref="M6:M7"/>
  </mergeCells>
  <printOptions/>
  <pageMargins left="0.7874015748031497" right="0.1968503937007874" top="0.984251968503937" bottom="0.984251968503937" header="0.5118110236220472" footer="0.5118110236220472"/>
  <pageSetup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D20"/>
  <sheetViews>
    <sheetView workbookViewId="0" topLeftCell="A1">
      <selection activeCell="M2" sqref="M2"/>
    </sheetView>
  </sheetViews>
  <sheetFormatPr defaultColWidth="7.00390625" defaultRowHeight="12.75" customHeight="1"/>
  <cols>
    <col min="1" max="1" width="0.5" style="60" customWidth="1"/>
    <col min="2" max="2" width="10.875" style="60" customWidth="1"/>
    <col min="3" max="3" width="6.00390625" style="60" customWidth="1"/>
    <col min="4" max="4" width="3.625" style="60" customWidth="1"/>
    <col min="5" max="7" width="5.625" style="60" customWidth="1"/>
    <col min="8" max="13" width="5.125" style="60" customWidth="1"/>
    <col min="14" max="14" width="5.625" style="60" customWidth="1"/>
    <col min="15" max="17" width="5.125" style="60" customWidth="1"/>
    <col min="18" max="18" width="1.00390625" style="60" customWidth="1"/>
    <col min="19" max="19" width="10.875" style="60" customWidth="1"/>
    <col min="20" max="20" width="6.00390625" style="60" customWidth="1"/>
    <col min="21" max="21" width="3.625" style="60" customWidth="1"/>
    <col min="22" max="22" width="8.00390625" style="60" customWidth="1"/>
    <col min="23" max="23" width="7.00390625" style="60" customWidth="1"/>
    <col min="24" max="26" width="8.00390625" style="60" bestFit="1" customWidth="1"/>
    <col min="27" max="27" width="7.00390625" style="60" customWidth="1"/>
    <col min="28" max="29" width="7.125" style="60" bestFit="1" customWidth="1"/>
    <col min="30" max="16384" width="7.00390625" style="60" customWidth="1"/>
  </cols>
  <sheetData>
    <row r="1" ht="6" customHeight="1"/>
    <row r="2" spans="2:19" ht="12.75" customHeight="1">
      <c r="B2" s="495" t="s">
        <v>446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S2" s="180" t="s">
        <v>448</v>
      </c>
    </row>
    <row r="3" ht="6" customHeight="1"/>
    <row r="4" spans="2:30" s="63" customFormat="1" ht="13.5" customHeight="1">
      <c r="B4" s="188"/>
      <c r="C4" s="188"/>
      <c r="D4" s="188"/>
      <c r="E4" s="182"/>
      <c r="F4" s="182"/>
      <c r="G4" s="512" t="s">
        <v>140</v>
      </c>
      <c r="H4" s="513"/>
      <c r="I4" s="513"/>
      <c r="J4" s="513"/>
      <c r="K4" s="513"/>
      <c r="L4" s="513"/>
      <c r="M4" s="514"/>
      <c r="N4" s="512" t="s">
        <v>134</v>
      </c>
      <c r="O4" s="513"/>
      <c r="P4" s="513"/>
      <c r="Q4" s="513"/>
      <c r="S4" s="188"/>
      <c r="T4" s="188"/>
      <c r="U4" s="188"/>
      <c r="V4" s="502" t="s">
        <v>141</v>
      </c>
      <c r="W4" s="503"/>
      <c r="X4" s="503"/>
      <c r="Y4" s="503"/>
      <c r="Z4" s="503"/>
      <c r="AA4" s="503"/>
      <c r="AB4" s="503"/>
      <c r="AC4" s="503"/>
      <c r="AD4" s="503"/>
    </row>
    <row r="5" spans="2:30" s="63" customFormat="1" ht="13.5" customHeight="1">
      <c r="B5" s="508" t="s">
        <v>136</v>
      </c>
      <c r="C5" s="508"/>
      <c r="D5" s="509"/>
      <c r="E5" s="183" t="s">
        <v>8</v>
      </c>
      <c r="F5" s="183" t="s">
        <v>127</v>
      </c>
      <c r="G5" s="499"/>
      <c r="H5" s="500"/>
      <c r="I5" s="500"/>
      <c r="J5" s="500"/>
      <c r="K5" s="500"/>
      <c r="L5" s="500"/>
      <c r="M5" s="501"/>
      <c r="N5" s="499"/>
      <c r="O5" s="500"/>
      <c r="P5" s="500"/>
      <c r="Q5" s="500"/>
      <c r="S5" s="508" t="s">
        <v>136</v>
      </c>
      <c r="T5" s="508"/>
      <c r="U5" s="509"/>
      <c r="V5" s="505" t="s">
        <v>8</v>
      </c>
      <c r="W5" s="502" t="s">
        <v>142</v>
      </c>
      <c r="X5" s="503"/>
      <c r="Y5" s="503"/>
      <c r="Z5" s="504"/>
      <c r="AA5" s="502" t="s">
        <v>138</v>
      </c>
      <c r="AB5" s="503"/>
      <c r="AC5" s="503"/>
      <c r="AD5" s="503"/>
    </row>
    <row r="6" spans="3:30" s="63" customFormat="1" ht="13.5" customHeight="1">
      <c r="C6" s="369"/>
      <c r="E6" s="183"/>
      <c r="F6" s="183"/>
      <c r="G6" s="182" t="s">
        <v>8</v>
      </c>
      <c r="H6" s="182" t="s">
        <v>128</v>
      </c>
      <c r="I6" s="182" t="s">
        <v>129</v>
      </c>
      <c r="J6" s="182" t="s">
        <v>130</v>
      </c>
      <c r="K6" s="182" t="s">
        <v>131</v>
      </c>
      <c r="L6" s="182" t="s">
        <v>132</v>
      </c>
      <c r="M6" s="182" t="s">
        <v>133</v>
      </c>
      <c r="N6" s="182" t="s">
        <v>8</v>
      </c>
      <c r="O6" s="182" t="s">
        <v>128</v>
      </c>
      <c r="P6" s="182" t="s">
        <v>129</v>
      </c>
      <c r="Q6" s="182" t="s">
        <v>130</v>
      </c>
      <c r="V6" s="506"/>
      <c r="W6" s="182" t="s">
        <v>8</v>
      </c>
      <c r="X6" s="182" t="s">
        <v>128</v>
      </c>
      <c r="Y6" s="182" t="s">
        <v>129</v>
      </c>
      <c r="Z6" s="182" t="s">
        <v>130</v>
      </c>
      <c r="AA6" s="182" t="s">
        <v>8</v>
      </c>
      <c r="AB6" s="182" t="s">
        <v>128</v>
      </c>
      <c r="AC6" s="182" t="s">
        <v>129</v>
      </c>
      <c r="AD6" s="182" t="s">
        <v>130</v>
      </c>
    </row>
    <row r="7" spans="2:30" ht="6" customHeight="1">
      <c r="B7" s="184"/>
      <c r="C7" s="368"/>
      <c r="D7" s="184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S7" s="184"/>
      <c r="T7" s="184"/>
      <c r="U7" s="184"/>
      <c r="V7" s="61"/>
      <c r="W7" s="62"/>
      <c r="X7" s="62"/>
      <c r="Y7" s="62"/>
      <c r="Z7" s="62"/>
      <c r="AA7" s="62"/>
      <c r="AB7" s="62"/>
      <c r="AC7" s="62"/>
      <c r="AD7" s="62"/>
    </row>
    <row r="8" spans="2:30" ht="13.5" customHeight="1">
      <c r="B8" s="63"/>
      <c r="C8" s="63"/>
      <c r="D8" s="64" t="s">
        <v>8</v>
      </c>
      <c r="E8" s="339">
        <f>SUM(E9:E10)</f>
        <v>869</v>
      </c>
      <c r="F8" s="438">
        <v>15</v>
      </c>
      <c r="G8" s="438">
        <v>261</v>
      </c>
      <c r="H8" s="438">
        <v>48</v>
      </c>
      <c r="I8" s="438">
        <v>40</v>
      </c>
      <c r="J8" s="438">
        <v>47</v>
      </c>
      <c r="K8" s="438">
        <v>36</v>
      </c>
      <c r="L8" s="438">
        <v>50</v>
      </c>
      <c r="M8" s="438">
        <v>40</v>
      </c>
      <c r="N8" s="438">
        <v>223</v>
      </c>
      <c r="O8" s="438">
        <v>79</v>
      </c>
      <c r="P8" s="438">
        <v>70</v>
      </c>
      <c r="Q8" s="438">
        <v>74</v>
      </c>
      <c r="R8" s="439"/>
      <c r="S8" s="63"/>
      <c r="T8" s="63"/>
      <c r="U8" s="64" t="s">
        <v>8</v>
      </c>
      <c r="V8" s="339">
        <f>SUM(V9:V10)</f>
        <v>370</v>
      </c>
      <c r="W8" s="438">
        <v>360</v>
      </c>
      <c r="X8" s="438">
        <v>116</v>
      </c>
      <c r="Y8" s="438">
        <v>138</v>
      </c>
      <c r="Z8" s="438">
        <v>106</v>
      </c>
      <c r="AA8" s="438">
        <v>10</v>
      </c>
      <c r="AB8" s="438">
        <v>6</v>
      </c>
      <c r="AC8" s="438">
        <v>2</v>
      </c>
      <c r="AD8" s="438">
        <v>2</v>
      </c>
    </row>
    <row r="9" spans="2:30" ht="13.5" customHeight="1">
      <c r="B9" s="63"/>
      <c r="C9" s="63" t="s">
        <v>8</v>
      </c>
      <c r="D9" s="63" t="s">
        <v>45</v>
      </c>
      <c r="E9" s="55">
        <f>F9+G9+N9+V9</f>
        <v>579</v>
      </c>
      <c r="F9" s="439">
        <v>6</v>
      </c>
      <c r="G9" s="439">
        <v>171</v>
      </c>
      <c r="H9" s="439">
        <v>28</v>
      </c>
      <c r="I9" s="439">
        <v>31</v>
      </c>
      <c r="J9" s="439">
        <v>31</v>
      </c>
      <c r="K9" s="439">
        <v>26</v>
      </c>
      <c r="L9" s="439">
        <v>30</v>
      </c>
      <c r="M9" s="439">
        <v>25</v>
      </c>
      <c r="N9" s="439">
        <v>153</v>
      </c>
      <c r="O9" s="439">
        <v>57</v>
      </c>
      <c r="P9" s="439">
        <v>53</v>
      </c>
      <c r="Q9" s="439">
        <v>43</v>
      </c>
      <c r="R9" s="439"/>
      <c r="S9" s="63"/>
      <c r="T9" s="63" t="s">
        <v>8</v>
      </c>
      <c r="U9" s="63" t="s">
        <v>45</v>
      </c>
      <c r="V9" s="55">
        <f>W9+AA9</f>
        <v>249</v>
      </c>
      <c r="W9" s="439">
        <v>242</v>
      </c>
      <c r="X9" s="439">
        <v>80</v>
      </c>
      <c r="Y9" s="439">
        <v>93</v>
      </c>
      <c r="Z9" s="439">
        <v>69</v>
      </c>
      <c r="AA9" s="439">
        <v>7</v>
      </c>
      <c r="AB9" s="439">
        <v>4</v>
      </c>
      <c r="AC9" s="439">
        <v>1</v>
      </c>
      <c r="AD9" s="439">
        <v>2</v>
      </c>
    </row>
    <row r="10" spans="2:30" ht="13.5" customHeight="1">
      <c r="B10" s="63"/>
      <c r="C10" s="63"/>
      <c r="D10" s="63" t="s">
        <v>46</v>
      </c>
      <c r="E10" s="55">
        <f>F10+G10+N10+V10</f>
        <v>290</v>
      </c>
      <c r="F10" s="439">
        <v>9</v>
      </c>
      <c r="G10" s="439">
        <v>90</v>
      </c>
      <c r="H10" s="439">
        <v>20</v>
      </c>
      <c r="I10" s="439">
        <v>9</v>
      </c>
      <c r="J10" s="439">
        <v>16</v>
      </c>
      <c r="K10" s="439">
        <v>10</v>
      </c>
      <c r="L10" s="439">
        <v>20</v>
      </c>
      <c r="M10" s="439">
        <v>15</v>
      </c>
      <c r="N10" s="439">
        <v>70</v>
      </c>
      <c r="O10" s="439">
        <v>22</v>
      </c>
      <c r="P10" s="439">
        <v>17</v>
      </c>
      <c r="Q10" s="439">
        <v>31</v>
      </c>
      <c r="R10" s="439"/>
      <c r="S10" s="63"/>
      <c r="T10" s="63"/>
      <c r="U10" s="63" t="s">
        <v>46</v>
      </c>
      <c r="V10" s="55">
        <f>W10+AA10</f>
        <v>121</v>
      </c>
      <c r="W10" s="439">
        <v>118</v>
      </c>
      <c r="X10" s="439">
        <v>36</v>
      </c>
      <c r="Y10" s="439">
        <v>45</v>
      </c>
      <c r="Z10" s="439">
        <v>37</v>
      </c>
      <c r="AA10" s="439">
        <v>3</v>
      </c>
      <c r="AB10" s="439">
        <v>2</v>
      </c>
      <c r="AC10" s="439">
        <v>1</v>
      </c>
      <c r="AD10" s="439">
        <v>0</v>
      </c>
    </row>
    <row r="11" spans="2:30" ht="13.5" customHeight="1">
      <c r="B11" s="374" t="s">
        <v>384</v>
      </c>
      <c r="C11" s="63"/>
      <c r="D11" s="63"/>
      <c r="E11" s="52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374" t="s">
        <v>384</v>
      </c>
      <c r="T11" s="63"/>
      <c r="U11" s="63"/>
      <c r="V11" s="52"/>
      <c r="W11" s="439"/>
      <c r="X11" s="439"/>
      <c r="Y11" s="439"/>
      <c r="Z11" s="439"/>
      <c r="AA11" s="439"/>
      <c r="AB11" s="439"/>
      <c r="AC11" s="439"/>
      <c r="AD11" s="439"/>
    </row>
    <row r="12" spans="2:30" ht="13.5" customHeight="1">
      <c r="B12" s="63"/>
      <c r="C12" s="507" t="s">
        <v>139</v>
      </c>
      <c r="D12" s="63" t="s">
        <v>8</v>
      </c>
      <c r="E12" s="55">
        <f>SUM(E13:E14)</f>
        <v>60</v>
      </c>
      <c r="F12" s="439">
        <v>0</v>
      </c>
      <c r="G12" s="439">
        <v>18</v>
      </c>
      <c r="H12" s="439">
        <v>3</v>
      </c>
      <c r="I12" s="439">
        <v>3</v>
      </c>
      <c r="J12" s="439">
        <v>3</v>
      </c>
      <c r="K12" s="439">
        <v>3</v>
      </c>
      <c r="L12" s="439">
        <v>3</v>
      </c>
      <c r="M12" s="439">
        <v>3</v>
      </c>
      <c r="N12" s="439">
        <v>18</v>
      </c>
      <c r="O12" s="439">
        <v>6</v>
      </c>
      <c r="P12" s="439">
        <v>6</v>
      </c>
      <c r="Q12" s="439">
        <v>6</v>
      </c>
      <c r="R12" s="439"/>
      <c r="S12" s="63"/>
      <c r="T12" s="507" t="s">
        <v>139</v>
      </c>
      <c r="U12" s="63" t="s">
        <v>8</v>
      </c>
      <c r="V12" s="55">
        <f>SUM(V13:V14)</f>
        <v>24</v>
      </c>
      <c r="W12" s="439">
        <v>24</v>
      </c>
      <c r="X12" s="439">
        <v>8</v>
      </c>
      <c r="Y12" s="439">
        <v>8</v>
      </c>
      <c r="Z12" s="439">
        <v>8</v>
      </c>
      <c r="AA12" s="439">
        <v>0</v>
      </c>
      <c r="AB12" s="439">
        <v>0</v>
      </c>
      <c r="AC12" s="439">
        <v>0</v>
      </c>
      <c r="AD12" s="439">
        <v>0</v>
      </c>
    </row>
    <row r="13" spans="2:30" ht="13.5" customHeight="1">
      <c r="B13" s="63"/>
      <c r="C13" s="507"/>
      <c r="D13" s="63" t="s">
        <v>45</v>
      </c>
      <c r="E13" s="55">
        <f>F13+G13+N13+V13</f>
        <v>42</v>
      </c>
      <c r="F13" s="439">
        <v>0</v>
      </c>
      <c r="G13" s="439">
        <v>14</v>
      </c>
      <c r="H13" s="439">
        <v>1</v>
      </c>
      <c r="I13" s="439">
        <v>3</v>
      </c>
      <c r="J13" s="439">
        <v>3</v>
      </c>
      <c r="K13" s="439">
        <v>3</v>
      </c>
      <c r="L13" s="439">
        <v>1</v>
      </c>
      <c r="M13" s="439">
        <v>3</v>
      </c>
      <c r="N13" s="439">
        <v>12</v>
      </c>
      <c r="O13" s="439">
        <v>4</v>
      </c>
      <c r="P13" s="439">
        <v>5</v>
      </c>
      <c r="Q13" s="439">
        <v>3</v>
      </c>
      <c r="R13" s="439"/>
      <c r="S13" s="63"/>
      <c r="T13" s="507"/>
      <c r="U13" s="63" t="s">
        <v>45</v>
      </c>
      <c r="V13" s="55">
        <f>W13+AA13</f>
        <v>16</v>
      </c>
      <c r="W13" s="439">
        <v>16</v>
      </c>
      <c r="X13" s="439">
        <v>5</v>
      </c>
      <c r="Y13" s="439">
        <v>6</v>
      </c>
      <c r="Z13" s="439">
        <v>5</v>
      </c>
      <c r="AA13" s="439">
        <v>0</v>
      </c>
      <c r="AB13" s="439">
        <v>0</v>
      </c>
      <c r="AC13" s="439">
        <v>0</v>
      </c>
      <c r="AD13" s="439">
        <v>0</v>
      </c>
    </row>
    <row r="14" spans="2:30" ht="13.5" customHeight="1">
      <c r="B14" s="63"/>
      <c r="C14" s="507"/>
      <c r="D14" s="63" t="s">
        <v>46</v>
      </c>
      <c r="E14" s="55">
        <f>F14+G14+N14+V14</f>
        <v>18</v>
      </c>
      <c r="F14" s="439">
        <v>0</v>
      </c>
      <c r="G14" s="439">
        <v>4</v>
      </c>
      <c r="H14" s="439">
        <v>2</v>
      </c>
      <c r="I14" s="439">
        <v>0</v>
      </c>
      <c r="J14" s="439">
        <v>0</v>
      </c>
      <c r="K14" s="439">
        <v>0</v>
      </c>
      <c r="L14" s="439">
        <v>2</v>
      </c>
      <c r="M14" s="439">
        <v>0</v>
      </c>
      <c r="N14" s="439">
        <v>6</v>
      </c>
      <c r="O14" s="439">
        <v>2</v>
      </c>
      <c r="P14" s="439">
        <v>1</v>
      </c>
      <c r="Q14" s="439">
        <v>3</v>
      </c>
      <c r="R14" s="439"/>
      <c r="S14" s="63"/>
      <c r="T14" s="507"/>
      <c r="U14" s="63" t="s">
        <v>46</v>
      </c>
      <c r="V14" s="55">
        <f>W14+AA14</f>
        <v>8</v>
      </c>
      <c r="W14" s="439">
        <v>8</v>
      </c>
      <c r="X14" s="439">
        <v>3</v>
      </c>
      <c r="Y14" s="439">
        <v>2</v>
      </c>
      <c r="Z14" s="439">
        <v>3</v>
      </c>
      <c r="AA14" s="439">
        <v>0</v>
      </c>
      <c r="AB14" s="439">
        <v>0</v>
      </c>
      <c r="AC14" s="439">
        <v>0</v>
      </c>
      <c r="AD14" s="439">
        <v>0</v>
      </c>
    </row>
    <row r="15" spans="2:30" ht="6" customHeight="1">
      <c r="B15" s="185"/>
      <c r="C15" s="185"/>
      <c r="D15" s="186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S15" s="185"/>
      <c r="T15" s="185"/>
      <c r="U15" s="186"/>
      <c r="V15" s="71"/>
      <c r="W15" s="72"/>
      <c r="X15" s="72"/>
      <c r="Y15" s="72"/>
      <c r="Z15" s="72"/>
      <c r="AA15" s="72"/>
      <c r="AB15" s="72"/>
      <c r="AC15" s="72"/>
      <c r="AD15" s="72"/>
    </row>
    <row r="16" spans="4:21" ht="12.75" customHeight="1">
      <c r="D16" s="187"/>
      <c r="U16" s="187"/>
    </row>
    <row r="17" spans="4:21" ht="12.75" customHeight="1">
      <c r="D17" s="187"/>
      <c r="U17" s="187"/>
    </row>
    <row r="18" spans="4:21" ht="12.75" customHeight="1">
      <c r="D18" s="187"/>
      <c r="U18" s="187"/>
    </row>
    <row r="19" spans="4:21" ht="12.75" customHeight="1">
      <c r="D19" s="187"/>
      <c r="U19" s="187"/>
    </row>
    <row r="20" spans="4:21" ht="12.75" customHeight="1">
      <c r="D20" s="187"/>
      <c r="U20" s="187"/>
    </row>
    <row r="21" ht="12.75" thickBot="1" thickTop="1"/>
    <row r="22" ht="12.75" thickBot="1" thickTop="1"/>
    <row r="23" ht="12.75" thickBot="1" thickTop="1"/>
    <row r="24" ht="12.75" thickBot="1" thickTop="1"/>
    <row r="25" ht="12.75" thickBot="1" thickTop="1"/>
    <row r="26" ht="12.75" thickBot="1" thickTop="1"/>
  </sheetData>
  <mergeCells count="11">
    <mergeCell ref="V4:AD4"/>
    <mergeCell ref="W5:Z5"/>
    <mergeCell ref="AA5:AD5"/>
    <mergeCell ref="V5:V6"/>
    <mergeCell ref="B2:L2"/>
    <mergeCell ref="C12:C14"/>
    <mergeCell ref="T12:T14"/>
    <mergeCell ref="B5:D5"/>
    <mergeCell ref="S5:U5"/>
    <mergeCell ref="G4:M5"/>
    <mergeCell ref="N4:Q5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50"/>
  <sheetViews>
    <sheetView workbookViewId="0" topLeftCell="A1">
      <selection activeCell="M2" sqref="M2"/>
    </sheetView>
  </sheetViews>
  <sheetFormatPr defaultColWidth="9.00390625" defaultRowHeight="12.75"/>
  <cols>
    <col min="1" max="1" width="0.5" style="199" customWidth="1"/>
    <col min="2" max="2" width="10.875" style="199" customWidth="1"/>
    <col min="3" max="3" width="9.00390625" style="199" customWidth="1"/>
    <col min="4" max="21" width="6.625" style="199" customWidth="1"/>
    <col min="22" max="16384" width="9.00390625" style="199" customWidth="1"/>
  </cols>
  <sheetData>
    <row r="1" ht="4.5" customHeight="1"/>
    <row r="2" spans="2:12" ht="13.5" customHeight="1">
      <c r="B2" s="520" t="s">
        <v>461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</row>
    <row r="3" s="6" customFormat="1" ht="4.5" customHeight="1"/>
    <row r="4" spans="2:21" s="74" customFormat="1" ht="13.5" customHeight="1">
      <c r="B4" s="168"/>
      <c r="C4" s="169"/>
      <c r="D4" s="485" t="s">
        <v>168</v>
      </c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86"/>
      <c r="P4" s="523" t="s">
        <v>147</v>
      </c>
      <c r="Q4" s="524"/>
      <c r="R4" s="524"/>
      <c r="S4" s="524"/>
      <c r="T4" s="524"/>
      <c r="U4" s="525"/>
    </row>
    <row r="5" spans="2:21" s="74" customFormat="1" ht="13.5" customHeight="1">
      <c r="B5" s="521" t="s">
        <v>169</v>
      </c>
      <c r="C5" s="522"/>
      <c r="D5" s="168"/>
      <c r="E5" s="144" t="s">
        <v>8</v>
      </c>
      <c r="F5" s="169"/>
      <c r="G5" s="168"/>
      <c r="H5" s="144" t="s">
        <v>148</v>
      </c>
      <c r="I5" s="169"/>
      <c r="J5" s="168"/>
      <c r="K5" s="144" t="s">
        <v>149</v>
      </c>
      <c r="L5" s="169"/>
      <c r="M5" s="168"/>
      <c r="N5" s="144" t="s">
        <v>150</v>
      </c>
      <c r="O5" s="169"/>
      <c r="P5" s="485" t="s">
        <v>170</v>
      </c>
      <c r="Q5" s="494"/>
      <c r="R5" s="486"/>
      <c r="S5" s="485" t="s">
        <v>171</v>
      </c>
      <c r="T5" s="494"/>
      <c r="U5" s="486"/>
    </row>
    <row r="6" spans="2:21" s="74" customFormat="1" ht="13.5" customHeight="1">
      <c r="B6" s="176"/>
      <c r="D6" s="7" t="s">
        <v>8</v>
      </c>
      <c r="E6" s="7" t="s">
        <v>45</v>
      </c>
      <c r="F6" s="7" t="s">
        <v>46</v>
      </c>
      <c r="G6" s="7" t="s">
        <v>8</v>
      </c>
      <c r="H6" s="7" t="s">
        <v>45</v>
      </c>
      <c r="I6" s="7" t="s">
        <v>46</v>
      </c>
      <c r="J6" s="7" t="s">
        <v>8</v>
      </c>
      <c r="K6" s="7" t="s">
        <v>45</v>
      </c>
      <c r="L6" s="7" t="s">
        <v>46</v>
      </c>
      <c r="M6" s="7" t="s">
        <v>8</v>
      </c>
      <c r="N6" s="7" t="s">
        <v>45</v>
      </c>
      <c r="O6" s="7" t="s">
        <v>46</v>
      </c>
      <c r="P6" s="7" t="s">
        <v>8</v>
      </c>
      <c r="Q6" s="7" t="s">
        <v>45</v>
      </c>
      <c r="R6" s="7" t="s">
        <v>46</v>
      </c>
      <c r="S6" s="7" t="s">
        <v>8</v>
      </c>
      <c r="T6" s="7" t="s">
        <v>45</v>
      </c>
      <c r="U6" s="160" t="s">
        <v>46</v>
      </c>
    </row>
    <row r="7" spans="2:21" s="6" customFormat="1" ht="4.5" customHeight="1">
      <c r="B7" s="200"/>
      <c r="C7" s="170"/>
      <c r="D7" s="20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93"/>
    </row>
    <row r="8" spans="2:21" s="6" customFormat="1" ht="13.5" customHeight="1">
      <c r="B8" s="517" t="s">
        <v>172</v>
      </c>
      <c r="C8" s="518"/>
      <c r="D8" s="76">
        <f>E8+F8</f>
        <v>2279</v>
      </c>
      <c r="E8" s="77">
        <f>SUM(E10:E47)/2</f>
        <v>814</v>
      </c>
      <c r="F8" s="77">
        <f>SUM(F10:F47)/2</f>
        <v>1465</v>
      </c>
      <c r="G8" s="77">
        <f>H8+I8</f>
        <v>0</v>
      </c>
      <c r="H8" s="77">
        <f>SUM(H10:H47)/2</f>
        <v>0</v>
      </c>
      <c r="I8" s="77">
        <f>SUM(I10:I47)/2</f>
        <v>0</v>
      </c>
      <c r="J8" s="77">
        <f>K8+L8</f>
        <v>523</v>
      </c>
      <c r="K8" s="77">
        <f>SUM(K10:K47)/2</f>
        <v>117</v>
      </c>
      <c r="L8" s="77">
        <f>SUM(L10:L47)/2</f>
        <v>406</v>
      </c>
      <c r="M8" s="77">
        <f>N8+O8</f>
        <v>1756</v>
      </c>
      <c r="N8" s="77">
        <f>SUM(N10:N47)/2</f>
        <v>697</v>
      </c>
      <c r="O8" s="77">
        <f>SUM(O10:O47)/2</f>
        <v>1059</v>
      </c>
      <c r="P8" s="77">
        <f>Q8+R8</f>
        <v>2235</v>
      </c>
      <c r="Q8" s="77">
        <f>SUM(Q10:Q47)/2</f>
        <v>807</v>
      </c>
      <c r="R8" s="77">
        <f>SUM(R10:R47)/2</f>
        <v>1428</v>
      </c>
      <c r="S8" s="77">
        <f>T8+U8</f>
        <v>44</v>
      </c>
      <c r="T8" s="77">
        <f>SUM(T10:T47)/2</f>
        <v>7</v>
      </c>
      <c r="U8" s="77">
        <f>SUM(U10:U47)/2</f>
        <v>37</v>
      </c>
    </row>
    <row r="9" spans="2:21" s="6" customFormat="1" ht="4.5" customHeight="1">
      <c r="B9" s="176"/>
      <c r="C9" s="74"/>
      <c r="D9" s="52">
        <v>0</v>
      </c>
      <c r="E9" s="53"/>
      <c r="F9" s="53"/>
      <c r="G9" s="53">
        <v>0</v>
      </c>
      <c r="H9" s="53"/>
      <c r="I9" s="53"/>
      <c r="J9" s="53">
        <v>0</v>
      </c>
      <c r="K9" s="53"/>
      <c r="L9" s="53"/>
      <c r="M9" s="53">
        <v>0</v>
      </c>
      <c r="N9" s="53"/>
      <c r="O9" s="53"/>
      <c r="P9" s="53">
        <v>0</v>
      </c>
      <c r="Q9" s="53"/>
      <c r="R9" s="53"/>
      <c r="S9" s="53">
        <v>0</v>
      </c>
      <c r="T9" s="53"/>
      <c r="U9" s="53"/>
    </row>
    <row r="10" spans="2:21" s="6" customFormat="1" ht="13.5" customHeight="1">
      <c r="B10" s="515" t="s">
        <v>151</v>
      </c>
      <c r="C10" s="143" t="s">
        <v>8</v>
      </c>
      <c r="D10" s="55">
        <v>89</v>
      </c>
      <c r="E10" s="56">
        <v>81</v>
      </c>
      <c r="F10" s="56">
        <v>8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6">
        <v>89</v>
      </c>
      <c r="N10" s="56">
        <v>81</v>
      </c>
      <c r="O10" s="56">
        <v>8</v>
      </c>
      <c r="P10" s="56">
        <v>89</v>
      </c>
      <c r="Q10" s="56">
        <v>81</v>
      </c>
      <c r="R10" s="56">
        <v>8</v>
      </c>
      <c r="S10" s="53">
        <v>0</v>
      </c>
      <c r="T10" s="53">
        <v>0</v>
      </c>
      <c r="U10" s="53">
        <v>0</v>
      </c>
    </row>
    <row r="11" spans="2:21" s="6" customFormat="1" ht="13.5" customHeight="1">
      <c r="B11" s="515"/>
      <c r="C11" s="143" t="s">
        <v>417</v>
      </c>
      <c r="D11" s="55">
        <v>6</v>
      </c>
      <c r="E11" s="56">
        <v>5</v>
      </c>
      <c r="F11" s="56">
        <v>1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6">
        <v>6</v>
      </c>
      <c r="N11" s="56">
        <v>5</v>
      </c>
      <c r="O11" s="56">
        <v>1</v>
      </c>
      <c r="P11" s="56">
        <v>6</v>
      </c>
      <c r="Q11" s="56">
        <v>5</v>
      </c>
      <c r="R11" s="56">
        <v>1</v>
      </c>
      <c r="S11" s="53">
        <v>0</v>
      </c>
      <c r="T11" s="53">
        <v>0</v>
      </c>
      <c r="U11" s="53">
        <v>0</v>
      </c>
    </row>
    <row r="12" spans="2:21" s="6" customFormat="1" ht="13.5" customHeight="1">
      <c r="B12" s="515"/>
      <c r="C12" s="143" t="s">
        <v>418</v>
      </c>
      <c r="D12" s="55">
        <v>34</v>
      </c>
      <c r="E12" s="56">
        <v>30</v>
      </c>
      <c r="F12" s="56">
        <v>4</v>
      </c>
      <c r="G12" s="53">
        <v>0</v>
      </c>
      <c r="H12" s="54">
        <v>0</v>
      </c>
      <c r="I12" s="54">
        <v>0</v>
      </c>
      <c r="J12" s="53">
        <v>0</v>
      </c>
      <c r="K12" s="54">
        <v>0</v>
      </c>
      <c r="L12" s="54">
        <v>0</v>
      </c>
      <c r="M12" s="56">
        <v>34</v>
      </c>
      <c r="N12" s="56">
        <v>30</v>
      </c>
      <c r="O12" s="56">
        <v>4</v>
      </c>
      <c r="P12" s="56">
        <v>34</v>
      </c>
      <c r="Q12" s="56">
        <v>30</v>
      </c>
      <c r="R12" s="56">
        <v>4</v>
      </c>
      <c r="S12" s="53">
        <v>0</v>
      </c>
      <c r="T12" s="54">
        <v>0</v>
      </c>
      <c r="U12" s="54">
        <v>0</v>
      </c>
    </row>
    <row r="13" spans="2:21" s="6" customFormat="1" ht="13.5" customHeight="1">
      <c r="B13" s="516"/>
      <c r="C13" s="143" t="s">
        <v>152</v>
      </c>
      <c r="D13" s="55">
        <v>49</v>
      </c>
      <c r="E13" s="56">
        <v>46</v>
      </c>
      <c r="F13" s="56">
        <v>3</v>
      </c>
      <c r="G13" s="53">
        <v>0</v>
      </c>
      <c r="H13" s="54">
        <v>0</v>
      </c>
      <c r="I13" s="54">
        <v>0</v>
      </c>
      <c r="J13" s="53">
        <v>0</v>
      </c>
      <c r="K13" s="54">
        <v>0</v>
      </c>
      <c r="L13" s="54">
        <v>0</v>
      </c>
      <c r="M13" s="56">
        <v>49</v>
      </c>
      <c r="N13" s="56">
        <v>46</v>
      </c>
      <c r="O13" s="56">
        <v>3</v>
      </c>
      <c r="P13" s="56">
        <v>49</v>
      </c>
      <c r="Q13" s="56">
        <v>46</v>
      </c>
      <c r="R13" s="56">
        <v>3</v>
      </c>
      <c r="S13" s="53">
        <v>0</v>
      </c>
      <c r="T13" s="54">
        <v>0</v>
      </c>
      <c r="U13" s="54">
        <v>0</v>
      </c>
    </row>
    <row r="14" spans="2:21" s="6" customFormat="1" ht="4.5" customHeight="1">
      <c r="B14" s="176"/>
      <c r="C14" s="74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2:21" s="6" customFormat="1" ht="13.5" customHeight="1">
      <c r="B15" s="176"/>
      <c r="C15" s="143" t="s">
        <v>8</v>
      </c>
      <c r="D15" s="340">
        <v>1445</v>
      </c>
      <c r="E15" s="56">
        <v>454</v>
      </c>
      <c r="F15" s="56">
        <v>991</v>
      </c>
      <c r="G15" s="56">
        <v>0</v>
      </c>
      <c r="H15" s="56">
        <v>0</v>
      </c>
      <c r="I15" s="56">
        <v>0</v>
      </c>
      <c r="J15" s="56">
        <v>523</v>
      </c>
      <c r="K15" s="56">
        <v>117</v>
      </c>
      <c r="L15" s="56">
        <v>406</v>
      </c>
      <c r="M15" s="56">
        <v>922</v>
      </c>
      <c r="N15" s="56">
        <v>337</v>
      </c>
      <c r="O15" s="56">
        <v>585</v>
      </c>
      <c r="P15" s="56">
        <v>1445</v>
      </c>
      <c r="Q15" s="56">
        <v>454</v>
      </c>
      <c r="R15" s="56">
        <v>991</v>
      </c>
      <c r="S15" s="56">
        <v>0</v>
      </c>
      <c r="T15" s="56">
        <v>0</v>
      </c>
      <c r="U15" s="56">
        <v>0</v>
      </c>
    </row>
    <row r="16" spans="2:21" s="6" customFormat="1" ht="13.5" customHeight="1">
      <c r="B16" s="176"/>
      <c r="C16" s="143" t="s">
        <v>153</v>
      </c>
      <c r="D16" s="55">
        <v>581</v>
      </c>
      <c r="E16" s="56">
        <v>106</v>
      </c>
      <c r="F16" s="56">
        <v>475</v>
      </c>
      <c r="G16" s="56">
        <v>0</v>
      </c>
      <c r="H16" s="56">
        <v>0</v>
      </c>
      <c r="I16" s="56">
        <v>0</v>
      </c>
      <c r="J16" s="56">
        <v>346</v>
      </c>
      <c r="K16" s="56">
        <v>73</v>
      </c>
      <c r="L16" s="56">
        <v>273</v>
      </c>
      <c r="M16" s="56">
        <v>235</v>
      </c>
      <c r="N16" s="56">
        <v>33</v>
      </c>
      <c r="O16" s="56">
        <v>202</v>
      </c>
      <c r="P16" s="56">
        <v>581</v>
      </c>
      <c r="Q16" s="56">
        <v>106</v>
      </c>
      <c r="R16" s="56">
        <v>475</v>
      </c>
      <c r="S16" s="56">
        <v>0</v>
      </c>
      <c r="T16" s="56">
        <v>0</v>
      </c>
      <c r="U16" s="56">
        <v>0</v>
      </c>
    </row>
    <row r="17" spans="2:21" s="6" customFormat="1" ht="13.5" customHeight="1">
      <c r="B17" s="519" t="s">
        <v>154</v>
      </c>
      <c r="C17" s="143" t="s">
        <v>419</v>
      </c>
      <c r="D17" s="55">
        <v>177</v>
      </c>
      <c r="E17" s="56">
        <v>44</v>
      </c>
      <c r="F17" s="56">
        <v>133</v>
      </c>
      <c r="G17" s="53">
        <v>0</v>
      </c>
      <c r="H17" s="54">
        <v>0</v>
      </c>
      <c r="I17" s="54">
        <v>0</v>
      </c>
      <c r="J17" s="56">
        <v>177</v>
      </c>
      <c r="K17" s="56">
        <v>44</v>
      </c>
      <c r="L17" s="56">
        <v>133</v>
      </c>
      <c r="M17" s="53">
        <v>0</v>
      </c>
      <c r="N17" s="53">
        <v>0</v>
      </c>
      <c r="O17" s="54">
        <v>0</v>
      </c>
      <c r="P17" s="56">
        <v>177</v>
      </c>
      <c r="Q17" s="56">
        <v>44</v>
      </c>
      <c r="R17" s="56">
        <v>133</v>
      </c>
      <c r="S17" s="53">
        <v>0</v>
      </c>
      <c r="T17" s="54">
        <v>0</v>
      </c>
      <c r="U17" s="54">
        <v>0</v>
      </c>
    </row>
    <row r="18" spans="2:21" s="6" customFormat="1" ht="13.5" customHeight="1">
      <c r="B18" s="519"/>
      <c r="C18" s="143" t="s">
        <v>156</v>
      </c>
      <c r="D18" s="55">
        <v>135</v>
      </c>
      <c r="E18" s="53">
        <v>0</v>
      </c>
      <c r="F18" s="56">
        <v>135</v>
      </c>
      <c r="G18" s="53">
        <v>0</v>
      </c>
      <c r="H18" s="54">
        <v>0</v>
      </c>
      <c r="I18" s="54">
        <v>0</v>
      </c>
      <c r="J18" s="53">
        <v>0</v>
      </c>
      <c r="K18" s="54">
        <v>0</v>
      </c>
      <c r="L18" s="54">
        <v>0</v>
      </c>
      <c r="M18" s="56">
        <v>135</v>
      </c>
      <c r="N18" s="54">
        <v>0</v>
      </c>
      <c r="O18" s="56">
        <v>135</v>
      </c>
      <c r="P18" s="56">
        <v>135</v>
      </c>
      <c r="Q18" s="53">
        <v>0</v>
      </c>
      <c r="R18" s="56">
        <v>135</v>
      </c>
      <c r="S18" s="53">
        <v>0</v>
      </c>
      <c r="T18" s="54">
        <v>0</v>
      </c>
      <c r="U18" s="54">
        <v>0</v>
      </c>
    </row>
    <row r="19" spans="2:21" s="6" customFormat="1" ht="13.5" customHeight="1">
      <c r="B19" s="419"/>
      <c r="C19" s="143" t="s">
        <v>157</v>
      </c>
      <c r="D19" s="55">
        <v>37</v>
      </c>
      <c r="E19" s="56">
        <v>26</v>
      </c>
      <c r="F19" s="56">
        <v>11</v>
      </c>
      <c r="G19" s="53">
        <v>0</v>
      </c>
      <c r="H19" s="54">
        <v>0</v>
      </c>
      <c r="I19" s="54">
        <v>0</v>
      </c>
      <c r="J19" s="53">
        <v>0</v>
      </c>
      <c r="K19" s="54">
        <v>0</v>
      </c>
      <c r="L19" s="54">
        <v>0</v>
      </c>
      <c r="M19" s="56">
        <v>37</v>
      </c>
      <c r="N19" s="56">
        <v>26</v>
      </c>
      <c r="O19" s="56">
        <v>11</v>
      </c>
      <c r="P19" s="56">
        <v>37</v>
      </c>
      <c r="Q19" s="56">
        <v>26</v>
      </c>
      <c r="R19" s="56">
        <v>11</v>
      </c>
      <c r="S19" s="53">
        <v>0</v>
      </c>
      <c r="T19" s="54">
        <v>0</v>
      </c>
      <c r="U19" s="54">
        <v>0</v>
      </c>
    </row>
    <row r="20" spans="2:21" s="6" customFormat="1" ht="13.5" customHeight="1">
      <c r="B20" s="419"/>
      <c r="C20" s="130" t="s">
        <v>420</v>
      </c>
      <c r="D20" s="55">
        <v>515</v>
      </c>
      <c r="E20" s="56">
        <v>278</v>
      </c>
      <c r="F20" s="56">
        <v>237</v>
      </c>
      <c r="G20" s="53">
        <v>0</v>
      </c>
      <c r="H20" s="54">
        <v>0</v>
      </c>
      <c r="I20" s="54">
        <v>0</v>
      </c>
      <c r="J20" s="56">
        <v>0</v>
      </c>
      <c r="K20" s="54">
        <v>0</v>
      </c>
      <c r="L20" s="56">
        <v>0</v>
      </c>
      <c r="M20" s="56">
        <v>515</v>
      </c>
      <c r="N20" s="56">
        <v>278</v>
      </c>
      <c r="O20" s="56">
        <v>237</v>
      </c>
      <c r="P20" s="56">
        <v>515</v>
      </c>
      <c r="Q20" s="56">
        <v>278</v>
      </c>
      <c r="R20" s="56">
        <v>237</v>
      </c>
      <c r="S20" s="53">
        <v>0</v>
      </c>
      <c r="T20" s="54">
        <v>0</v>
      </c>
      <c r="U20" s="54">
        <v>0</v>
      </c>
    </row>
    <row r="21" spans="2:21" s="6" customFormat="1" ht="4.5" customHeight="1">
      <c r="B21" s="419"/>
      <c r="C21" s="74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s="6" customFormat="1" ht="13.5" customHeight="1">
      <c r="B22" s="201"/>
      <c r="C22" s="143" t="s">
        <v>8</v>
      </c>
      <c r="D22" s="55">
        <v>191</v>
      </c>
      <c r="E22" s="56">
        <v>59</v>
      </c>
      <c r="F22" s="56">
        <v>132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6">
        <v>191</v>
      </c>
      <c r="N22" s="56">
        <v>59</v>
      </c>
      <c r="O22" s="56">
        <v>132</v>
      </c>
      <c r="P22" s="56">
        <v>191</v>
      </c>
      <c r="Q22" s="56">
        <v>59</v>
      </c>
      <c r="R22" s="56">
        <v>132</v>
      </c>
      <c r="S22" s="53">
        <v>0</v>
      </c>
      <c r="T22" s="53">
        <v>0</v>
      </c>
      <c r="U22" s="53">
        <v>0</v>
      </c>
    </row>
    <row r="23" spans="2:21" s="6" customFormat="1" ht="13.5" customHeight="1">
      <c r="B23" s="202" t="s">
        <v>159</v>
      </c>
      <c r="C23" s="143" t="s">
        <v>160</v>
      </c>
      <c r="D23" s="55">
        <v>44</v>
      </c>
      <c r="E23" s="56">
        <v>25</v>
      </c>
      <c r="F23" s="56">
        <v>19</v>
      </c>
      <c r="G23" s="53">
        <v>0</v>
      </c>
      <c r="H23" s="54">
        <v>0</v>
      </c>
      <c r="I23" s="54">
        <v>0</v>
      </c>
      <c r="J23" s="53">
        <v>0</v>
      </c>
      <c r="K23" s="54">
        <v>0</v>
      </c>
      <c r="L23" s="54">
        <v>0</v>
      </c>
      <c r="M23" s="56">
        <v>44</v>
      </c>
      <c r="N23" s="56">
        <v>25</v>
      </c>
      <c r="O23" s="56">
        <v>19</v>
      </c>
      <c r="P23" s="56">
        <v>44</v>
      </c>
      <c r="Q23" s="56">
        <v>25</v>
      </c>
      <c r="R23" s="56">
        <v>19</v>
      </c>
      <c r="S23" s="53">
        <v>0</v>
      </c>
      <c r="T23" s="54">
        <v>0</v>
      </c>
      <c r="U23" s="54">
        <v>0</v>
      </c>
    </row>
    <row r="24" spans="2:21" s="6" customFormat="1" ht="13.5" customHeight="1">
      <c r="B24" s="202"/>
      <c r="C24" s="143" t="s">
        <v>421</v>
      </c>
      <c r="D24" s="55">
        <v>115</v>
      </c>
      <c r="E24" s="56">
        <v>34</v>
      </c>
      <c r="F24" s="56">
        <v>81</v>
      </c>
      <c r="G24" s="53">
        <v>0</v>
      </c>
      <c r="H24" s="54">
        <v>0</v>
      </c>
      <c r="I24" s="54">
        <v>0</v>
      </c>
      <c r="J24" s="53">
        <v>0</v>
      </c>
      <c r="K24" s="54">
        <v>0</v>
      </c>
      <c r="L24" s="54">
        <v>0</v>
      </c>
      <c r="M24" s="56">
        <v>115</v>
      </c>
      <c r="N24" s="56">
        <v>34</v>
      </c>
      <c r="O24" s="56">
        <v>81</v>
      </c>
      <c r="P24" s="56">
        <v>115</v>
      </c>
      <c r="Q24" s="56">
        <v>34</v>
      </c>
      <c r="R24" s="56">
        <v>81</v>
      </c>
      <c r="S24" s="53">
        <v>0</v>
      </c>
      <c r="T24" s="54">
        <v>0</v>
      </c>
      <c r="U24" s="54">
        <v>0</v>
      </c>
    </row>
    <row r="25" spans="2:21" s="6" customFormat="1" ht="13.5" customHeight="1">
      <c r="B25" s="418"/>
      <c r="C25" s="143" t="s">
        <v>158</v>
      </c>
      <c r="D25" s="55">
        <v>32</v>
      </c>
      <c r="E25" s="53">
        <v>0</v>
      </c>
      <c r="F25" s="56">
        <v>32</v>
      </c>
      <c r="G25" s="53">
        <v>0</v>
      </c>
      <c r="H25" s="54">
        <v>0</v>
      </c>
      <c r="I25" s="54">
        <v>0</v>
      </c>
      <c r="J25" s="53">
        <v>0</v>
      </c>
      <c r="K25" s="54">
        <v>0</v>
      </c>
      <c r="L25" s="54">
        <v>0</v>
      </c>
      <c r="M25" s="56">
        <v>32</v>
      </c>
      <c r="N25" s="54">
        <v>0</v>
      </c>
      <c r="O25" s="56">
        <v>32</v>
      </c>
      <c r="P25" s="56">
        <v>32</v>
      </c>
      <c r="Q25" s="53">
        <v>0</v>
      </c>
      <c r="R25" s="56">
        <v>32</v>
      </c>
      <c r="S25" s="53">
        <v>0</v>
      </c>
      <c r="T25" s="54">
        <v>0</v>
      </c>
      <c r="U25" s="54">
        <v>0</v>
      </c>
    </row>
    <row r="26" spans="2:21" s="6" customFormat="1" ht="4.5" customHeight="1">
      <c r="B26" s="419"/>
      <c r="C26" s="143"/>
      <c r="D26" s="55"/>
      <c r="E26" s="56"/>
      <c r="F26" s="56"/>
      <c r="G26" s="53"/>
      <c r="H26" s="54"/>
      <c r="I26" s="54"/>
      <c r="J26" s="53"/>
      <c r="K26" s="54"/>
      <c r="L26" s="54"/>
      <c r="M26" s="56"/>
      <c r="N26" s="56"/>
      <c r="O26" s="56"/>
      <c r="P26" s="56"/>
      <c r="Q26" s="56"/>
      <c r="R26" s="56"/>
      <c r="S26" s="53"/>
      <c r="T26" s="54"/>
      <c r="U26" s="54"/>
    </row>
    <row r="27" spans="2:21" s="6" customFormat="1" ht="13.5" customHeight="1">
      <c r="B27" s="526" t="s">
        <v>394</v>
      </c>
      <c r="C27" s="143" t="s">
        <v>8</v>
      </c>
      <c r="D27" s="55">
        <v>131</v>
      </c>
      <c r="E27" s="56">
        <v>72</v>
      </c>
      <c r="F27" s="56">
        <v>59</v>
      </c>
      <c r="G27" s="53">
        <v>0</v>
      </c>
      <c r="H27" s="54">
        <v>0</v>
      </c>
      <c r="I27" s="54">
        <v>0</v>
      </c>
      <c r="J27" s="53">
        <v>0</v>
      </c>
      <c r="K27" s="54">
        <v>0</v>
      </c>
      <c r="L27" s="54">
        <v>0</v>
      </c>
      <c r="M27" s="56">
        <v>131</v>
      </c>
      <c r="N27" s="56">
        <v>72</v>
      </c>
      <c r="O27" s="56">
        <v>59</v>
      </c>
      <c r="P27" s="56">
        <v>131</v>
      </c>
      <c r="Q27" s="56">
        <v>72</v>
      </c>
      <c r="R27" s="56">
        <v>59</v>
      </c>
      <c r="S27" s="53">
        <v>0</v>
      </c>
      <c r="T27" s="54">
        <v>0</v>
      </c>
      <c r="U27" s="54">
        <v>0</v>
      </c>
    </row>
    <row r="28" spans="2:21" s="6" customFormat="1" ht="13.5" customHeight="1">
      <c r="B28" s="526"/>
      <c r="C28" s="143" t="s">
        <v>422</v>
      </c>
      <c r="D28" s="55">
        <v>87</v>
      </c>
      <c r="E28" s="56">
        <v>56</v>
      </c>
      <c r="F28" s="56">
        <v>31</v>
      </c>
      <c r="G28" s="53">
        <v>0</v>
      </c>
      <c r="H28" s="54">
        <v>0</v>
      </c>
      <c r="I28" s="54">
        <v>0</v>
      </c>
      <c r="J28" s="53">
        <v>0</v>
      </c>
      <c r="K28" s="54">
        <v>0</v>
      </c>
      <c r="L28" s="54">
        <v>0</v>
      </c>
      <c r="M28" s="56">
        <v>87</v>
      </c>
      <c r="N28" s="56">
        <v>56</v>
      </c>
      <c r="O28" s="56">
        <v>31</v>
      </c>
      <c r="P28" s="56">
        <v>87</v>
      </c>
      <c r="Q28" s="56">
        <v>56</v>
      </c>
      <c r="R28" s="56">
        <v>31</v>
      </c>
      <c r="S28" s="53">
        <v>0</v>
      </c>
      <c r="T28" s="54">
        <v>0</v>
      </c>
      <c r="U28" s="54">
        <v>0</v>
      </c>
    </row>
    <row r="29" spans="2:21" s="74" customFormat="1" ht="13.5" customHeight="1">
      <c r="B29" s="526"/>
      <c r="C29" s="143" t="s">
        <v>423</v>
      </c>
      <c r="D29" s="341">
        <v>44</v>
      </c>
      <c r="E29" s="203">
        <v>16</v>
      </c>
      <c r="F29" s="203">
        <v>28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3">
        <v>44</v>
      </c>
      <c r="N29" s="203">
        <v>16</v>
      </c>
      <c r="O29" s="203">
        <v>28</v>
      </c>
      <c r="P29" s="203">
        <v>44</v>
      </c>
      <c r="Q29" s="203">
        <v>16</v>
      </c>
      <c r="R29" s="203">
        <v>28</v>
      </c>
      <c r="S29" s="204">
        <v>0</v>
      </c>
      <c r="T29" s="204">
        <v>0</v>
      </c>
      <c r="U29" s="204">
        <v>0</v>
      </c>
    </row>
    <row r="30" spans="2:21" s="6" customFormat="1" ht="4.5" customHeight="1">
      <c r="B30" s="418"/>
      <c r="C30" s="143"/>
      <c r="D30" s="55"/>
      <c r="E30" s="56"/>
      <c r="F30" s="56"/>
      <c r="G30" s="53"/>
      <c r="H30" s="53"/>
      <c r="I30" s="53"/>
      <c r="J30" s="53"/>
      <c r="K30" s="53"/>
      <c r="L30" s="53"/>
      <c r="M30" s="56"/>
      <c r="N30" s="56"/>
      <c r="O30" s="56"/>
      <c r="P30" s="56"/>
      <c r="Q30" s="56"/>
      <c r="R30" s="56"/>
      <c r="S30" s="53"/>
      <c r="T30" s="53"/>
      <c r="U30" s="53"/>
    </row>
    <row r="31" spans="2:21" s="6" customFormat="1" ht="13.5" customHeight="1">
      <c r="B31" s="527" t="s">
        <v>333</v>
      </c>
      <c r="C31" s="143" t="s">
        <v>8</v>
      </c>
      <c r="D31" s="55">
        <v>183</v>
      </c>
      <c r="E31" s="56">
        <v>77</v>
      </c>
      <c r="F31" s="56">
        <v>106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6">
        <v>183</v>
      </c>
      <c r="N31" s="56">
        <v>77</v>
      </c>
      <c r="O31" s="56">
        <v>106</v>
      </c>
      <c r="P31" s="56">
        <v>162</v>
      </c>
      <c r="Q31" s="56">
        <v>70</v>
      </c>
      <c r="R31" s="56">
        <v>92</v>
      </c>
      <c r="S31" s="56">
        <v>21</v>
      </c>
      <c r="T31" s="56">
        <v>7</v>
      </c>
      <c r="U31" s="56">
        <v>14</v>
      </c>
    </row>
    <row r="32" spans="2:21" s="6" customFormat="1" ht="13.5" customHeight="1">
      <c r="B32" s="527"/>
      <c r="C32" s="143" t="s">
        <v>424</v>
      </c>
      <c r="D32" s="52">
        <v>59</v>
      </c>
      <c r="E32" s="53">
        <v>26</v>
      </c>
      <c r="F32" s="53">
        <v>33</v>
      </c>
      <c r="G32" s="53">
        <v>0</v>
      </c>
      <c r="H32" s="54">
        <v>0</v>
      </c>
      <c r="I32" s="54">
        <v>0</v>
      </c>
      <c r="J32" s="53">
        <v>0</v>
      </c>
      <c r="K32" s="54">
        <v>0</v>
      </c>
      <c r="L32" s="54">
        <v>0</v>
      </c>
      <c r="M32" s="53">
        <v>59</v>
      </c>
      <c r="N32" s="54">
        <v>26</v>
      </c>
      <c r="O32" s="54">
        <v>33</v>
      </c>
      <c r="P32" s="53">
        <v>38</v>
      </c>
      <c r="Q32" s="54">
        <v>19</v>
      </c>
      <c r="R32" s="54">
        <v>19</v>
      </c>
      <c r="S32" s="53">
        <v>21</v>
      </c>
      <c r="T32" s="54">
        <v>7</v>
      </c>
      <c r="U32" s="54">
        <v>14</v>
      </c>
    </row>
    <row r="33" spans="2:21" s="6" customFormat="1" ht="13.5" customHeight="1">
      <c r="B33" s="527"/>
      <c r="C33" s="143" t="s">
        <v>425</v>
      </c>
      <c r="D33" s="52">
        <v>6</v>
      </c>
      <c r="E33" s="53">
        <v>5</v>
      </c>
      <c r="F33" s="53">
        <v>1</v>
      </c>
      <c r="G33" s="53">
        <v>0</v>
      </c>
      <c r="H33" s="54">
        <v>0</v>
      </c>
      <c r="I33" s="54">
        <v>0</v>
      </c>
      <c r="J33" s="53">
        <v>0</v>
      </c>
      <c r="K33" s="54">
        <v>0</v>
      </c>
      <c r="L33" s="54">
        <v>0</v>
      </c>
      <c r="M33" s="53">
        <v>6</v>
      </c>
      <c r="N33" s="54">
        <v>5</v>
      </c>
      <c r="O33" s="54">
        <v>1</v>
      </c>
      <c r="P33" s="53">
        <v>6</v>
      </c>
      <c r="Q33" s="54">
        <v>5</v>
      </c>
      <c r="R33" s="54">
        <v>1</v>
      </c>
      <c r="S33" s="204">
        <v>0</v>
      </c>
      <c r="T33" s="204">
        <v>0</v>
      </c>
      <c r="U33" s="204">
        <v>0</v>
      </c>
    </row>
    <row r="34" spans="2:21" s="6" customFormat="1" ht="13.5" customHeight="1">
      <c r="B34" s="527"/>
      <c r="C34" s="143" t="s">
        <v>426</v>
      </c>
      <c r="D34" s="52">
        <v>23</v>
      </c>
      <c r="E34" s="53">
        <v>3</v>
      </c>
      <c r="F34" s="53">
        <v>20</v>
      </c>
      <c r="G34" s="53">
        <v>0</v>
      </c>
      <c r="H34" s="54">
        <v>0</v>
      </c>
      <c r="I34" s="54">
        <v>0</v>
      </c>
      <c r="J34" s="53">
        <v>0</v>
      </c>
      <c r="K34" s="54">
        <v>0</v>
      </c>
      <c r="L34" s="54">
        <v>0</v>
      </c>
      <c r="M34" s="53">
        <v>23</v>
      </c>
      <c r="N34" s="54">
        <v>3</v>
      </c>
      <c r="O34" s="54">
        <v>20</v>
      </c>
      <c r="P34" s="53">
        <v>23</v>
      </c>
      <c r="Q34" s="54">
        <v>3</v>
      </c>
      <c r="R34" s="54">
        <v>20</v>
      </c>
      <c r="S34" s="204">
        <v>0</v>
      </c>
      <c r="T34" s="204">
        <v>0</v>
      </c>
      <c r="U34" s="204">
        <v>0</v>
      </c>
    </row>
    <row r="35" spans="2:21" s="6" customFormat="1" ht="13.5" customHeight="1">
      <c r="B35" s="527"/>
      <c r="C35" s="74" t="s">
        <v>427</v>
      </c>
      <c r="D35" s="52">
        <v>35</v>
      </c>
      <c r="E35" s="53">
        <v>28</v>
      </c>
      <c r="F35" s="53">
        <v>7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35</v>
      </c>
      <c r="N35" s="53">
        <v>28</v>
      </c>
      <c r="O35" s="53">
        <v>7</v>
      </c>
      <c r="P35" s="53">
        <v>35</v>
      </c>
      <c r="Q35" s="53">
        <v>28</v>
      </c>
      <c r="R35" s="53">
        <v>7</v>
      </c>
      <c r="S35" s="53">
        <v>0</v>
      </c>
      <c r="T35" s="53">
        <v>0</v>
      </c>
      <c r="U35" s="53">
        <v>0</v>
      </c>
    </row>
    <row r="36" spans="2:21" s="6" customFormat="1" ht="13.5" customHeight="1">
      <c r="B36" s="527"/>
      <c r="C36" s="143" t="s">
        <v>428</v>
      </c>
      <c r="D36" s="55">
        <v>60</v>
      </c>
      <c r="E36" s="54">
        <v>15</v>
      </c>
      <c r="F36" s="56">
        <v>45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6">
        <v>60</v>
      </c>
      <c r="N36" s="53">
        <v>15</v>
      </c>
      <c r="O36" s="56">
        <v>45</v>
      </c>
      <c r="P36" s="56">
        <v>60</v>
      </c>
      <c r="Q36" s="53">
        <v>15</v>
      </c>
      <c r="R36" s="56">
        <v>45</v>
      </c>
      <c r="S36" s="56">
        <v>0</v>
      </c>
      <c r="T36" s="53">
        <v>0</v>
      </c>
      <c r="U36" s="56">
        <v>0</v>
      </c>
    </row>
    <row r="37" spans="2:21" s="6" customFormat="1" ht="4.5" customHeight="1">
      <c r="B37" s="420"/>
      <c r="C37" s="143"/>
      <c r="D37" s="55"/>
      <c r="E37" s="53"/>
      <c r="F37" s="56"/>
      <c r="G37" s="53"/>
      <c r="H37" s="54"/>
      <c r="I37" s="54"/>
      <c r="J37" s="53"/>
      <c r="K37" s="54"/>
      <c r="L37" s="54"/>
      <c r="M37" s="56"/>
      <c r="N37" s="54"/>
      <c r="O37" s="56"/>
      <c r="P37" s="56"/>
      <c r="Q37" s="54"/>
      <c r="R37" s="56"/>
      <c r="S37" s="56"/>
      <c r="T37" s="54"/>
      <c r="U37" s="56"/>
    </row>
    <row r="38" spans="2:21" s="6" customFormat="1" ht="13.5" customHeight="1">
      <c r="B38" s="420"/>
      <c r="C38" s="143" t="s">
        <v>8</v>
      </c>
      <c r="D38" s="55">
        <v>62</v>
      </c>
      <c r="E38" s="53">
        <v>0</v>
      </c>
      <c r="F38" s="56">
        <v>62</v>
      </c>
      <c r="G38" s="53">
        <v>0</v>
      </c>
      <c r="H38" s="54">
        <v>0</v>
      </c>
      <c r="I38" s="54">
        <v>0</v>
      </c>
      <c r="J38" s="53">
        <v>0</v>
      </c>
      <c r="K38" s="54">
        <v>0</v>
      </c>
      <c r="L38" s="54">
        <v>0</v>
      </c>
      <c r="M38" s="56">
        <v>62</v>
      </c>
      <c r="N38" s="54">
        <v>0</v>
      </c>
      <c r="O38" s="56">
        <v>62</v>
      </c>
      <c r="P38" s="56">
        <v>39</v>
      </c>
      <c r="Q38" s="54">
        <v>0</v>
      </c>
      <c r="R38" s="56">
        <v>39</v>
      </c>
      <c r="S38" s="54">
        <v>23</v>
      </c>
      <c r="T38" s="54">
        <v>0</v>
      </c>
      <c r="U38" s="56">
        <v>23</v>
      </c>
    </row>
    <row r="39" spans="2:21" s="6" customFormat="1" ht="13.5" customHeight="1">
      <c r="B39" s="527" t="s">
        <v>433</v>
      </c>
      <c r="C39" s="143" t="s">
        <v>162</v>
      </c>
      <c r="D39" s="55">
        <v>8</v>
      </c>
      <c r="E39" s="53">
        <v>0</v>
      </c>
      <c r="F39" s="56">
        <v>8</v>
      </c>
      <c r="G39" s="53">
        <v>0</v>
      </c>
      <c r="H39" s="54">
        <v>0</v>
      </c>
      <c r="I39" s="54">
        <v>0</v>
      </c>
      <c r="J39" s="53">
        <v>0</v>
      </c>
      <c r="K39" s="54">
        <v>0</v>
      </c>
      <c r="L39" s="54">
        <v>0</v>
      </c>
      <c r="M39" s="56">
        <v>8</v>
      </c>
      <c r="N39" s="54">
        <v>0</v>
      </c>
      <c r="O39" s="56">
        <v>8</v>
      </c>
      <c r="P39" s="56">
        <v>4</v>
      </c>
      <c r="Q39" s="54">
        <v>0</v>
      </c>
      <c r="R39" s="56">
        <v>4</v>
      </c>
      <c r="S39" s="54">
        <v>4</v>
      </c>
      <c r="T39" s="54">
        <v>0</v>
      </c>
      <c r="U39" s="54">
        <v>4</v>
      </c>
    </row>
    <row r="40" spans="2:21" s="6" customFormat="1" ht="13.5" customHeight="1">
      <c r="B40" s="527"/>
      <c r="C40" s="143" t="s">
        <v>164</v>
      </c>
      <c r="D40" s="55">
        <v>12</v>
      </c>
      <c r="E40" s="53">
        <v>0</v>
      </c>
      <c r="F40" s="56">
        <v>12</v>
      </c>
      <c r="G40" s="53">
        <v>0</v>
      </c>
      <c r="H40" s="54">
        <v>0</v>
      </c>
      <c r="I40" s="54">
        <v>0</v>
      </c>
      <c r="J40" s="53">
        <v>0</v>
      </c>
      <c r="K40" s="54">
        <v>0</v>
      </c>
      <c r="L40" s="54">
        <v>0</v>
      </c>
      <c r="M40" s="56">
        <v>12</v>
      </c>
      <c r="N40" s="54">
        <v>0</v>
      </c>
      <c r="O40" s="56">
        <v>12</v>
      </c>
      <c r="P40" s="56">
        <v>8</v>
      </c>
      <c r="Q40" s="54">
        <v>0</v>
      </c>
      <c r="R40" s="56">
        <v>8</v>
      </c>
      <c r="S40" s="56">
        <v>4</v>
      </c>
      <c r="T40" s="54">
        <v>0</v>
      </c>
      <c r="U40" s="56">
        <v>4</v>
      </c>
    </row>
    <row r="41" spans="2:21" s="6" customFormat="1" ht="13.5" customHeight="1">
      <c r="B41" s="527"/>
      <c r="C41" s="74" t="s">
        <v>165</v>
      </c>
      <c r="D41" s="52">
        <v>5</v>
      </c>
      <c r="E41" s="53">
        <v>0</v>
      </c>
      <c r="F41" s="53">
        <v>5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5</v>
      </c>
      <c r="N41" s="53">
        <v>0</v>
      </c>
      <c r="O41" s="53">
        <v>5</v>
      </c>
      <c r="P41" s="53">
        <v>5</v>
      </c>
      <c r="Q41" s="53">
        <v>0</v>
      </c>
      <c r="R41" s="53">
        <v>5</v>
      </c>
      <c r="S41" s="53">
        <v>0</v>
      </c>
      <c r="T41" s="53">
        <v>0</v>
      </c>
      <c r="U41" s="53">
        <v>0</v>
      </c>
    </row>
    <row r="42" spans="2:21" s="6" customFormat="1" ht="13.5" customHeight="1">
      <c r="B42" s="420"/>
      <c r="C42" s="143" t="s">
        <v>429</v>
      </c>
      <c r="D42" s="55">
        <v>37</v>
      </c>
      <c r="E42" s="56">
        <v>0</v>
      </c>
      <c r="F42" s="56">
        <v>37</v>
      </c>
      <c r="G42" s="53">
        <v>0</v>
      </c>
      <c r="H42" s="54">
        <v>0</v>
      </c>
      <c r="I42" s="54">
        <v>0</v>
      </c>
      <c r="J42" s="53">
        <v>0</v>
      </c>
      <c r="K42" s="54">
        <v>0</v>
      </c>
      <c r="L42" s="54">
        <v>0</v>
      </c>
      <c r="M42" s="56">
        <v>37</v>
      </c>
      <c r="N42" s="56">
        <v>0</v>
      </c>
      <c r="O42" s="56">
        <v>37</v>
      </c>
      <c r="P42" s="56">
        <v>22</v>
      </c>
      <c r="Q42" s="56">
        <v>0</v>
      </c>
      <c r="R42" s="56">
        <v>22</v>
      </c>
      <c r="S42" s="53">
        <v>15</v>
      </c>
      <c r="T42" s="54">
        <v>0</v>
      </c>
      <c r="U42" s="54">
        <v>15</v>
      </c>
    </row>
    <row r="43" spans="2:21" s="6" customFormat="1" ht="4.5" customHeight="1">
      <c r="B43" s="421"/>
      <c r="C43" s="143"/>
      <c r="D43" s="55"/>
      <c r="E43" s="56"/>
      <c r="F43" s="56"/>
      <c r="G43" s="53"/>
      <c r="H43" s="54"/>
      <c r="I43" s="54"/>
      <c r="J43" s="53"/>
      <c r="K43" s="54"/>
      <c r="L43" s="54"/>
      <c r="M43" s="56"/>
      <c r="N43" s="56"/>
      <c r="O43" s="56"/>
      <c r="P43" s="56"/>
      <c r="Q43" s="56"/>
      <c r="R43" s="56"/>
      <c r="S43" s="53"/>
      <c r="T43" s="54"/>
      <c r="U43" s="54"/>
    </row>
    <row r="44" spans="2:21" s="6" customFormat="1" ht="13.5" customHeight="1">
      <c r="B44" s="421"/>
      <c r="C44" s="143" t="s">
        <v>8</v>
      </c>
      <c r="D44" s="55">
        <v>178</v>
      </c>
      <c r="E44" s="56">
        <v>71</v>
      </c>
      <c r="F44" s="56">
        <v>107</v>
      </c>
      <c r="G44" s="53">
        <v>0</v>
      </c>
      <c r="H44" s="54">
        <v>0</v>
      </c>
      <c r="I44" s="54">
        <v>0</v>
      </c>
      <c r="J44" s="53">
        <v>0</v>
      </c>
      <c r="K44" s="54">
        <v>0</v>
      </c>
      <c r="L44" s="54">
        <v>0</v>
      </c>
      <c r="M44" s="56">
        <v>178</v>
      </c>
      <c r="N44" s="56">
        <v>71</v>
      </c>
      <c r="O44" s="56">
        <v>107</v>
      </c>
      <c r="P44" s="56">
        <v>178</v>
      </c>
      <c r="Q44" s="56">
        <v>71</v>
      </c>
      <c r="R44" s="56">
        <v>107</v>
      </c>
      <c r="S44" s="53">
        <v>0</v>
      </c>
      <c r="T44" s="54">
        <v>0</v>
      </c>
      <c r="U44" s="54">
        <v>0</v>
      </c>
    </row>
    <row r="45" spans="2:21" s="6" customFormat="1" ht="13.5" customHeight="1">
      <c r="B45" s="527" t="s">
        <v>385</v>
      </c>
      <c r="C45" s="143" t="s">
        <v>430</v>
      </c>
      <c r="D45" s="55">
        <v>26</v>
      </c>
      <c r="E45" s="56">
        <v>5</v>
      </c>
      <c r="F45" s="56">
        <v>21</v>
      </c>
      <c r="G45" s="53">
        <v>0</v>
      </c>
      <c r="H45" s="54">
        <v>0</v>
      </c>
      <c r="I45" s="54">
        <v>0</v>
      </c>
      <c r="J45" s="53">
        <v>0</v>
      </c>
      <c r="K45" s="54">
        <v>0</v>
      </c>
      <c r="L45" s="54">
        <v>0</v>
      </c>
      <c r="M45" s="56">
        <v>26</v>
      </c>
      <c r="N45" s="56">
        <v>5</v>
      </c>
      <c r="O45" s="56">
        <v>21</v>
      </c>
      <c r="P45" s="56">
        <v>26</v>
      </c>
      <c r="Q45" s="56">
        <v>5</v>
      </c>
      <c r="R45" s="56">
        <v>21</v>
      </c>
      <c r="S45" s="53">
        <v>0</v>
      </c>
      <c r="T45" s="54">
        <v>0</v>
      </c>
      <c r="U45" s="54">
        <v>0</v>
      </c>
    </row>
    <row r="46" spans="2:21" s="6" customFormat="1" ht="13.5" customHeight="1">
      <c r="B46" s="527"/>
      <c r="C46" s="143" t="s">
        <v>431</v>
      </c>
      <c r="D46" s="55">
        <v>87</v>
      </c>
      <c r="E46" s="56">
        <v>17</v>
      </c>
      <c r="F46" s="56">
        <v>70</v>
      </c>
      <c r="G46" s="53">
        <v>0</v>
      </c>
      <c r="H46" s="54">
        <v>0</v>
      </c>
      <c r="I46" s="54">
        <v>0</v>
      </c>
      <c r="J46" s="53">
        <v>0</v>
      </c>
      <c r="K46" s="54">
        <v>0</v>
      </c>
      <c r="L46" s="54">
        <v>0</v>
      </c>
      <c r="M46" s="56">
        <v>87</v>
      </c>
      <c r="N46" s="56">
        <v>17</v>
      </c>
      <c r="O46" s="56">
        <v>70</v>
      </c>
      <c r="P46" s="56">
        <v>87</v>
      </c>
      <c r="Q46" s="56">
        <v>17</v>
      </c>
      <c r="R46" s="56">
        <v>70</v>
      </c>
      <c r="S46" s="53">
        <v>0</v>
      </c>
      <c r="T46" s="54">
        <v>0</v>
      </c>
      <c r="U46" s="54">
        <v>0</v>
      </c>
    </row>
    <row r="47" spans="2:21" s="6" customFormat="1" ht="13.5" customHeight="1">
      <c r="B47" s="422"/>
      <c r="C47" s="6" t="s">
        <v>432</v>
      </c>
      <c r="D47" s="415">
        <v>65</v>
      </c>
      <c r="E47" s="416">
        <v>49</v>
      </c>
      <c r="F47" s="416">
        <v>16</v>
      </c>
      <c r="G47" s="416">
        <v>0</v>
      </c>
      <c r="H47" s="416">
        <v>0</v>
      </c>
      <c r="I47" s="416">
        <v>0</v>
      </c>
      <c r="J47" s="416">
        <v>0</v>
      </c>
      <c r="K47" s="416">
        <v>0</v>
      </c>
      <c r="L47" s="416">
        <v>0</v>
      </c>
      <c r="M47" s="416">
        <v>65</v>
      </c>
      <c r="N47" s="416">
        <v>49</v>
      </c>
      <c r="O47" s="416">
        <v>16</v>
      </c>
      <c r="P47" s="416">
        <v>65</v>
      </c>
      <c r="Q47" s="416">
        <v>49</v>
      </c>
      <c r="R47" s="416">
        <v>16</v>
      </c>
      <c r="S47" s="416">
        <v>0</v>
      </c>
      <c r="T47" s="416">
        <v>0</v>
      </c>
      <c r="U47" s="417">
        <v>0</v>
      </c>
    </row>
    <row r="48" spans="2:21" s="6" customFormat="1" ht="13.5" customHeight="1">
      <c r="B48" s="193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</row>
    <row r="49" spans="2:12" ht="13.5" customHeight="1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</row>
    <row r="50" ht="13.5" customHeight="1">
      <c r="H50" s="206"/>
    </row>
    <row r="51" ht="13.5" customHeight="1"/>
  </sheetData>
  <mergeCells count="13">
    <mergeCell ref="B27:B29"/>
    <mergeCell ref="B39:B41"/>
    <mergeCell ref="B45:B46"/>
    <mergeCell ref="B31:B36"/>
    <mergeCell ref="P5:R5"/>
    <mergeCell ref="S5:U5"/>
    <mergeCell ref="P4:U4"/>
    <mergeCell ref="D4:O4"/>
    <mergeCell ref="B10:B13"/>
    <mergeCell ref="B8:C8"/>
    <mergeCell ref="B17:B18"/>
    <mergeCell ref="B2:L2"/>
    <mergeCell ref="B5:C5"/>
  </mergeCells>
  <printOptions/>
  <pageMargins left="0.5905511811023623" right="0.1968503937007874" top="0.984251968503937" bottom="0.984251968503937" header="0.5118110236220472" footer="0.5118110236220472"/>
  <pageSetup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24"/>
  <sheetViews>
    <sheetView workbookViewId="0" topLeftCell="A1">
      <selection activeCell="B2" sqref="B2:L2"/>
    </sheetView>
  </sheetViews>
  <sheetFormatPr defaultColWidth="9.00390625" defaultRowHeight="12.75"/>
  <cols>
    <col min="1" max="1" width="0.5" style="199" customWidth="1"/>
    <col min="2" max="2" width="7.375" style="199" customWidth="1"/>
    <col min="3" max="3" width="8.625" style="199" customWidth="1"/>
    <col min="4" max="19" width="4.625" style="199" customWidth="1"/>
    <col min="20" max="20" width="2.125" style="199" customWidth="1"/>
    <col min="21" max="16384" width="9.00390625" style="199" customWidth="1"/>
  </cols>
  <sheetData>
    <row r="1" ht="10.5" customHeight="1"/>
    <row r="2" spans="2:12" ht="13.5" customHeight="1">
      <c r="B2" s="465" t="s">
        <v>467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="6" customFormat="1" ht="4.5" customHeight="1">
      <c r="N3" s="388"/>
    </row>
    <row r="4" spans="2:19" s="74" customFormat="1" ht="40.5" customHeight="1">
      <c r="B4" s="470" t="s">
        <v>173</v>
      </c>
      <c r="C4" s="531"/>
      <c r="D4" s="207" t="s">
        <v>174</v>
      </c>
      <c r="E4" s="485" t="s">
        <v>175</v>
      </c>
      <c r="F4" s="494"/>
      <c r="G4" s="486"/>
      <c r="H4" s="529" t="s">
        <v>176</v>
      </c>
      <c r="I4" s="494"/>
      <c r="J4" s="486"/>
      <c r="K4" s="529" t="s">
        <v>177</v>
      </c>
      <c r="L4" s="494"/>
      <c r="M4" s="486"/>
      <c r="N4" s="529" t="s">
        <v>178</v>
      </c>
      <c r="O4" s="494"/>
      <c r="P4" s="486"/>
      <c r="Q4" s="529" t="s">
        <v>179</v>
      </c>
      <c r="R4" s="530"/>
      <c r="S4" s="530"/>
    </row>
    <row r="5" spans="2:19" s="74" customFormat="1" ht="13.5" customHeight="1">
      <c r="B5" s="176"/>
      <c r="D5" s="96" t="s">
        <v>8</v>
      </c>
      <c r="E5" s="7" t="s">
        <v>8</v>
      </c>
      <c r="F5" s="7" t="s">
        <v>45</v>
      </c>
      <c r="G5" s="7" t="s">
        <v>46</v>
      </c>
      <c r="H5" s="7" t="s">
        <v>8</v>
      </c>
      <c r="I5" s="7" t="s">
        <v>45</v>
      </c>
      <c r="J5" s="7" t="s">
        <v>46</v>
      </c>
      <c r="K5" s="7" t="s">
        <v>8</v>
      </c>
      <c r="L5" s="7" t="s">
        <v>45</v>
      </c>
      <c r="M5" s="7" t="s">
        <v>46</v>
      </c>
      <c r="N5" s="7" t="s">
        <v>8</v>
      </c>
      <c r="O5" s="7" t="s">
        <v>45</v>
      </c>
      <c r="P5" s="7" t="s">
        <v>46</v>
      </c>
      <c r="Q5" s="7" t="s">
        <v>8</v>
      </c>
      <c r="R5" s="7" t="s">
        <v>45</v>
      </c>
      <c r="S5" s="7" t="s">
        <v>46</v>
      </c>
    </row>
    <row r="6" spans="2:19" s="6" customFormat="1" ht="4.5" customHeight="1">
      <c r="B6" s="200"/>
      <c r="C6" s="170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2:19" s="6" customFormat="1" ht="13.5" customHeight="1">
      <c r="B7" s="517" t="s">
        <v>180</v>
      </c>
      <c r="C7" s="518"/>
      <c r="D7" s="76">
        <f>D9+D11+D13+D17</f>
        <v>9</v>
      </c>
      <c r="E7" s="77">
        <f>SUM(F7:G7)</f>
        <v>235</v>
      </c>
      <c r="F7" s="77">
        <f>F9+F11+F13+F17</f>
        <v>92</v>
      </c>
      <c r="G7" s="77">
        <f>G9+G11+G13+G17</f>
        <v>143</v>
      </c>
      <c r="H7" s="77">
        <f>SUM(I7:J7)</f>
        <v>47</v>
      </c>
      <c r="I7" s="77">
        <f>I9+I11+I13+I17</f>
        <v>15</v>
      </c>
      <c r="J7" s="77">
        <f>J9+J11+J13+J17</f>
        <v>32</v>
      </c>
      <c r="K7" s="77">
        <f>SUM(L7:M7)</f>
        <v>188</v>
      </c>
      <c r="L7" s="77">
        <f>L9+L11+L13+L17</f>
        <v>77</v>
      </c>
      <c r="M7" s="77">
        <f>M9+M11+M13+M17</f>
        <v>111</v>
      </c>
      <c r="N7" s="77">
        <f>SUM(O7:P7)</f>
        <v>63</v>
      </c>
      <c r="O7" s="77">
        <f>O9+O11+O13+O17</f>
        <v>18</v>
      </c>
      <c r="P7" s="77">
        <f>P9+P11+P13+P17</f>
        <v>45</v>
      </c>
      <c r="Q7" s="77">
        <f>SUM(R7:S7)</f>
        <v>6</v>
      </c>
      <c r="R7" s="77">
        <f>R9+R11+R13+R17</f>
        <v>0</v>
      </c>
      <c r="S7" s="77">
        <f>S9+S11+S13+S17</f>
        <v>6</v>
      </c>
    </row>
    <row r="8" spans="2:19" s="6" customFormat="1" ht="4.5" customHeight="1">
      <c r="B8" s="176"/>
      <c r="C8" s="74"/>
      <c r="D8" s="52"/>
      <c r="E8" s="53">
        <v>0</v>
      </c>
      <c r="F8" s="53"/>
      <c r="G8" s="53"/>
      <c r="H8" s="53">
        <v>0</v>
      </c>
      <c r="I8" s="53"/>
      <c r="J8" s="53"/>
      <c r="K8" s="53">
        <v>0</v>
      </c>
      <c r="L8" s="53"/>
      <c r="M8" s="53"/>
      <c r="N8" s="53">
        <v>0</v>
      </c>
      <c r="O8" s="53"/>
      <c r="P8" s="53"/>
      <c r="Q8" s="53">
        <v>0</v>
      </c>
      <c r="R8" s="53"/>
      <c r="S8" s="53"/>
    </row>
    <row r="9" spans="2:19" s="6" customFormat="1" ht="13.5" customHeight="1">
      <c r="B9" s="176" t="s">
        <v>181</v>
      </c>
      <c r="C9" s="74" t="s">
        <v>182</v>
      </c>
      <c r="D9" s="52">
        <v>1</v>
      </c>
      <c r="E9" s="53">
        <v>1</v>
      </c>
      <c r="F9" s="53">
        <v>1</v>
      </c>
      <c r="G9" s="53">
        <v>0</v>
      </c>
      <c r="H9" s="53">
        <v>1</v>
      </c>
      <c r="I9" s="54">
        <v>1</v>
      </c>
      <c r="J9" s="54">
        <v>0</v>
      </c>
      <c r="K9" s="53">
        <v>0</v>
      </c>
      <c r="L9" s="54">
        <v>0</v>
      </c>
      <c r="M9" s="54">
        <v>0</v>
      </c>
      <c r="N9" s="53">
        <v>1</v>
      </c>
      <c r="O9" s="54">
        <v>1</v>
      </c>
      <c r="P9" s="54">
        <v>0</v>
      </c>
      <c r="Q9" s="53">
        <v>0</v>
      </c>
      <c r="R9" s="54">
        <v>0</v>
      </c>
      <c r="S9" s="54">
        <v>0</v>
      </c>
    </row>
    <row r="10" spans="2:19" s="6" customFormat="1" ht="4.5" customHeight="1">
      <c r="B10" s="176"/>
      <c r="C10" s="74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2:19" s="6" customFormat="1" ht="13.5" customHeight="1">
      <c r="B11" s="96" t="s">
        <v>154</v>
      </c>
      <c r="C11" s="143" t="s">
        <v>155</v>
      </c>
      <c r="D11" s="55">
        <v>2</v>
      </c>
      <c r="E11" s="56">
        <v>53</v>
      </c>
      <c r="F11" s="56">
        <v>17</v>
      </c>
      <c r="G11" s="56">
        <v>36</v>
      </c>
      <c r="H11" s="53">
        <v>0</v>
      </c>
      <c r="I11" s="54">
        <v>0</v>
      </c>
      <c r="J11" s="54">
        <v>0</v>
      </c>
      <c r="K11" s="56">
        <v>53</v>
      </c>
      <c r="L11" s="56">
        <v>17</v>
      </c>
      <c r="M11" s="56">
        <v>36</v>
      </c>
      <c r="N11" s="56">
        <v>53</v>
      </c>
      <c r="O11" s="56">
        <v>17</v>
      </c>
      <c r="P11" s="56">
        <v>36</v>
      </c>
      <c r="Q11" s="56">
        <v>0</v>
      </c>
      <c r="R11" s="56">
        <v>0</v>
      </c>
      <c r="S11" s="56">
        <v>0</v>
      </c>
    </row>
    <row r="12" spans="2:19" s="6" customFormat="1" ht="4.5" customHeight="1">
      <c r="B12" s="176"/>
      <c r="C12" s="74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2:19" s="6" customFormat="1" ht="13.5" customHeight="1">
      <c r="B13" s="528" t="s">
        <v>183</v>
      </c>
      <c r="C13" s="143" t="s">
        <v>8</v>
      </c>
      <c r="D13" s="55">
        <v>4</v>
      </c>
      <c r="E13" s="56">
        <v>172</v>
      </c>
      <c r="F13" s="56">
        <v>74</v>
      </c>
      <c r="G13" s="56">
        <v>98</v>
      </c>
      <c r="H13" s="56">
        <v>46</v>
      </c>
      <c r="I13" s="56">
        <v>14</v>
      </c>
      <c r="J13" s="56">
        <v>32</v>
      </c>
      <c r="K13" s="56">
        <v>126</v>
      </c>
      <c r="L13" s="56">
        <v>60</v>
      </c>
      <c r="M13" s="56">
        <v>66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</row>
    <row r="14" spans="2:19" s="6" customFormat="1" ht="13.5" customHeight="1">
      <c r="B14" s="528"/>
      <c r="C14" s="143" t="s">
        <v>161</v>
      </c>
      <c r="D14" s="55">
        <v>1</v>
      </c>
      <c r="E14" s="56">
        <v>29</v>
      </c>
      <c r="F14" s="56">
        <v>16</v>
      </c>
      <c r="G14" s="56">
        <v>13</v>
      </c>
      <c r="H14" s="53">
        <v>0</v>
      </c>
      <c r="I14" s="54">
        <v>0</v>
      </c>
      <c r="J14" s="54">
        <v>0</v>
      </c>
      <c r="K14" s="56">
        <v>29</v>
      </c>
      <c r="L14" s="56">
        <v>16</v>
      </c>
      <c r="M14" s="56">
        <v>13</v>
      </c>
      <c r="N14" s="56">
        <v>0</v>
      </c>
      <c r="O14" s="56">
        <v>0</v>
      </c>
      <c r="P14" s="56">
        <v>0</v>
      </c>
      <c r="Q14" s="53">
        <v>0</v>
      </c>
      <c r="R14" s="54">
        <v>0</v>
      </c>
      <c r="S14" s="54">
        <v>0</v>
      </c>
    </row>
    <row r="15" spans="2:19" s="6" customFormat="1" ht="13.5" customHeight="1">
      <c r="B15" s="528"/>
      <c r="C15" s="143" t="s">
        <v>158</v>
      </c>
      <c r="D15" s="55">
        <v>3</v>
      </c>
      <c r="E15" s="56">
        <v>143</v>
      </c>
      <c r="F15" s="56">
        <v>58</v>
      </c>
      <c r="G15" s="56">
        <v>85</v>
      </c>
      <c r="H15" s="56">
        <v>46</v>
      </c>
      <c r="I15" s="56">
        <v>14</v>
      </c>
      <c r="J15" s="56">
        <v>32</v>
      </c>
      <c r="K15" s="56">
        <v>97</v>
      </c>
      <c r="L15" s="56">
        <v>44</v>
      </c>
      <c r="M15" s="56">
        <v>53</v>
      </c>
      <c r="N15" s="56">
        <v>0</v>
      </c>
      <c r="O15" s="56">
        <v>0</v>
      </c>
      <c r="P15" s="56">
        <v>0</v>
      </c>
      <c r="Q15" s="53">
        <v>0</v>
      </c>
      <c r="R15" s="54">
        <v>0</v>
      </c>
      <c r="S15" s="54">
        <v>0</v>
      </c>
    </row>
    <row r="16" spans="2:19" s="6" customFormat="1" ht="4.5" customHeight="1">
      <c r="B16" s="176"/>
      <c r="C16" s="74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2:19" s="6" customFormat="1" ht="13.5" customHeight="1">
      <c r="B17" s="176"/>
      <c r="C17" s="143" t="s">
        <v>8</v>
      </c>
      <c r="D17" s="55">
        <v>2</v>
      </c>
      <c r="E17" s="56">
        <v>9</v>
      </c>
      <c r="F17" s="56">
        <v>0</v>
      </c>
      <c r="G17" s="56">
        <v>9</v>
      </c>
      <c r="H17" s="56">
        <v>0</v>
      </c>
      <c r="I17" s="56">
        <v>0</v>
      </c>
      <c r="J17" s="56">
        <v>0</v>
      </c>
      <c r="K17" s="56">
        <v>9</v>
      </c>
      <c r="L17" s="54">
        <v>0</v>
      </c>
      <c r="M17" s="56">
        <v>9</v>
      </c>
      <c r="N17" s="56">
        <v>9</v>
      </c>
      <c r="O17" s="56">
        <v>0</v>
      </c>
      <c r="P17" s="56">
        <v>9</v>
      </c>
      <c r="Q17" s="56">
        <v>6</v>
      </c>
      <c r="R17" s="56">
        <v>0</v>
      </c>
      <c r="S17" s="56">
        <v>6</v>
      </c>
    </row>
    <row r="18" spans="2:19" s="6" customFormat="1" ht="13.5" customHeight="1">
      <c r="B18" s="96" t="s">
        <v>163</v>
      </c>
      <c r="C18" s="143" t="s">
        <v>162</v>
      </c>
      <c r="D18" s="55">
        <v>1</v>
      </c>
      <c r="E18" s="56">
        <v>3</v>
      </c>
      <c r="F18" s="53">
        <v>0</v>
      </c>
      <c r="G18" s="56">
        <v>3</v>
      </c>
      <c r="H18" s="53">
        <v>0</v>
      </c>
      <c r="I18" s="54">
        <v>0</v>
      </c>
      <c r="J18" s="54">
        <v>0</v>
      </c>
      <c r="K18" s="56">
        <v>3</v>
      </c>
      <c r="L18" s="54">
        <v>0</v>
      </c>
      <c r="M18" s="56">
        <v>3</v>
      </c>
      <c r="N18" s="56">
        <v>3</v>
      </c>
      <c r="O18" s="54">
        <v>0</v>
      </c>
      <c r="P18" s="56">
        <v>3</v>
      </c>
      <c r="Q18" s="53">
        <v>0</v>
      </c>
      <c r="R18" s="54">
        <v>0</v>
      </c>
      <c r="S18" s="54">
        <v>0</v>
      </c>
    </row>
    <row r="19" spans="2:19" s="6" customFormat="1" ht="13.5" customHeight="1">
      <c r="B19" s="96"/>
      <c r="C19" s="143" t="s">
        <v>165</v>
      </c>
      <c r="D19" s="55">
        <v>1</v>
      </c>
      <c r="E19" s="56">
        <v>6</v>
      </c>
      <c r="F19" s="56">
        <v>0</v>
      </c>
      <c r="G19" s="56">
        <v>6</v>
      </c>
      <c r="H19" s="56">
        <v>0</v>
      </c>
      <c r="I19" s="56">
        <v>0</v>
      </c>
      <c r="J19" s="56">
        <v>0</v>
      </c>
      <c r="K19" s="56">
        <v>6</v>
      </c>
      <c r="L19" s="54">
        <v>0</v>
      </c>
      <c r="M19" s="56">
        <v>6</v>
      </c>
      <c r="N19" s="56">
        <v>6</v>
      </c>
      <c r="O19" s="56">
        <v>0</v>
      </c>
      <c r="P19" s="56">
        <v>6</v>
      </c>
      <c r="Q19" s="56">
        <v>6</v>
      </c>
      <c r="R19" s="56">
        <v>0</v>
      </c>
      <c r="S19" s="56">
        <v>6</v>
      </c>
    </row>
    <row r="20" spans="2:19" s="6" customFormat="1" ht="4.5" customHeight="1">
      <c r="B20" s="208"/>
      <c r="C20" s="209"/>
      <c r="D20" s="78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="6" customFormat="1" ht="6" customHeight="1"/>
    <row r="22" ht="13.5" customHeight="1">
      <c r="B22" s="127" t="s">
        <v>341</v>
      </c>
    </row>
    <row r="24" ht="10.5">
      <c r="D24" s="206"/>
    </row>
  </sheetData>
  <mergeCells count="9">
    <mergeCell ref="Q4:S4"/>
    <mergeCell ref="B7:C7"/>
    <mergeCell ref="B4:C4"/>
    <mergeCell ref="E4:G4"/>
    <mergeCell ref="H4:J4"/>
    <mergeCell ref="B13:B15"/>
    <mergeCell ref="B2:L2"/>
    <mergeCell ref="K4:M4"/>
    <mergeCell ref="N4:P4"/>
  </mergeCells>
  <printOptions/>
  <pageMargins left="0.7874015748031497" right="0.3937007874015748" top="0.984251968503937" bottom="0.984251968503937" header="0.5118110236220472" footer="0.5118110236220472"/>
  <pageSetup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9"/>
  <sheetViews>
    <sheetView zoomScale="95" zoomScaleNormal="95" workbookViewId="0" topLeftCell="A1">
      <selection activeCell="C7" sqref="C7"/>
    </sheetView>
  </sheetViews>
  <sheetFormatPr defaultColWidth="10.00390625" defaultRowHeight="17.25" customHeight="1"/>
  <cols>
    <col min="1" max="1" width="1.625" style="1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ht="18" customHeight="1">
      <c r="B1" s="391" t="s">
        <v>412</v>
      </c>
    </row>
    <row r="2" spans="2:12" ht="6" customHeight="1" thickBot="1"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</row>
    <row r="3" spans="2:9" ht="18" customHeight="1">
      <c r="B3" s="538" t="s">
        <v>184</v>
      </c>
      <c r="C3" s="535" t="s">
        <v>210</v>
      </c>
      <c r="D3" s="540" t="s">
        <v>185</v>
      </c>
      <c r="E3" s="540" t="s">
        <v>186</v>
      </c>
      <c r="F3" s="540" t="s">
        <v>187</v>
      </c>
      <c r="G3" s="213" t="s">
        <v>188</v>
      </c>
      <c r="H3" s="533" t="s">
        <v>211</v>
      </c>
      <c r="I3" s="542"/>
    </row>
    <row r="4" spans="2:9" ht="18" customHeight="1">
      <c r="B4" s="539"/>
      <c r="C4" s="541"/>
      <c r="D4" s="541"/>
      <c r="E4" s="541"/>
      <c r="F4" s="541"/>
      <c r="G4" s="92" t="s">
        <v>189</v>
      </c>
      <c r="H4" s="215" t="s">
        <v>190</v>
      </c>
      <c r="I4" s="216" t="s">
        <v>191</v>
      </c>
    </row>
    <row r="5" spans="2:9" ht="18" customHeight="1" thickBot="1">
      <c r="B5" s="217" t="s">
        <v>192</v>
      </c>
      <c r="C5" s="215" t="s">
        <v>193</v>
      </c>
      <c r="D5" s="215" t="s">
        <v>212</v>
      </c>
      <c r="E5" s="218">
        <v>0</v>
      </c>
      <c r="F5" s="219">
        <v>36</v>
      </c>
      <c r="G5" s="219">
        <v>389</v>
      </c>
      <c r="H5" s="219">
        <v>242</v>
      </c>
      <c r="I5" s="219">
        <v>1580</v>
      </c>
    </row>
    <row r="6" spans="2:9" ht="30" customHeight="1">
      <c r="B6" s="220"/>
      <c r="C6" s="220"/>
      <c r="D6" s="220"/>
      <c r="E6" s="220"/>
      <c r="F6" s="220"/>
      <c r="G6" s="220"/>
      <c r="H6" s="220"/>
      <c r="I6" s="220"/>
    </row>
    <row r="7" ht="18" customHeight="1">
      <c r="B7" s="391" t="s">
        <v>460</v>
      </c>
    </row>
    <row r="8" ht="6" customHeight="1" thickBot="1">
      <c r="B8" s="210"/>
    </row>
    <row r="9" spans="2:7" ht="18" customHeight="1">
      <c r="B9" s="211" t="s">
        <v>194</v>
      </c>
      <c r="C9" s="212" t="s">
        <v>195</v>
      </c>
      <c r="D9" s="212" t="s">
        <v>196</v>
      </c>
      <c r="E9" s="212" t="s">
        <v>197</v>
      </c>
      <c r="F9" s="212" t="s">
        <v>198</v>
      </c>
      <c r="G9" s="213" t="s">
        <v>199</v>
      </c>
    </row>
    <row r="10" spans="2:7" ht="18" customHeight="1">
      <c r="B10" s="221" t="s">
        <v>8</v>
      </c>
      <c r="C10" s="222">
        <f>SUM(C11:C12)</f>
        <v>835</v>
      </c>
      <c r="D10" s="223">
        <f>SUM(D11:D12)</f>
        <v>2</v>
      </c>
      <c r="E10" s="223">
        <f>SUM(E11:E12)</f>
        <v>142</v>
      </c>
      <c r="F10" s="223">
        <f>SUM(F11:F12)</f>
        <v>69</v>
      </c>
      <c r="G10" s="223">
        <f>SUM(G11:G12)</f>
        <v>9</v>
      </c>
    </row>
    <row r="11" spans="2:7" ht="18" customHeight="1">
      <c r="B11" s="90" t="s">
        <v>45</v>
      </c>
      <c r="C11" s="98">
        <v>377</v>
      </c>
      <c r="D11" s="3">
        <v>1</v>
      </c>
      <c r="E11" s="99">
        <v>56</v>
      </c>
      <c r="F11" s="99">
        <v>26</v>
      </c>
      <c r="G11" s="373">
        <v>6</v>
      </c>
    </row>
    <row r="12" spans="2:7" ht="18" customHeight="1" thickBot="1">
      <c r="B12" s="90" t="s">
        <v>46</v>
      </c>
      <c r="C12" s="98">
        <v>458</v>
      </c>
      <c r="D12" s="99">
        <v>1</v>
      </c>
      <c r="E12" s="99">
        <v>86</v>
      </c>
      <c r="F12" s="99">
        <v>43</v>
      </c>
      <c r="G12" s="229">
        <v>3</v>
      </c>
    </row>
    <row r="13" spans="2:7" ht="30" customHeight="1">
      <c r="B13" s="220"/>
      <c r="C13" s="220"/>
      <c r="D13" s="220"/>
      <c r="E13" s="220"/>
      <c r="F13" s="220"/>
      <c r="G13" s="86"/>
    </row>
    <row r="14" ht="18" customHeight="1">
      <c r="B14" s="391" t="s">
        <v>200</v>
      </c>
    </row>
    <row r="15" ht="6" customHeight="1" thickBot="1">
      <c r="B15" s="210"/>
    </row>
    <row r="16" spans="2:11" ht="18" customHeight="1">
      <c r="B16" s="220"/>
      <c r="C16" s="546" t="s">
        <v>213</v>
      </c>
      <c r="D16" s="547"/>
      <c r="E16" s="547"/>
      <c r="F16" s="547"/>
      <c r="G16" s="547"/>
      <c r="H16" s="538"/>
      <c r="I16" s="533" t="s">
        <v>214</v>
      </c>
      <c r="J16" s="545"/>
      <c r="K16" s="545"/>
    </row>
    <row r="17" spans="2:11" ht="18" customHeight="1">
      <c r="B17" s="90" t="s">
        <v>194</v>
      </c>
      <c r="C17" s="548"/>
      <c r="D17" s="549"/>
      <c r="E17" s="549"/>
      <c r="F17" s="549"/>
      <c r="G17" s="549"/>
      <c r="H17" s="539"/>
      <c r="I17" s="543" t="s">
        <v>8</v>
      </c>
      <c r="J17" s="88" t="s">
        <v>201</v>
      </c>
      <c r="K17" s="224" t="s">
        <v>215</v>
      </c>
    </row>
    <row r="18" spans="3:11" ht="18" customHeight="1">
      <c r="C18" s="216" t="s">
        <v>8</v>
      </c>
      <c r="D18" s="216" t="s">
        <v>202</v>
      </c>
      <c r="E18" s="216" t="s">
        <v>203</v>
      </c>
      <c r="F18" s="216" t="s">
        <v>204</v>
      </c>
      <c r="G18" s="216" t="s">
        <v>205</v>
      </c>
      <c r="H18" s="225" t="s">
        <v>381</v>
      </c>
      <c r="I18" s="544"/>
      <c r="J18" s="550" t="s">
        <v>216</v>
      </c>
      <c r="K18" s="551"/>
    </row>
    <row r="19" spans="2:11" ht="18" customHeight="1">
      <c r="B19" s="221" t="s">
        <v>8</v>
      </c>
      <c r="C19" s="222">
        <f>SUM(D19:H19)</f>
        <v>20</v>
      </c>
      <c r="D19" s="226">
        <v>0</v>
      </c>
      <c r="E19" s="223">
        <f>SUM(E20:E21)</f>
        <v>1</v>
      </c>
      <c r="F19" s="223">
        <f aca="true" t="shared" si="0" ref="F19:K19">SUM(F20:F21)</f>
        <v>16</v>
      </c>
      <c r="G19" s="223">
        <f t="shared" si="0"/>
        <v>2</v>
      </c>
      <c r="H19" s="223">
        <f t="shared" si="0"/>
        <v>1</v>
      </c>
      <c r="I19" s="223">
        <f>SUM(I20:I21)</f>
        <v>3</v>
      </c>
      <c r="J19" s="223">
        <f t="shared" si="0"/>
        <v>0</v>
      </c>
      <c r="K19" s="223">
        <f t="shared" si="0"/>
        <v>3</v>
      </c>
    </row>
    <row r="20" spans="2:11" ht="18" customHeight="1">
      <c r="B20" s="90" t="s">
        <v>45</v>
      </c>
      <c r="C20" s="98">
        <f>SUM(D20:H20)</f>
        <v>10</v>
      </c>
      <c r="D20" s="3">
        <v>0</v>
      </c>
      <c r="E20" s="99">
        <v>1</v>
      </c>
      <c r="F20" s="99">
        <v>8</v>
      </c>
      <c r="G20" s="99">
        <v>1</v>
      </c>
      <c r="H20" s="99">
        <v>0</v>
      </c>
      <c r="I20" s="3">
        <f>SUM(J20:K20)</f>
        <v>0</v>
      </c>
      <c r="J20" s="3">
        <v>0</v>
      </c>
      <c r="K20" s="3">
        <v>0</v>
      </c>
    </row>
    <row r="21" spans="2:11" ht="18" customHeight="1" thickBot="1">
      <c r="B21" s="90" t="s">
        <v>46</v>
      </c>
      <c r="C21" s="227">
        <f>SUM(D21:H21)</f>
        <v>10</v>
      </c>
      <c r="D21" s="3">
        <v>0</v>
      </c>
      <c r="E21" s="3">
        <v>0</v>
      </c>
      <c r="F21" s="99">
        <v>8</v>
      </c>
      <c r="G21" s="99">
        <v>1</v>
      </c>
      <c r="H21" s="99">
        <v>1</v>
      </c>
      <c r="I21" s="228">
        <f>SUM(J21:K21)</f>
        <v>3</v>
      </c>
      <c r="J21" s="229">
        <v>0</v>
      </c>
      <c r="K21" s="230">
        <v>3</v>
      </c>
    </row>
    <row r="22" spans="2:9" ht="30" customHeight="1">
      <c r="B22" s="220"/>
      <c r="C22" s="220"/>
      <c r="D22" s="220"/>
      <c r="E22" s="220"/>
      <c r="F22" s="220"/>
      <c r="G22" s="220"/>
      <c r="H22" s="220"/>
      <c r="I22" s="220"/>
    </row>
    <row r="23" ht="18" customHeight="1">
      <c r="B23" s="391" t="s">
        <v>416</v>
      </c>
    </row>
    <row r="24" ht="6" customHeight="1" thickBot="1">
      <c r="B24" s="210"/>
    </row>
    <row r="25" spans="2:10" ht="18" customHeight="1">
      <c r="B25" s="538" t="s">
        <v>194</v>
      </c>
      <c r="C25" s="533" t="s">
        <v>392</v>
      </c>
      <c r="D25" s="534"/>
      <c r="E25" s="212" t="s">
        <v>206</v>
      </c>
      <c r="F25" s="535" t="s">
        <v>217</v>
      </c>
      <c r="G25" s="370" t="s">
        <v>207</v>
      </c>
      <c r="H25" s="535" t="s">
        <v>393</v>
      </c>
      <c r="I25" s="212" t="s">
        <v>208</v>
      </c>
      <c r="J25" s="213" t="s">
        <v>209</v>
      </c>
    </row>
    <row r="26" spans="2:10" ht="18" customHeight="1">
      <c r="B26" s="539"/>
      <c r="C26" s="215" t="s">
        <v>391</v>
      </c>
      <c r="D26" s="216" t="s">
        <v>158</v>
      </c>
      <c r="E26" s="214"/>
      <c r="F26" s="536"/>
      <c r="G26" s="371"/>
      <c r="H26" s="537"/>
      <c r="I26" s="214"/>
      <c r="J26" s="92" t="s">
        <v>158</v>
      </c>
    </row>
    <row r="27" spans="2:10" ht="18" customHeight="1">
      <c r="B27" s="221" t="s">
        <v>8</v>
      </c>
      <c r="C27" s="222">
        <f>SUM(C28:C29)</f>
        <v>3</v>
      </c>
      <c r="D27" s="226">
        <f>SUM(D28:D29)</f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</row>
    <row r="28" spans="2:10" ht="18" customHeight="1">
      <c r="B28" s="90" t="s">
        <v>45</v>
      </c>
      <c r="C28" s="2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2:10" ht="18" customHeight="1" thickBot="1">
      <c r="B29" s="231" t="s">
        <v>46</v>
      </c>
      <c r="C29" s="232">
        <v>2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</row>
    <row r="30" ht="12"/>
    <row r="31" ht="13.5" thickBot="1" thickTop="1"/>
    <row r="32" ht="13.5" thickBot="1" thickTop="1"/>
    <row r="33" ht="13.5" thickBot="1" thickTop="1"/>
    <row r="34" ht="13.5" thickBot="1" thickTop="1"/>
  </sheetData>
  <mergeCells count="15">
    <mergeCell ref="H3:I3"/>
    <mergeCell ref="I17:I18"/>
    <mergeCell ref="I16:K16"/>
    <mergeCell ref="C16:H17"/>
    <mergeCell ref="J18:K18"/>
    <mergeCell ref="B2:L2"/>
    <mergeCell ref="C25:D25"/>
    <mergeCell ref="F25:F26"/>
    <mergeCell ref="H25:H26"/>
    <mergeCell ref="B3:B4"/>
    <mergeCell ref="D3:D4"/>
    <mergeCell ref="E3:E4"/>
    <mergeCell ref="F3:F4"/>
    <mergeCell ref="C3:C4"/>
    <mergeCell ref="B25:B26"/>
  </mergeCells>
  <printOptions/>
  <pageMargins left="0.5905511811023623" right="0.1968503937007874" top="0.984251968503937" bottom="0.984251968503937" header="0.5118110236220472" footer="0.5118110236220472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38"/>
  <sheetViews>
    <sheetView workbookViewId="0" topLeftCell="A1">
      <selection activeCell="G40" sqref="G40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7" width="5.625" style="6" customWidth="1"/>
    <col min="8" max="8" width="5.50390625" style="6" customWidth="1"/>
    <col min="9" max="9" width="6.00390625" style="6" customWidth="1"/>
    <col min="10" max="10" width="5.625" style="6" customWidth="1"/>
    <col min="11" max="11" width="7.625" style="6" customWidth="1"/>
    <col min="12" max="15" width="5.375" style="6" customWidth="1"/>
    <col min="16" max="16" width="5.125" style="6" customWidth="1"/>
    <col min="17" max="17" width="6.625" style="6" customWidth="1"/>
    <col min="18" max="18" width="5.625" style="6" customWidth="1"/>
    <col min="19" max="19" width="6.625" style="6" customWidth="1"/>
    <col min="20" max="16384" width="8.00390625" style="6" customWidth="1"/>
  </cols>
  <sheetData>
    <row r="1" ht="4.5" customHeight="1"/>
    <row r="2" spans="2:12" ht="13.5" customHeight="1">
      <c r="B2" s="465" t="s">
        <v>218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ht="4.5" customHeight="1" thickBot="1"/>
    <row r="4" spans="2:18" s="74" customFormat="1" ht="13.5" customHeight="1">
      <c r="B4" s="234"/>
      <c r="C4" s="235"/>
      <c r="D4" s="236" t="s">
        <v>219</v>
      </c>
      <c r="E4" s="236" t="s">
        <v>17</v>
      </c>
      <c r="F4" s="236" t="s">
        <v>17</v>
      </c>
      <c r="G4" s="236" t="s">
        <v>252</v>
      </c>
      <c r="H4" s="235"/>
      <c r="I4" s="364" t="s">
        <v>253</v>
      </c>
      <c r="J4" s="32" t="s">
        <v>220</v>
      </c>
      <c r="K4" s="236" t="s">
        <v>254</v>
      </c>
      <c r="L4" s="553" t="s">
        <v>255</v>
      </c>
      <c r="M4" s="554"/>
      <c r="N4" s="554"/>
      <c r="O4" s="554"/>
      <c r="P4" s="555"/>
      <c r="Q4" s="32" t="s">
        <v>221</v>
      </c>
      <c r="R4" s="235"/>
    </row>
    <row r="5" spans="2:18" s="74" customFormat="1" ht="13.5" customHeight="1">
      <c r="B5" s="522" t="s">
        <v>24</v>
      </c>
      <c r="C5" s="552" t="s">
        <v>8</v>
      </c>
      <c r="D5" s="96" t="s">
        <v>222</v>
      </c>
      <c r="E5" s="132" t="s">
        <v>223</v>
      </c>
      <c r="F5" s="132" t="s">
        <v>224</v>
      </c>
      <c r="G5" s="132" t="s">
        <v>256</v>
      </c>
      <c r="H5" s="96" t="s">
        <v>225</v>
      </c>
      <c r="I5" s="155" t="s">
        <v>257</v>
      </c>
      <c r="J5" s="96" t="s">
        <v>226</v>
      </c>
      <c r="K5" s="96" t="s">
        <v>227</v>
      </c>
      <c r="L5" s="489" t="s">
        <v>258</v>
      </c>
      <c r="M5" s="490"/>
      <c r="N5" s="490"/>
      <c r="O5" s="490"/>
      <c r="P5" s="491"/>
      <c r="Q5" s="96" t="s">
        <v>228</v>
      </c>
      <c r="R5" s="96" t="s">
        <v>229</v>
      </c>
    </row>
    <row r="6" spans="2:18" s="74" customFormat="1" ht="13.5" customHeight="1">
      <c r="B6" s="522"/>
      <c r="C6" s="552"/>
      <c r="D6" s="176"/>
      <c r="E6" s="96" t="s">
        <v>222</v>
      </c>
      <c r="F6" s="132" t="s">
        <v>230</v>
      </c>
      <c r="G6" s="132" t="s">
        <v>259</v>
      </c>
      <c r="H6" s="176"/>
      <c r="I6" s="176"/>
      <c r="J6" s="176"/>
      <c r="K6" s="96" t="s">
        <v>222</v>
      </c>
      <c r="L6" s="468" t="s">
        <v>8</v>
      </c>
      <c r="M6" s="7" t="s">
        <v>231</v>
      </c>
      <c r="N6" s="7" t="s">
        <v>232</v>
      </c>
      <c r="O6" s="7" t="s">
        <v>233</v>
      </c>
      <c r="P6" s="7" t="s">
        <v>260</v>
      </c>
      <c r="Q6" s="96" t="s">
        <v>234</v>
      </c>
      <c r="R6" s="176"/>
    </row>
    <row r="7" spans="3:18" s="74" customFormat="1" ht="13.5" customHeight="1">
      <c r="C7" s="176"/>
      <c r="D7" s="96" t="s">
        <v>231</v>
      </c>
      <c r="E7" s="96" t="s">
        <v>232</v>
      </c>
      <c r="F7" s="96" t="s">
        <v>233</v>
      </c>
      <c r="G7" s="96" t="s">
        <v>260</v>
      </c>
      <c r="H7" s="96" t="s">
        <v>261</v>
      </c>
      <c r="I7" s="96" t="s">
        <v>262</v>
      </c>
      <c r="J7" s="96" t="s">
        <v>263</v>
      </c>
      <c r="K7" s="96" t="s">
        <v>235</v>
      </c>
      <c r="L7" s="492"/>
      <c r="M7" s="96" t="s">
        <v>236</v>
      </c>
      <c r="N7" s="96" t="s">
        <v>236</v>
      </c>
      <c r="O7" s="96" t="s">
        <v>236</v>
      </c>
      <c r="P7" s="96" t="s">
        <v>264</v>
      </c>
      <c r="Q7" s="96" t="s">
        <v>237</v>
      </c>
      <c r="R7" s="96" t="s">
        <v>237</v>
      </c>
    </row>
    <row r="8" spans="2:18" ht="4.5" customHeight="1">
      <c r="B8" s="170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2:19" ht="13.5" customHeight="1">
      <c r="B9" s="79" t="s">
        <v>27</v>
      </c>
      <c r="C9" s="339">
        <f>SUM(D9:J9)</f>
        <v>7386</v>
      </c>
      <c r="D9" s="51">
        <f aca="true" t="shared" si="0" ref="D9:P9">SUM(D13:D37)</f>
        <v>7283</v>
      </c>
      <c r="E9" s="51">
        <f t="shared" si="0"/>
        <v>12</v>
      </c>
      <c r="F9" s="51">
        <f t="shared" si="0"/>
        <v>4</v>
      </c>
      <c r="G9" s="51">
        <f t="shared" si="0"/>
        <v>15</v>
      </c>
      <c r="H9" s="51">
        <f t="shared" si="0"/>
        <v>32</v>
      </c>
      <c r="I9" s="51">
        <f t="shared" si="0"/>
        <v>40</v>
      </c>
      <c r="J9" s="51">
        <f t="shared" si="0"/>
        <v>0</v>
      </c>
      <c r="K9" s="51">
        <f t="shared" si="0"/>
        <v>126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  <c r="Q9" s="342">
        <v>98.6</v>
      </c>
      <c r="R9" s="342">
        <v>0.4</v>
      </c>
      <c r="S9" s="13"/>
    </row>
    <row r="10" spans="2:19" ht="13.5" customHeight="1">
      <c r="B10" s="30" t="s">
        <v>28</v>
      </c>
      <c r="C10" s="55">
        <f>SUM(D10:J10)</f>
        <v>157</v>
      </c>
      <c r="D10" s="56">
        <v>157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6">
        <v>13</v>
      </c>
      <c r="L10" s="51">
        <f>SUM(M10:P10)</f>
        <v>0</v>
      </c>
      <c r="M10" s="54">
        <v>0</v>
      </c>
      <c r="N10" s="54">
        <v>0</v>
      </c>
      <c r="O10" s="54">
        <v>0</v>
      </c>
      <c r="P10" s="54">
        <v>0</v>
      </c>
      <c r="Q10" s="343">
        <v>100</v>
      </c>
      <c r="R10" s="344">
        <v>0</v>
      </c>
      <c r="S10" s="13"/>
    </row>
    <row r="11" spans="2:19" ht="13.5" customHeight="1">
      <c r="B11" s="30" t="s">
        <v>29</v>
      </c>
      <c r="C11" s="55">
        <f>SUM(D11:J11)</f>
        <v>181</v>
      </c>
      <c r="D11" s="56">
        <v>180</v>
      </c>
      <c r="E11" s="54">
        <v>0</v>
      </c>
      <c r="F11" s="54">
        <v>0</v>
      </c>
      <c r="G11" s="54">
        <v>0</v>
      </c>
      <c r="H11" s="54">
        <v>0</v>
      </c>
      <c r="I11" s="54">
        <v>1</v>
      </c>
      <c r="J11" s="54">
        <v>0</v>
      </c>
      <c r="K11" s="54">
        <v>2</v>
      </c>
      <c r="L11" s="51">
        <f>SUM(M11:P11)</f>
        <v>0</v>
      </c>
      <c r="M11" s="54">
        <v>0</v>
      </c>
      <c r="N11" s="54">
        <v>0</v>
      </c>
      <c r="O11" s="54">
        <v>0</v>
      </c>
      <c r="P11" s="54">
        <v>0</v>
      </c>
      <c r="Q11" s="343">
        <v>99.4</v>
      </c>
      <c r="R11" s="344">
        <v>0</v>
      </c>
      <c r="S11" s="13"/>
    </row>
    <row r="12" spans="3:18" ht="4.5" customHeight="1">
      <c r="C12" s="52"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45"/>
      <c r="R12" s="346"/>
    </row>
    <row r="13" spans="2:19" ht="13.5" customHeight="1">
      <c r="B13" s="237" t="s">
        <v>30</v>
      </c>
      <c r="C13" s="55">
        <f>SUM(D13:J13)</f>
        <v>2603</v>
      </c>
      <c r="D13" s="56">
        <v>2557</v>
      </c>
      <c r="E13" s="56">
        <v>8</v>
      </c>
      <c r="F13" s="56">
        <v>3</v>
      </c>
      <c r="G13" s="54">
        <v>4</v>
      </c>
      <c r="H13" s="56">
        <v>17</v>
      </c>
      <c r="I13" s="56">
        <v>14</v>
      </c>
      <c r="J13" s="56">
        <v>0</v>
      </c>
      <c r="K13" s="56">
        <v>36</v>
      </c>
      <c r="L13" s="53">
        <v>0</v>
      </c>
      <c r="M13" s="56">
        <v>0</v>
      </c>
      <c r="N13" s="54">
        <v>0</v>
      </c>
      <c r="O13" s="54">
        <v>0</v>
      </c>
      <c r="P13" s="54">
        <v>0</v>
      </c>
      <c r="Q13" s="345">
        <v>98.2</v>
      </c>
      <c r="R13" s="346">
        <v>0.7</v>
      </c>
      <c r="S13" s="13"/>
    </row>
    <row r="14" spans="2:19" ht="13.5" customHeight="1">
      <c r="B14" s="237" t="s">
        <v>31</v>
      </c>
      <c r="C14" s="55">
        <f aca="true" t="shared" si="1" ref="C14:C36">SUM(D14:J14)</f>
        <v>525</v>
      </c>
      <c r="D14" s="56">
        <v>519</v>
      </c>
      <c r="E14" s="54">
        <v>0</v>
      </c>
      <c r="F14" s="54">
        <v>1</v>
      </c>
      <c r="G14" s="54">
        <v>0</v>
      </c>
      <c r="H14" s="54">
        <v>0</v>
      </c>
      <c r="I14" s="56">
        <v>5</v>
      </c>
      <c r="J14" s="54">
        <v>0</v>
      </c>
      <c r="K14" s="56">
        <v>5</v>
      </c>
      <c r="L14" s="53">
        <v>0</v>
      </c>
      <c r="M14" s="54">
        <v>0</v>
      </c>
      <c r="N14" s="54">
        <v>0</v>
      </c>
      <c r="O14" s="54">
        <v>0</v>
      </c>
      <c r="P14" s="54">
        <v>0</v>
      </c>
      <c r="Q14" s="345">
        <v>98.9</v>
      </c>
      <c r="R14" s="346">
        <v>0</v>
      </c>
      <c r="S14" s="13"/>
    </row>
    <row r="15" spans="2:19" ht="13.5" customHeight="1">
      <c r="B15" s="237" t="s">
        <v>32</v>
      </c>
      <c r="C15" s="55">
        <f t="shared" si="1"/>
        <v>334</v>
      </c>
      <c r="D15" s="56">
        <v>330</v>
      </c>
      <c r="E15" s="54">
        <v>0</v>
      </c>
      <c r="F15" s="54">
        <v>0</v>
      </c>
      <c r="G15" s="54">
        <v>1</v>
      </c>
      <c r="H15" s="54">
        <v>2</v>
      </c>
      <c r="I15" s="56">
        <v>1</v>
      </c>
      <c r="J15" s="54">
        <v>0</v>
      </c>
      <c r="K15" s="56">
        <v>3</v>
      </c>
      <c r="L15" s="53">
        <v>0</v>
      </c>
      <c r="M15" s="54">
        <v>0</v>
      </c>
      <c r="N15" s="54">
        <v>0</v>
      </c>
      <c r="O15" s="54">
        <v>0</v>
      </c>
      <c r="P15" s="54">
        <v>0</v>
      </c>
      <c r="Q15" s="345">
        <v>98.8</v>
      </c>
      <c r="R15" s="346">
        <v>0.6</v>
      </c>
      <c r="S15" s="13"/>
    </row>
    <row r="16" spans="2:19" ht="13.5" customHeight="1">
      <c r="B16" s="237" t="s">
        <v>33</v>
      </c>
      <c r="C16" s="55">
        <f t="shared" si="1"/>
        <v>745</v>
      </c>
      <c r="D16" s="56">
        <v>733</v>
      </c>
      <c r="E16" s="54">
        <v>1</v>
      </c>
      <c r="F16" s="54">
        <v>0</v>
      </c>
      <c r="G16" s="54">
        <v>1</v>
      </c>
      <c r="H16" s="56">
        <v>5</v>
      </c>
      <c r="I16" s="56">
        <v>5</v>
      </c>
      <c r="J16" s="53">
        <v>0</v>
      </c>
      <c r="K16" s="56">
        <v>6</v>
      </c>
      <c r="L16" s="53">
        <v>0</v>
      </c>
      <c r="M16" s="56">
        <v>0</v>
      </c>
      <c r="N16" s="54">
        <v>0</v>
      </c>
      <c r="O16" s="54">
        <v>0</v>
      </c>
      <c r="P16" s="54">
        <v>0</v>
      </c>
      <c r="Q16" s="343">
        <v>98.4</v>
      </c>
      <c r="R16" s="346">
        <v>0.7</v>
      </c>
      <c r="S16" s="13"/>
    </row>
    <row r="17" spans="2:19" ht="13.5" customHeight="1">
      <c r="B17" s="237" t="s">
        <v>347</v>
      </c>
      <c r="C17" s="55">
        <f t="shared" si="1"/>
        <v>394</v>
      </c>
      <c r="D17" s="56">
        <v>394</v>
      </c>
      <c r="E17" s="54">
        <v>0</v>
      </c>
      <c r="F17" s="54">
        <v>0</v>
      </c>
      <c r="G17" s="54">
        <v>0</v>
      </c>
      <c r="H17" s="56">
        <v>0</v>
      </c>
      <c r="I17" s="56">
        <v>0</v>
      </c>
      <c r="J17" s="53">
        <v>0</v>
      </c>
      <c r="K17" s="56">
        <v>2</v>
      </c>
      <c r="L17" s="53">
        <v>0</v>
      </c>
      <c r="M17" s="56">
        <v>0</v>
      </c>
      <c r="N17" s="54">
        <v>0</v>
      </c>
      <c r="O17" s="54">
        <v>0</v>
      </c>
      <c r="P17" s="54">
        <v>0</v>
      </c>
      <c r="Q17" s="343">
        <v>100</v>
      </c>
      <c r="R17" s="346">
        <v>0</v>
      </c>
      <c r="S17" s="13"/>
    </row>
    <row r="18" spans="2:19" ht="13.5" customHeight="1">
      <c r="B18" s="237" t="s">
        <v>348</v>
      </c>
      <c r="C18" s="55">
        <f t="shared" si="1"/>
        <v>373</v>
      </c>
      <c r="D18" s="56">
        <v>366</v>
      </c>
      <c r="E18" s="54">
        <v>2</v>
      </c>
      <c r="F18" s="54">
        <v>0</v>
      </c>
      <c r="G18" s="54">
        <v>0</v>
      </c>
      <c r="H18" s="56">
        <v>4</v>
      </c>
      <c r="I18" s="56">
        <v>1</v>
      </c>
      <c r="J18" s="53">
        <v>0</v>
      </c>
      <c r="K18" s="56">
        <v>9</v>
      </c>
      <c r="L18" s="53">
        <v>0</v>
      </c>
      <c r="M18" s="56">
        <v>0</v>
      </c>
      <c r="N18" s="54">
        <v>0</v>
      </c>
      <c r="O18" s="54">
        <v>0</v>
      </c>
      <c r="P18" s="54">
        <v>0</v>
      </c>
      <c r="Q18" s="343">
        <v>98.1</v>
      </c>
      <c r="R18" s="346">
        <v>1.1</v>
      </c>
      <c r="S18" s="13"/>
    </row>
    <row r="19" spans="2:19" ht="13.5" customHeight="1">
      <c r="B19" s="237" t="s">
        <v>349</v>
      </c>
      <c r="C19" s="55">
        <f t="shared" si="1"/>
        <v>325</v>
      </c>
      <c r="D19" s="56">
        <v>325</v>
      </c>
      <c r="E19" s="54">
        <v>0</v>
      </c>
      <c r="F19" s="54">
        <v>0</v>
      </c>
      <c r="G19" s="54">
        <v>0</v>
      </c>
      <c r="H19" s="56">
        <v>0</v>
      </c>
      <c r="I19" s="56">
        <v>0</v>
      </c>
      <c r="J19" s="53">
        <v>0</v>
      </c>
      <c r="K19" s="56">
        <v>9</v>
      </c>
      <c r="L19" s="53">
        <v>0</v>
      </c>
      <c r="M19" s="56">
        <v>0</v>
      </c>
      <c r="N19" s="54">
        <v>0</v>
      </c>
      <c r="O19" s="54">
        <v>0</v>
      </c>
      <c r="P19" s="54">
        <v>0</v>
      </c>
      <c r="Q19" s="343">
        <v>100</v>
      </c>
      <c r="R19" s="346">
        <v>0</v>
      </c>
      <c r="S19" s="13"/>
    </row>
    <row r="20" spans="2:19" ht="13.5" customHeight="1">
      <c r="B20" s="237" t="s">
        <v>366</v>
      </c>
      <c r="C20" s="55">
        <f t="shared" si="1"/>
        <v>302</v>
      </c>
      <c r="D20" s="56">
        <v>297</v>
      </c>
      <c r="E20" s="54">
        <v>0</v>
      </c>
      <c r="F20" s="54">
        <v>0</v>
      </c>
      <c r="G20" s="56">
        <v>1</v>
      </c>
      <c r="H20" s="56">
        <v>0</v>
      </c>
      <c r="I20" s="56">
        <v>4</v>
      </c>
      <c r="J20" s="56">
        <v>0</v>
      </c>
      <c r="K20" s="56">
        <v>21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343">
        <v>98.3</v>
      </c>
      <c r="R20" s="346">
        <v>0</v>
      </c>
      <c r="S20" s="13"/>
    </row>
    <row r="21" spans="2:19" ht="4.5" customHeight="1">
      <c r="B21" s="237"/>
      <c r="C21" s="55"/>
      <c r="D21" s="56"/>
      <c r="E21" s="54"/>
      <c r="F21" s="54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343"/>
      <c r="R21" s="346"/>
      <c r="S21" s="13"/>
    </row>
    <row r="22" spans="2:19" ht="13.5" customHeight="1">
      <c r="B22" s="237" t="s">
        <v>34</v>
      </c>
      <c r="C22" s="55">
        <f t="shared" si="1"/>
        <v>45</v>
      </c>
      <c r="D22" s="56">
        <v>45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4">
        <v>0</v>
      </c>
      <c r="P22" s="54">
        <v>0</v>
      </c>
      <c r="Q22" s="343">
        <v>100</v>
      </c>
      <c r="R22" s="346">
        <v>0</v>
      </c>
      <c r="S22" s="13"/>
    </row>
    <row r="23" spans="2:19" ht="13.5" customHeight="1">
      <c r="B23" s="237" t="s">
        <v>35</v>
      </c>
      <c r="C23" s="55">
        <f t="shared" si="1"/>
        <v>12</v>
      </c>
      <c r="D23" s="56">
        <v>12</v>
      </c>
      <c r="E23" s="54">
        <v>0</v>
      </c>
      <c r="F23" s="54">
        <v>0</v>
      </c>
      <c r="G23" s="54">
        <v>0</v>
      </c>
      <c r="H23" s="54">
        <v>0</v>
      </c>
      <c r="I23" s="53">
        <v>0</v>
      </c>
      <c r="J23" s="54">
        <v>0</v>
      </c>
      <c r="K23" s="54">
        <v>0</v>
      </c>
      <c r="L23" s="53">
        <v>0</v>
      </c>
      <c r="M23" s="54">
        <v>0</v>
      </c>
      <c r="N23" s="54">
        <v>0</v>
      </c>
      <c r="O23" s="54">
        <v>0</v>
      </c>
      <c r="P23" s="54">
        <v>0</v>
      </c>
      <c r="Q23" s="345">
        <v>100</v>
      </c>
      <c r="R23" s="344">
        <v>0</v>
      </c>
      <c r="S23" s="13"/>
    </row>
    <row r="24" spans="2:19" ht="13.5" customHeight="1">
      <c r="B24" s="237" t="s">
        <v>36</v>
      </c>
      <c r="C24" s="55">
        <f t="shared" si="1"/>
        <v>25</v>
      </c>
      <c r="D24" s="56">
        <v>25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3">
        <v>0</v>
      </c>
      <c r="M24" s="54">
        <v>0</v>
      </c>
      <c r="N24" s="54">
        <v>0</v>
      </c>
      <c r="O24" s="54">
        <v>0</v>
      </c>
      <c r="P24" s="54">
        <v>0</v>
      </c>
      <c r="Q24" s="345">
        <v>100</v>
      </c>
      <c r="R24" s="344">
        <v>0</v>
      </c>
      <c r="S24" s="13"/>
    </row>
    <row r="25" spans="2:19" ht="13.5" customHeight="1">
      <c r="B25" s="237" t="s">
        <v>37</v>
      </c>
      <c r="C25" s="55">
        <f t="shared" si="1"/>
        <v>226</v>
      </c>
      <c r="D25" s="56">
        <v>220</v>
      </c>
      <c r="E25" s="56">
        <v>1</v>
      </c>
      <c r="F25" s="54">
        <v>0</v>
      </c>
      <c r="G25" s="54">
        <v>2</v>
      </c>
      <c r="H25" s="54">
        <v>0</v>
      </c>
      <c r="I25" s="53">
        <v>3</v>
      </c>
      <c r="J25" s="54">
        <v>0</v>
      </c>
      <c r="K25" s="54">
        <v>2</v>
      </c>
      <c r="L25" s="53">
        <v>0</v>
      </c>
      <c r="M25" s="54">
        <v>0</v>
      </c>
      <c r="N25" s="54">
        <v>0</v>
      </c>
      <c r="O25" s="54">
        <v>0</v>
      </c>
      <c r="P25" s="54">
        <v>0</v>
      </c>
      <c r="Q25" s="345">
        <v>97.3</v>
      </c>
      <c r="R25" s="346">
        <v>0</v>
      </c>
      <c r="S25" s="13"/>
    </row>
    <row r="26" spans="2:19" ht="13.5" customHeight="1">
      <c r="B26" s="237" t="s">
        <v>38</v>
      </c>
      <c r="C26" s="55">
        <f t="shared" si="1"/>
        <v>44</v>
      </c>
      <c r="D26" s="56">
        <v>43</v>
      </c>
      <c r="E26" s="54">
        <v>0</v>
      </c>
      <c r="F26" s="56">
        <v>0</v>
      </c>
      <c r="G26" s="54">
        <v>0</v>
      </c>
      <c r="H26" s="54">
        <v>0</v>
      </c>
      <c r="I26" s="53">
        <v>1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4">
        <v>0</v>
      </c>
      <c r="P26" s="54">
        <v>0</v>
      </c>
      <c r="Q26" s="345">
        <v>97.7</v>
      </c>
      <c r="R26" s="346">
        <v>0</v>
      </c>
      <c r="S26" s="13"/>
    </row>
    <row r="27" spans="2:19" ht="13.5" customHeight="1">
      <c r="B27" s="237" t="s">
        <v>350</v>
      </c>
      <c r="C27" s="55">
        <f t="shared" si="1"/>
        <v>84</v>
      </c>
      <c r="D27" s="56">
        <v>84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3</v>
      </c>
      <c r="L27" s="53">
        <v>0</v>
      </c>
      <c r="M27" s="54">
        <v>0</v>
      </c>
      <c r="N27" s="54">
        <v>0</v>
      </c>
      <c r="O27" s="54">
        <v>0</v>
      </c>
      <c r="P27" s="54">
        <v>0</v>
      </c>
      <c r="Q27" s="343">
        <v>100</v>
      </c>
      <c r="R27" s="344">
        <v>0</v>
      </c>
      <c r="S27" s="13"/>
    </row>
    <row r="28" spans="2:19" ht="13.5" customHeight="1">
      <c r="B28" s="237" t="s">
        <v>39</v>
      </c>
      <c r="C28" s="55">
        <f t="shared" si="1"/>
        <v>40</v>
      </c>
      <c r="D28" s="56">
        <v>40</v>
      </c>
      <c r="E28" s="54">
        <v>0</v>
      </c>
      <c r="F28" s="54">
        <v>0</v>
      </c>
      <c r="G28" s="54">
        <v>0</v>
      </c>
      <c r="H28" s="56">
        <v>0</v>
      </c>
      <c r="I28" s="54">
        <v>0</v>
      </c>
      <c r="J28" s="54">
        <v>0</v>
      </c>
      <c r="K28" s="54">
        <v>0</v>
      </c>
      <c r="L28" s="53">
        <v>0</v>
      </c>
      <c r="M28" s="54">
        <v>0</v>
      </c>
      <c r="N28" s="54">
        <v>0</v>
      </c>
      <c r="O28" s="54">
        <v>0</v>
      </c>
      <c r="P28" s="54">
        <v>0</v>
      </c>
      <c r="Q28" s="345">
        <v>100</v>
      </c>
      <c r="R28" s="346">
        <v>0</v>
      </c>
      <c r="S28" s="13"/>
    </row>
    <row r="29" spans="2:19" ht="13.5" customHeight="1">
      <c r="B29" s="237" t="s">
        <v>367</v>
      </c>
      <c r="C29" s="55">
        <f t="shared" si="1"/>
        <v>68</v>
      </c>
      <c r="D29" s="56">
        <v>68</v>
      </c>
      <c r="E29" s="54">
        <v>0</v>
      </c>
      <c r="F29" s="54">
        <v>0</v>
      </c>
      <c r="G29" s="54">
        <v>0</v>
      </c>
      <c r="H29" s="53">
        <v>0</v>
      </c>
      <c r="I29" s="54">
        <v>0</v>
      </c>
      <c r="J29" s="54">
        <v>0</v>
      </c>
      <c r="K29" s="54">
        <v>1</v>
      </c>
      <c r="L29" s="53">
        <v>0</v>
      </c>
      <c r="M29" s="53">
        <v>0</v>
      </c>
      <c r="N29" s="54">
        <v>0</v>
      </c>
      <c r="O29" s="54">
        <v>0</v>
      </c>
      <c r="P29" s="54">
        <v>0</v>
      </c>
      <c r="Q29" s="343">
        <v>100</v>
      </c>
      <c r="R29" s="346">
        <v>0</v>
      </c>
      <c r="S29" s="13"/>
    </row>
    <row r="30" spans="2:19" ht="13.5" customHeight="1">
      <c r="B30" s="237" t="s">
        <v>368</v>
      </c>
      <c r="C30" s="55">
        <f t="shared" si="1"/>
        <v>108</v>
      </c>
      <c r="D30" s="56">
        <v>108</v>
      </c>
      <c r="E30" s="54">
        <v>0</v>
      </c>
      <c r="F30" s="54">
        <v>0</v>
      </c>
      <c r="G30" s="54">
        <v>0</v>
      </c>
      <c r="H30" s="56">
        <v>0</v>
      </c>
      <c r="I30" s="54">
        <v>0</v>
      </c>
      <c r="J30" s="54">
        <v>0</v>
      </c>
      <c r="K30" s="54">
        <v>3</v>
      </c>
      <c r="L30" s="53">
        <v>0</v>
      </c>
      <c r="M30" s="54">
        <v>0</v>
      </c>
      <c r="N30" s="54">
        <v>0</v>
      </c>
      <c r="O30" s="54">
        <v>0</v>
      </c>
      <c r="P30" s="54">
        <v>0</v>
      </c>
      <c r="Q30" s="345">
        <v>100</v>
      </c>
      <c r="R30" s="346">
        <v>0</v>
      </c>
      <c r="S30" s="13"/>
    </row>
    <row r="31" spans="2:19" ht="13.5" customHeight="1">
      <c r="B31" s="237" t="s">
        <v>40</v>
      </c>
      <c r="C31" s="55">
        <f t="shared" si="1"/>
        <v>136</v>
      </c>
      <c r="D31" s="56">
        <v>134</v>
      </c>
      <c r="E31" s="54">
        <v>0</v>
      </c>
      <c r="F31" s="54">
        <v>0</v>
      </c>
      <c r="G31" s="54">
        <v>0</v>
      </c>
      <c r="H31" s="54">
        <v>2</v>
      </c>
      <c r="I31" s="54">
        <v>0</v>
      </c>
      <c r="J31" s="54">
        <v>0</v>
      </c>
      <c r="K31" s="56">
        <v>1</v>
      </c>
      <c r="L31" s="53">
        <v>0</v>
      </c>
      <c r="M31" s="56">
        <v>0</v>
      </c>
      <c r="N31" s="54">
        <v>0</v>
      </c>
      <c r="O31" s="54">
        <v>0</v>
      </c>
      <c r="P31" s="54">
        <v>0</v>
      </c>
      <c r="Q31" s="345">
        <v>98.5</v>
      </c>
      <c r="R31" s="346">
        <v>1.5</v>
      </c>
      <c r="S31" s="13"/>
    </row>
    <row r="32" spans="2:19" ht="13.5" customHeight="1">
      <c r="B32" s="237" t="s">
        <v>41</v>
      </c>
      <c r="C32" s="55">
        <f t="shared" si="1"/>
        <v>164</v>
      </c>
      <c r="D32" s="56">
        <v>160</v>
      </c>
      <c r="E32" s="54">
        <v>0</v>
      </c>
      <c r="F32" s="56">
        <v>0</v>
      </c>
      <c r="G32" s="54">
        <v>2</v>
      </c>
      <c r="H32" s="54">
        <v>0</v>
      </c>
      <c r="I32" s="54">
        <v>2</v>
      </c>
      <c r="J32" s="54">
        <v>0</v>
      </c>
      <c r="K32" s="56">
        <v>3</v>
      </c>
      <c r="L32" s="53">
        <v>0</v>
      </c>
      <c r="M32" s="56">
        <v>0</v>
      </c>
      <c r="N32" s="54">
        <v>0</v>
      </c>
      <c r="O32" s="54">
        <v>0</v>
      </c>
      <c r="P32" s="54">
        <v>0</v>
      </c>
      <c r="Q32" s="343">
        <v>97.6</v>
      </c>
      <c r="R32" s="346">
        <v>0</v>
      </c>
      <c r="S32" s="13"/>
    </row>
    <row r="33" spans="2:19" ht="13.5" customHeight="1">
      <c r="B33" s="237" t="s">
        <v>42</v>
      </c>
      <c r="C33" s="55">
        <f t="shared" si="1"/>
        <v>315</v>
      </c>
      <c r="D33" s="56">
        <v>312</v>
      </c>
      <c r="E33" s="54">
        <v>0</v>
      </c>
      <c r="F33" s="54">
        <v>0</v>
      </c>
      <c r="G33" s="54">
        <v>0</v>
      </c>
      <c r="H33" s="56">
        <v>1</v>
      </c>
      <c r="I33" s="56">
        <v>2</v>
      </c>
      <c r="J33" s="54">
        <v>0</v>
      </c>
      <c r="K33" s="56">
        <v>4</v>
      </c>
      <c r="L33" s="53">
        <v>0</v>
      </c>
      <c r="M33" s="54">
        <v>0</v>
      </c>
      <c r="N33" s="54">
        <v>0</v>
      </c>
      <c r="O33" s="54">
        <v>0</v>
      </c>
      <c r="P33" s="54">
        <v>0</v>
      </c>
      <c r="Q33" s="343">
        <v>99</v>
      </c>
      <c r="R33" s="346">
        <v>0.3</v>
      </c>
      <c r="S33" s="13"/>
    </row>
    <row r="34" spans="2:19" ht="13.5" customHeight="1">
      <c r="B34" s="237" t="s">
        <v>43</v>
      </c>
      <c r="C34" s="55">
        <f t="shared" si="1"/>
        <v>117</v>
      </c>
      <c r="D34" s="56">
        <v>113</v>
      </c>
      <c r="E34" s="54">
        <v>0</v>
      </c>
      <c r="F34" s="54">
        <v>0</v>
      </c>
      <c r="G34" s="54">
        <v>3</v>
      </c>
      <c r="H34" s="56">
        <v>0</v>
      </c>
      <c r="I34" s="54">
        <v>1</v>
      </c>
      <c r="J34" s="54">
        <v>0</v>
      </c>
      <c r="K34" s="56">
        <v>1</v>
      </c>
      <c r="L34" s="53">
        <v>0</v>
      </c>
      <c r="M34" s="56">
        <v>0</v>
      </c>
      <c r="N34" s="54">
        <v>0</v>
      </c>
      <c r="O34" s="54">
        <v>0</v>
      </c>
      <c r="P34" s="54">
        <v>0</v>
      </c>
      <c r="Q34" s="345">
        <v>96.6</v>
      </c>
      <c r="R34" s="346">
        <v>0</v>
      </c>
      <c r="S34" s="13"/>
    </row>
    <row r="35" spans="2:19" ht="13.5" customHeight="1">
      <c r="B35" s="237" t="s">
        <v>44</v>
      </c>
      <c r="C35" s="55">
        <f t="shared" si="1"/>
        <v>115</v>
      </c>
      <c r="D35" s="56">
        <v>113</v>
      </c>
      <c r="E35" s="54">
        <v>0</v>
      </c>
      <c r="F35" s="54">
        <v>0</v>
      </c>
      <c r="G35" s="54">
        <v>1</v>
      </c>
      <c r="H35" s="54">
        <v>0</v>
      </c>
      <c r="I35" s="54">
        <v>1</v>
      </c>
      <c r="J35" s="56">
        <v>0</v>
      </c>
      <c r="K35" s="54">
        <v>0</v>
      </c>
      <c r="L35" s="53">
        <v>0</v>
      </c>
      <c r="M35" s="56">
        <v>0</v>
      </c>
      <c r="N35" s="54">
        <v>0</v>
      </c>
      <c r="O35" s="54">
        <v>0</v>
      </c>
      <c r="P35" s="54">
        <v>0</v>
      </c>
      <c r="Q35" s="345">
        <v>98.3</v>
      </c>
      <c r="R35" s="346">
        <v>0</v>
      </c>
      <c r="S35" s="13"/>
    </row>
    <row r="36" spans="2:19" ht="13.5" customHeight="1">
      <c r="B36" s="237" t="s">
        <v>351</v>
      </c>
      <c r="C36" s="55">
        <f t="shared" si="1"/>
        <v>112</v>
      </c>
      <c r="D36" s="56">
        <v>111</v>
      </c>
      <c r="E36" s="54">
        <v>0</v>
      </c>
      <c r="F36" s="54">
        <v>0</v>
      </c>
      <c r="G36" s="54">
        <v>0</v>
      </c>
      <c r="H36" s="56">
        <v>1</v>
      </c>
      <c r="I36" s="54">
        <v>0</v>
      </c>
      <c r="J36" s="54">
        <v>0</v>
      </c>
      <c r="K36" s="54">
        <v>7</v>
      </c>
      <c r="L36" s="53">
        <v>0</v>
      </c>
      <c r="M36" s="54">
        <v>0</v>
      </c>
      <c r="N36" s="54">
        <v>0</v>
      </c>
      <c r="O36" s="54">
        <v>0</v>
      </c>
      <c r="P36" s="54">
        <v>0</v>
      </c>
      <c r="Q36" s="345">
        <v>99.1</v>
      </c>
      <c r="R36" s="344">
        <v>0.9</v>
      </c>
      <c r="S36" s="13"/>
    </row>
    <row r="37" spans="2:19" ht="13.5" customHeight="1">
      <c r="B37" s="237" t="s">
        <v>369</v>
      </c>
      <c r="C37" s="55">
        <f>SUM(D37:J37)</f>
        <v>174</v>
      </c>
      <c r="D37" s="56">
        <v>174</v>
      </c>
      <c r="E37" s="54">
        <v>0</v>
      </c>
      <c r="F37" s="54">
        <v>0</v>
      </c>
      <c r="G37" s="54">
        <v>0</v>
      </c>
      <c r="H37" s="56">
        <v>0</v>
      </c>
      <c r="I37" s="54">
        <v>0</v>
      </c>
      <c r="J37" s="54">
        <v>0</v>
      </c>
      <c r="K37" s="56">
        <v>10</v>
      </c>
      <c r="L37" s="53">
        <v>0</v>
      </c>
      <c r="M37" s="54">
        <v>0</v>
      </c>
      <c r="N37" s="54">
        <v>0</v>
      </c>
      <c r="O37" s="54">
        <v>0</v>
      </c>
      <c r="P37" s="54">
        <v>0</v>
      </c>
      <c r="Q37" s="345">
        <v>100</v>
      </c>
      <c r="R37" s="346">
        <v>0</v>
      </c>
      <c r="S37" s="13"/>
    </row>
    <row r="38" spans="2:18" ht="4.5" customHeight="1" thickBot="1">
      <c r="B38" s="238"/>
      <c r="C38" s="239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</row>
    <row r="39" ht="11.25"/>
    <row r="40" ht="12.75" thickBot="1" thickTop="1"/>
    <row r="41" ht="12.75" thickBot="1" thickTop="1"/>
    <row r="42" ht="12.75" thickBot="1" thickTop="1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</sheetData>
  <mergeCells count="6">
    <mergeCell ref="B2:L2"/>
    <mergeCell ref="B5:B6"/>
    <mergeCell ref="C5:C6"/>
    <mergeCell ref="L6:L7"/>
    <mergeCell ref="L4:P4"/>
    <mergeCell ref="L5:P5"/>
  </mergeCells>
  <printOptions/>
  <pageMargins left="0.5905511811023623" right="0.1968503937007874" top="0.984251968503937" bottom="0.5905511811023623" header="0.3937007874015748" footer="0.5118110236220472"/>
  <pageSetup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A38"/>
  <sheetViews>
    <sheetView workbookViewId="0" topLeftCell="A1">
      <selection activeCell="M2" sqref="M2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9" width="7.125" style="6" customWidth="1"/>
    <col min="10" max="10" width="10.625" style="6" customWidth="1"/>
    <col min="11" max="17" width="7.125" style="6" customWidth="1"/>
    <col min="18" max="18" width="10.625" style="6" customWidth="1"/>
    <col min="19" max="25" width="7.125" style="6" customWidth="1"/>
    <col min="26" max="26" width="10.625" style="6" customWidth="1"/>
    <col min="27" max="16384" width="8.00390625" style="6" customWidth="1"/>
  </cols>
  <sheetData>
    <row r="1" ht="4.5" customHeight="1"/>
    <row r="2" spans="2:24" ht="13.5" customHeight="1">
      <c r="B2" s="465" t="s">
        <v>413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N2" s="465" t="s">
        <v>449</v>
      </c>
      <c r="O2" s="465"/>
      <c r="P2" s="465"/>
      <c r="Q2" s="465"/>
      <c r="R2" s="465"/>
      <c r="S2" s="465"/>
      <c r="T2" s="465"/>
      <c r="U2" s="465"/>
      <c r="V2" s="465"/>
      <c r="W2" s="465"/>
      <c r="X2" s="465"/>
    </row>
    <row r="3" ht="4.5" customHeight="1" thickBot="1"/>
    <row r="4" spans="2:26" s="74" customFormat="1" ht="13.5" customHeight="1">
      <c r="B4" s="234"/>
      <c r="C4" s="235"/>
      <c r="D4" s="234"/>
      <c r="E4" s="234"/>
      <c r="F4" s="175" t="s">
        <v>8</v>
      </c>
      <c r="G4" s="234"/>
      <c r="H4" s="234"/>
      <c r="I4" s="234"/>
      <c r="J4" s="234"/>
      <c r="K4" s="235"/>
      <c r="L4" s="234"/>
      <c r="M4" s="234"/>
      <c r="N4" s="175" t="s">
        <v>45</v>
      </c>
      <c r="O4" s="234"/>
      <c r="P4" s="234"/>
      <c r="Q4" s="234"/>
      <c r="R4" s="234"/>
      <c r="S4" s="235"/>
      <c r="T4" s="234"/>
      <c r="U4" s="234"/>
      <c r="V4" s="175" t="s">
        <v>46</v>
      </c>
      <c r="W4" s="234"/>
      <c r="X4" s="234"/>
      <c r="Y4" s="234"/>
      <c r="Z4" s="240"/>
    </row>
    <row r="5" spans="2:26" s="74" customFormat="1" ht="13.5" customHeight="1">
      <c r="B5" s="522" t="s">
        <v>24</v>
      </c>
      <c r="C5" s="168"/>
      <c r="D5" s="485" t="s">
        <v>265</v>
      </c>
      <c r="E5" s="494"/>
      <c r="F5" s="494"/>
      <c r="G5" s="486"/>
      <c r="H5" s="241"/>
      <c r="I5" s="7" t="s">
        <v>238</v>
      </c>
      <c r="J5" s="7" t="s">
        <v>386</v>
      </c>
      <c r="K5" s="168"/>
      <c r="L5" s="556" t="s">
        <v>339</v>
      </c>
      <c r="M5" s="557"/>
      <c r="N5" s="557"/>
      <c r="O5" s="558"/>
      <c r="P5" s="332"/>
      <c r="Q5" s="7" t="s">
        <v>238</v>
      </c>
      <c r="R5" s="7" t="s">
        <v>386</v>
      </c>
      <c r="S5" s="168"/>
      <c r="T5" s="485" t="s">
        <v>265</v>
      </c>
      <c r="U5" s="494"/>
      <c r="V5" s="494"/>
      <c r="W5" s="486"/>
      <c r="X5" s="241"/>
      <c r="Y5" s="7" t="s">
        <v>238</v>
      </c>
      <c r="Z5" s="160" t="s">
        <v>386</v>
      </c>
    </row>
    <row r="6" spans="2:26" s="74" customFormat="1" ht="13.5" customHeight="1">
      <c r="B6" s="522"/>
      <c r="C6" s="552" t="s">
        <v>8</v>
      </c>
      <c r="D6" s="485" t="s">
        <v>239</v>
      </c>
      <c r="E6" s="494"/>
      <c r="F6" s="494"/>
      <c r="G6" s="486"/>
      <c r="H6" s="242" t="s">
        <v>266</v>
      </c>
      <c r="I6" s="96" t="s">
        <v>240</v>
      </c>
      <c r="J6" s="96" t="s">
        <v>241</v>
      </c>
      <c r="K6" s="96" t="s">
        <v>8</v>
      </c>
      <c r="L6" s="485" t="s">
        <v>239</v>
      </c>
      <c r="M6" s="494"/>
      <c r="N6" s="494"/>
      <c r="O6" s="486"/>
      <c r="P6" s="242" t="s">
        <v>266</v>
      </c>
      <c r="Q6" s="96" t="s">
        <v>240</v>
      </c>
      <c r="R6" s="96" t="s">
        <v>241</v>
      </c>
      <c r="S6" s="96" t="s">
        <v>8</v>
      </c>
      <c r="T6" s="485" t="s">
        <v>239</v>
      </c>
      <c r="U6" s="494"/>
      <c r="V6" s="494"/>
      <c r="W6" s="486"/>
      <c r="X6" s="242" t="s">
        <v>266</v>
      </c>
      <c r="Y6" s="96" t="s">
        <v>240</v>
      </c>
      <c r="Z6" s="243" t="s">
        <v>241</v>
      </c>
    </row>
    <row r="7" spans="3:26" s="74" customFormat="1" ht="13.5" customHeight="1">
      <c r="C7" s="492"/>
      <c r="D7" s="7" t="s">
        <v>8</v>
      </c>
      <c r="E7" s="7" t="s">
        <v>242</v>
      </c>
      <c r="F7" s="7" t="s">
        <v>243</v>
      </c>
      <c r="G7" s="7" t="s">
        <v>244</v>
      </c>
      <c r="H7" s="42"/>
      <c r="I7" s="96" t="s">
        <v>222</v>
      </c>
      <c r="J7" s="96" t="s">
        <v>267</v>
      </c>
      <c r="K7" s="176"/>
      <c r="L7" s="7" t="s">
        <v>8</v>
      </c>
      <c r="M7" s="7" t="s">
        <v>242</v>
      </c>
      <c r="N7" s="7" t="s">
        <v>243</v>
      </c>
      <c r="O7" s="7" t="s">
        <v>244</v>
      </c>
      <c r="P7" s="42"/>
      <c r="Q7" s="96" t="s">
        <v>222</v>
      </c>
      <c r="R7" s="96" t="s">
        <v>267</v>
      </c>
      <c r="S7" s="176"/>
      <c r="T7" s="7" t="s">
        <v>8</v>
      </c>
      <c r="U7" s="7" t="s">
        <v>242</v>
      </c>
      <c r="V7" s="7" t="s">
        <v>243</v>
      </c>
      <c r="W7" s="7" t="s">
        <v>244</v>
      </c>
      <c r="X7" s="42"/>
      <c r="Y7" s="96" t="s">
        <v>222</v>
      </c>
      <c r="Z7" s="243" t="s">
        <v>267</v>
      </c>
    </row>
    <row r="8" spans="2:26" ht="4.5" customHeight="1">
      <c r="B8" s="170"/>
      <c r="C8" s="20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93"/>
    </row>
    <row r="9" spans="2:26" ht="13.5" customHeight="1">
      <c r="B9" s="79" t="s">
        <v>27</v>
      </c>
      <c r="C9" s="339">
        <f>SUM(C13:C37)</f>
        <v>7283</v>
      </c>
      <c r="D9" s="51">
        <f>SUM(E9:G9)</f>
        <v>7038</v>
      </c>
      <c r="E9" s="51">
        <f>SUM(E13:E37)</f>
        <v>6845</v>
      </c>
      <c r="F9" s="51">
        <f>SUM(F13:F37)</f>
        <v>155</v>
      </c>
      <c r="G9" s="51">
        <f>SUM(G13:G37)</f>
        <v>38</v>
      </c>
      <c r="H9" s="51">
        <f aca="true" t="shared" si="0" ref="H9:Z9">SUM(H13:H37)</f>
        <v>0</v>
      </c>
      <c r="I9" s="51">
        <f t="shared" si="0"/>
        <v>188</v>
      </c>
      <c r="J9" s="51">
        <f t="shared" si="0"/>
        <v>57</v>
      </c>
      <c r="K9" s="51">
        <f>SUM(M9:R9)</f>
        <v>3740</v>
      </c>
      <c r="L9" s="51">
        <f>SUM(M9:O9)</f>
        <v>3537</v>
      </c>
      <c r="M9" s="51">
        <f t="shared" si="0"/>
        <v>3445</v>
      </c>
      <c r="N9" s="51">
        <f t="shared" si="0"/>
        <v>81</v>
      </c>
      <c r="O9" s="51">
        <f t="shared" si="0"/>
        <v>11</v>
      </c>
      <c r="P9" s="51">
        <f t="shared" si="0"/>
        <v>0</v>
      </c>
      <c r="Q9" s="51">
        <f t="shared" si="0"/>
        <v>166</v>
      </c>
      <c r="R9" s="51">
        <f t="shared" si="0"/>
        <v>37</v>
      </c>
      <c r="S9" s="51">
        <f>SUM(U9:Z9)</f>
        <v>3543</v>
      </c>
      <c r="T9" s="51">
        <f>SUM(U9:W9)</f>
        <v>3501</v>
      </c>
      <c r="U9" s="51">
        <f t="shared" si="0"/>
        <v>3400</v>
      </c>
      <c r="V9" s="51">
        <f t="shared" si="0"/>
        <v>74</v>
      </c>
      <c r="W9" s="51">
        <f t="shared" si="0"/>
        <v>27</v>
      </c>
      <c r="X9" s="51">
        <f t="shared" si="0"/>
        <v>0</v>
      </c>
      <c r="Y9" s="51">
        <f t="shared" si="0"/>
        <v>22</v>
      </c>
      <c r="Z9" s="51">
        <f t="shared" si="0"/>
        <v>20</v>
      </c>
    </row>
    <row r="10" spans="2:26" ht="13.5" customHeight="1">
      <c r="B10" s="30" t="s">
        <v>28</v>
      </c>
      <c r="C10" s="55">
        <f>SUM(E10:J10)</f>
        <v>157</v>
      </c>
      <c r="D10" s="56">
        <f>SUM(E10:G10)</f>
        <v>156</v>
      </c>
      <c r="E10" s="56">
        <f aca="true" t="shared" si="1" ref="E10:G11">M10+U10</f>
        <v>155</v>
      </c>
      <c r="F10" s="53">
        <f t="shared" si="1"/>
        <v>0</v>
      </c>
      <c r="G10" s="53">
        <f t="shared" si="1"/>
        <v>1</v>
      </c>
      <c r="H10" s="53">
        <v>0</v>
      </c>
      <c r="I10" s="53">
        <f>Q10+Y10</f>
        <v>1</v>
      </c>
      <c r="J10" s="53">
        <f>R10+Z10</f>
        <v>0</v>
      </c>
      <c r="K10" s="56">
        <f>SUM(M10:R10)</f>
        <v>81</v>
      </c>
      <c r="L10" s="56">
        <f>SUM(M10:O10)</f>
        <v>80</v>
      </c>
      <c r="M10" s="56">
        <v>80</v>
      </c>
      <c r="N10" s="54">
        <v>0</v>
      </c>
      <c r="O10" s="54">
        <v>0</v>
      </c>
      <c r="P10" s="54">
        <v>0</v>
      </c>
      <c r="Q10" s="54">
        <v>1</v>
      </c>
      <c r="R10" s="54">
        <v>0</v>
      </c>
      <c r="S10" s="56">
        <f>SUM(U10:Z10)</f>
        <v>76</v>
      </c>
      <c r="T10" s="56">
        <f>SUM(U10:W10)</f>
        <v>76</v>
      </c>
      <c r="U10" s="56">
        <v>75</v>
      </c>
      <c r="V10" s="54">
        <v>0</v>
      </c>
      <c r="W10" s="54">
        <v>1</v>
      </c>
      <c r="X10" s="54">
        <v>0</v>
      </c>
      <c r="Y10" s="54">
        <v>0</v>
      </c>
      <c r="Z10" s="54">
        <v>0</v>
      </c>
    </row>
    <row r="11" spans="2:26" ht="13.5" customHeight="1">
      <c r="B11" s="30" t="s">
        <v>29</v>
      </c>
      <c r="C11" s="55">
        <f>SUM(E11:J11)</f>
        <v>180</v>
      </c>
      <c r="D11" s="56">
        <f>SUM(E11:G11)</f>
        <v>179</v>
      </c>
      <c r="E11" s="56">
        <f t="shared" si="1"/>
        <v>179</v>
      </c>
      <c r="F11" s="53">
        <f t="shared" si="1"/>
        <v>0</v>
      </c>
      <c r="G11" s="53">
        <f t="shared" si="1"/>
        <v>0</v>
      </c>
      <c r="H11" s="53">
        <v>0</v>
      </c>
      <c r="I11" s="53">
        <f>Q11+Y11</f>
        <v>1</v>
      </c>
      <c r="J11" s="53">
        <f>R11+Z11</f>
        <v>0</v>
      </c>
      <c r="K11" s="56">
        <f>SUM(M11:R11)</f>
        <v>96</v>
      </c>
      <c r="L11" s="56">
        <f>SUM(M11:O11)</f>
        <v>95</v>
      </c>
      <c r="M11" s="56">
        <v>95</v>
      </c>
      <c r="N11" s="54">
        <v>0</v>
      </c>
      <c r="O11" s="54">
        <v>0</v>
      </c>
      <c r="P11" s="54">
        <v>0</v>
      </c>
      <c r="Q11" s="54">
        <v>1</v>
      </c>
      <c r="R11" s="54">
        <v>0</v>
      </c>
      <c r="S11" s="56">
        <f>SUM(U11:Z11)</f>
        <v>84</v>
      </c>
      <c r="T11" s="56">
        <f>SUM(U11:W11)</f>
        <v>84</v>
      </c>
      <c r="U11" s="56">
        <v>84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</row>
    <row r="12" spans="3:26" ht="4.5" customHeight="1"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/>
      <c r="N12" s="53"/>
      <c r="O12" s="53"/>
      <c r="P12" s="53"/>
      <c r="Q12" s="53"/>
      <c r="R12" s="53"/>
      <c r="S12" s="53">
        <v>0</v>
      </c>
      <c r="T12" s="53">
        <v>0</v>
      </c>
      <c r="U12" s="53"/>
      <c r="V12" s="53"/>
      <c r="W12" s="53"/>
      <c r="X12" s="53"/>
      <c r="Y12" s="53"/>
      <c r="Z12" s="53"/>
    </row>
    <row r="13" spans="2:26" ht="13.5" customHeight="1">
      <c r="B13" s="237" t="s">
        <v>30</v>
      </c>
      <c r="C13" s="55">
        <f>D13+H13+I13+J13</f>
        <v>2557</v>
      </c>
      <c r="D13" s="56">
        <f>SUM(E13:G13)</f>
        <v>2504</v>
      </c>
      <c r="E13" s="56">
        <v>2411</v>
      </c>
      <c r="F13" s="56">
        <v>72</v>
      </c>
      <c r="G13" s="56">
        <v>21</v>
      </c>
      <c r="H13" s="53">
        <v>0</v>
      </c>
      <c r="I13" s="56">
        <v>30</v>
      </c>
      <c r="J13" s="56">
        <v>23</v>
      </c>
      <c r="K13" s="56">
        <f>L13+P13+Q13+R13</f>
        <v>1335</v>
      </c>
      <c r="L13" s="56">
        <f>SUM(M13:O13)</f>
        <v>1294</v>
      </c>
      <c r="M13" s="56">
        <v>1256</v>
      </c>
      <c r="N13" s="56">
        <v>35</v>
      </c>
      <c r="O13" s="56">
        <v>3</v>
      </c>
      <c r="P13" s="54">
        <v>0</v>
      </c>
      <c r="Q13" s="56">
        <v>26</v>
      </c>
      <c r="R13" s="56">
        <v>15</v>
      </c>
      <c r="S13" s="56">
        <v>1222</v>
      </c>
      <c r="T13" s="56">
        <f>SUM(U13:W13)</f>
        <v>1210</v>
      </c>
      <c r="U13" s="56">
        <v>1155</v>
      </c>
      <c r="V13" s="56">
        <v>37</v>
      </c>
      <c r="W13" s="56">
        <v>18</v>
      </c>
      <c r="X13" s="54">
        <v>0</v>
      </c>
      <c r="Y13" s="56">
        <v>4</v>
      </c>
      <c r="Z13" s="56">
        <v>8</v>
      </c>
    </row>
    <row r="14" spans="2:26" ht="13.5" customHeight="1">
      <c r="B14" s="237" t="s">
        <v>31</v>
      </c>
      <c r="C14" s="55">
        <f aca="true" t="shared" si="2" ref="C14:C37">D14+H14+I14+J14</f>
        <v>519</v>
      </c>
      <c r="D14" s="56">
        <f aca="true" t="shared" si="3" ref="D14:D37">SUM(E14:G14)</f>
        <v>506</v>
      </c>
      <c r="E14" s="56">
        <v>485</v>
      </c>
      <c r="F14" s="56">
        <v>18</v>
      </c>
      <c r="G14" s="56">
        <v>3</v>
      </c>
      <c r="H14" s="53">
        <v>0</v>
      </c>
      <c r="I14" s="56">
        <v>10</v>
      </c>
      <c r="J14" s="56">
        <v>3</v>
      </c>
      <c r="K14" s="56">
        <v>233</v>
      </c>
      <c r="L14" s="56">
        <f aca="true" t="shared" si="4" ref="L14:L37">SUM(M14:O14)</f>
        <v>223</v>
      </c>
      <c r="M14" s="56">
        <v>214</v>
      </c>
      <c r="N14" s="56">
        <v>7</v>
      </c>
      <c r="O14" s="56">
        <v>2</v>
      </c>
      <c r="P14" s="54">
        <v>0</v>
      </c>
      <c r="Q14" s="56">
        <v>8</v>
      </c>
      <c r="R14" s="56">
        <v>2</v>
      </c>
      <c r="S14" s="56">
        <v>286</v>
      </c>
      <c r="T14" s="56">
        <f aca="true" t="shared" si="5" ref="T14:T37">SUM(U14:W14)</f>
        <v>283</v>
      </c>
      <c r="U14" s="56">
        <v>271</v>
      </c>
      <c r="V14" s="56">
        <v>11</v>
      </c>
      <c r="W14" s="56">
        <v>1</v>
      </c>
      <c r="X14" s="54">
        <v>0</v>
      </c>
      <c r="Y14" s="54">
        <v>2</v>
      </c>
      <c r="Z14" s="53">
        <v>1</v>
      </c>
    </row>
    <row r="15" spans="2:26" ht="13.5" customHeight="1">
      <c r="B15" s="237" t="s">
        <v>32</v>
      </c>
      <c r="C15" s="55">
        <f t="shared" si="2"/>
        <v>330</v>
      </c>
      <c r="D15" s="56">
        <f t="shared" si="3"/>
        <v>317</v>
      </c>
      <c r="E15" s="56">
        <v>311</v>
      </c>
      <c r="F15" s="56">
        <v>3</v>
      </c>
      <c r="G15" s="56">
        <v>3</v>
      </c>
      <c r="H15" s="53">
        <v>0</v>
      </c>
      <c r="I15" s="56">
        <v>13</v>
      </c>
      <c r="J15" s="53">
        <v>0</v>
      </c>
      <c r="K15" s="56">
        <v>153</v>
      </c>
      <c r="L15" s="56">
        <f t="shared" si="4"/>
        <v>141</v>
      </c>
      <c r="M15" s="56">
        <v>137</v>
      </c>
      <c r="N15" s="56">
        <v>2</v>
      </c>
      <c r="O15" s="54">
        <v>2</v>
      </c>
      <c r="P15" s="54">
        <v>0</v>
      </c>
      <c r="Q15" s="56">
        <v>12</v>
      </c>
      <c r="R15" s="54">
        <v>0</v>
      </c>
      <c r="S15" s="56">
        <v>177</v>
      </c>
      <c r="T15" s="56">
        <f t="shared" si="5"/>
        <v>176</v>
      </c>
      <c r="U15" s="56">
        <v>174</v>
      </c>
      <c r="V15" s="56">
        <v>1</v>
      </c>
      <c r="W15" s="56">
        <v>1</v>
      </c>
      <c r="X15" s="54">
        <v>0</v>
      </c>
      <c r="Y15" s="56">
        <v>1</v>
      </c>
      <c r="Z15" s="53">
        <v>0</v>
      </c>
    </row>
    <row r="16" spans="2:26" ht="13.5" customHeight="1">
      <c r="B16" s="237" t="s">
        <v>33</v>
      </c>
      <c r="C16" s="55">
        <f t="shared" si="2"/>
        <v>733</v>
      </c>
      <c r="D16" s="56">
        <f t="shared" si="3"/>
        <v>677</v>
      </c>
      <c r="E16" s="56">
        <v>665</v>
      </c>
      <c r="F16" s="56">
        <v>11</v>
      </c>
      <c r="G16" s="53">
        <v>1</v>
      </c>
      <c r="H16" s="53">
        <v>0</v>
      </c>
      <c r="I16" s="56">
        <v>48</v>
      </c>
      <c r="J16" s="56">
        <v>8</v>
      </c>
      <c r="K16" s="56">
        <v>386</v>
      </c>
      <c r="L16" s="56">
        <f t="shared" si="4"/>
        <v>340</v>
      </c>
      <c r="M16" s="56">
        <v>332</v>
      </c>
      <c r="N16" s="56">
        <v>8</v>
      </c>
      <c r="O16" s="54">
        <v>0</v>
      </c>
      <c r="P16" s="54">
        <v>0</v>
      </c>
      <c r="Q16" s="56">
        <v>40</v>
      </c>
      <c r="R16" s="54">
        <v>6</v>
      </c>
      <c r="S16" s="56">
        <v>347</v>
      </c>
      <c r="T16" s="56">
        <f t="shared" si="5"/>
        <v>337</v>
      </c>
      <c r="U16" s="56">
        <v>333</v>
      </c>
      <c r="V16" s="56">
        <v>3</v>
      </c>
      <c r="W16" s="54">
        <v>1</v>
      </c>
      <c r="X16" s="54">
        <v>0</v>
      </c>
      <c r="Y16" s="56">
        <v>8</v>
      </c>
      <c r="Z16" s="53">
        <v>2</v>
      </c>
    </row>
    <row r="17" spans="2:26" ht="13.5" customHeight="1">
      <c r="B17" s="237" t="s">
        <v>347</v>
      </c>
      <c r="C17" s="55">
        <f t="shared" si="2"/>
        <v>394</v>
      </c>
      <c r="D17" s="56">
        <f t="shared" si="3"/>
        <v>386</v>
      </c>
      <c r="E17" s="56">
        <v>383</v>
      </c>
      <c r="F17" s="56">
        <v>3</v>
      </c>
      <c r="G17" s="53">
        <v>0</v>
      </c>
      <c r="H17" s="53">
        <v>0</v>
      </c>
      <c r="I17" s="56">
        <v>5</v>
      </c>
      <c r="J17" s="56">
        <v>3</v>
      </c>
      <c r="K17" s="56">
        <v>203</v>
      </c>
      <c r="L17" s="56">
        <f t="shared" si="4"/>
        <v>196</v>
      </c>
      <c r="M17" s="56">
        <v>193</v>
      </c>
      <c r="N17" s="56">
        <v>3</v>
      </c>
      <c r="O17" s="54">
        <v>0</v>
      </c>
      <c r="P17" s="54">
        <v>0</v>
      </c>
      <c r="Q17" s="56">
        <v>5</v>
      </c>
      <c r="R17" s="54">
        <v>2</v>
      </c>
      <c r="S17" s="56">
        <v>191</v>
      </c>
      <c r="T17" s="56">
        <f t="shared" si="5"/>
        <v>190</v>
      </c>
      <c r="U17" s="56">
        <v>190</v>
      </c>
      <c r="V17" s="56">
        <v>0</v>
      </c>
      <c r="W17" s="54">
        <v>0</v>
      </c>
      <c r="X17" s="54">
        <v>0</v>
      </c>
      <c r="Y17" s="56">
        <v>0</v>
      </c>
      <c r="Z17" s="53">
        <v>1</v>
      </c>
    </row>
    <row r="18" spans="2:26" ht="13.5" customHeight="1">
      <c r="B18" s="237" t="s">
        <v>348</v>
      </c>
      <c r="C18" s="55">
        <f t="shared" si="2"/>
        <v>366</v>
      </c>
      <c r="D18" s="56">
        <f t="shared" si="3"/>
        <v>355</v>
      </c>
      <c r="E18" s="56">
        <v>349</v>
      </c>
      <c r="F18" s="56">
        <v>4</v>
      </c>
      <c r="G18" s="53">
        <v>2</v>
      </c>
      <c r="H18" s="53">
        <v>0</v>
      </c>
      <c r="I18" s="56">
        <v>9</v>
      </c>
      <c r="J18" s="56">
        <v>2</v>
      </c>
      <c r="K18" s="56">
        <v>190</v>
      </c>
      <c r="L18" s="56">
        <f t="shared" si="4"/>
        <v>181</v>
      </c>
      <c r="M18" s="56">
        <v>176</v>
      </c>
      <c r="N18" s="56">
        <v>3</v>
      </c>
      <c r="O18" s="54">
        <v>2</v>
      </c>
      <c r="P18" s="54">
        <v>0</v>
      </c>
      <c r="Q18" s="56">
        <v>8</v>
      </c>
      <c r="R18" s="54">
        <v>1</v>
      </c>
      <c r="S18" s="56">
        <v>176</v>
      </c>
      <c r="T18" s="56">
        <f t="shared" si="5"/>
        <v>174</v>
      </c>
      <c r="U18" s="56">
        <v>173</v>
      </c>
      <c r="V18" s="56">
        <v>1</v>
      </c>
      <c r="W18" s="54">
        <v>0</v>
      </c>
      <c r="X18" s="54">
        <v>0</v>
      </c>
      <c r="Y18" s="56">
        <v>1</v>
      </c>
      <c r="Z18" s="53">
        <v>1</v>
      </c>
    </row>
    <row r="19" spans="2:26" ht="13.5" customHeight="1">
      <c r="B19" s="237" t="s">
        <v>349</v>
      </c>
      <c r="C19" s="55">
        <f t="shared" si="2"/>
        <v>325</v>
      </c>
      <c r="D19" s="56">
        <f t="shared" si="3"/>
        <v>320</v>
      </c>
      <c r="E19" s="56">
        <v>317</v>
      </c>
      <c r="F19" s="56">
        <v>2</v>
      </c>
      <c r="G19" s="53">
        <v>1</v>
      </c>
      <c r="H19" s="53">
        <v>0</v>
      </c>
      <c r="I19" s="56">
        <v>3</v>
      </c>
      <c r="J19" s="56">
        <v>2</v>
      </c>
      <c r="K19" s="56">
        <v>171</v>
      </c>
      <c r="L19" s="56">
        <f t="shared" si="4"/>
        <v>167</v>
      </c>
      <c r="M19" s="56">
        <v>166</v>
      </c>
      <c r="N19" s="56">
        <v>1</v>
      </c>
      <c r="O19" s="54">
        <v>0</v>
      </c>
      <c r="P19" s="54">
        <v>0</v>
      </c>
      <c r="Q19" s="56">
        <v>3</v>
      </c>
      <c r="R19" s="54">
        <v>1</v>
      </c>
      <c r="S19" s="56">
        <v>154</v>
      </c>
      <c r="T19" s="56">
        <f t="shared" si="5"/>
        <v>153</v>
      </c>
      <c r="U19" s="56">
        <v>151</v>
      </c>
      <c r="V19" s="56">
        <v>1</v>
      </c>
      <c r="W19" s="54">
        <v>1</v>
      </c>
      <c r="X19" s="54">
        <v>0</v>
      </c>
      <c r="Y19" s="56">
        <v>0</v>
      </c>
      <c r="Z19" s="53">
        <v>1</v>
      </c>
    </row>
    <row r="20" spans="2:26" ht="13.5" customHeight="1">
      <c r="B20" s="237" t="s">
        <v>366</v>
      </c>
      <c r="C20" s="55">
        <f t="shared" si="2"/>
        <v>297</v>
      </c>
      <c r="D20" s="56">
        <f t="shared" si="3"/>
        <v>281</v>
      </c>
      <c r="E20" s="56">
        <v>277</v>
      </c>
      <c r="F20" s="56">
        <v>4</v>
      </c>
      <c r="G20" s="53">
        <v>0</v>
      </c>
      <c r="H20" s="53">
        <v>0</v>
      </c>
      <c r="I20" s="56">
        <v>14</v>
      </c>
      <c r="J20" s="56">
        <v>2</v>
      </c>
      <c r="K20" s="56">
        <v>151</v>
      </c>
      <c r="L20" s="56">
        <f t="shared" si="4"/>
        <v>137</v>
      </c>
      <c r="M20" s="56">
        <v>135</v>
      </c>
      <c r="N20" s="56">
        <v>2</v>
      </c>
      <c r="O20" s="54">
        <v>0</v>
      </c>
      <c r="P20" s="54">
        <v>0</v>
      </c>
      <c r="Q20" s="56">
        <v>13</v>
      </c>
      <c r="R20" s="54">
        <v>1</v>
      </c>
      <c r="S20" s="56">
        <v>146</v>
      </c>
      <c r="T20" s="56">
        <f t="shared" si="5"/>
        <v>144</v>
      </c>
      <c r="U20" s="56">
        <v>142</v>
      </c>
      <c r="V20" s="56">
        <v>2</v>
      </c>
      <c r="W20" s="54">
        <v>0</v>
      </c>
      <c r="X20" s="54">
        <v>0</v>
      </c>
      <c r="Y20" s="56">
        <v>1</v>
      </c>
      <c r="Z20" s="53">
        <v>1</v>
      </c>
    </row>
    <row r="21" spans="2:26" ht="4.5" customHeight="1">
      <c r="B21" s="237"/>
      <c r="C21" s="55"/>
      <c r="D21" s="56"/>
      <c r="E21" s="56"/>
      <c r="F21" s="56"/>
      <c r="G21" s="53"/>
      <c r="H21" s="53"/>
      <c r="I21" s="56"/>
      <c r="J21" s="56"/>
      <c r="K21" s="56"/>
      <c r="L21" s="56"/>
      <c r="M21" s="56"/>
      <c r="N21" s="56"/>
      <c r="O21" s="54"/>
      <c r="P21" s="54"/>
      <c r="Q21" s="56"/>
      <c r="R21" s="54"/>
      <c r="S21" s="56"/>
      <c r="T21" s="56"/>
      <c r="U21" s="56"/>
      <c r="V21" s="56"/>
      <c r="W21" s="54"/>
      <c r="X21" s="54"/>
      <c r="Y21" s="56"/>
      <c r="Z21" s="53"/>
    </row>
    <row r="22" spans="2:26" ht="13.5" customHeight="1">
      <c r="B22" s="237" t="s">
        <v>34</v>
      </c>
      <c r="C22" s="55">
        <f t="shared" si="2"/>
        <v>45</v>
      </c>
      <c r="D22" s="56">
        <f>SUM(E22:G22)</f>
        <v>43</v>
      </c>
      <c r="E22" s="56">
        <v>43</v>
      </c>
      <c r="F22" s="56">
        <v>0</v>
      </c>
      <c r="G22" s="53">
        <v>0</v>
      </c>
      <c r="H22" s="53">
        <v>0</v>
      </c>
      <c r="I22" s="56">
        <v>2</v>
      </c>
      <c r="J22" s="53">
        <v>0</v>
      </c>
      <c r="K22" s="56">
        <v>29</v>
      </c>
      <c r="L22" s="56">
        <f t="shared" si="4"/>
        <v>27</v>
      </c>
      <c r="M22" s="56">
        <v>27</v>
      </c>
      <c r="N22" s="54">
        <v>0</v>
      </c>
      <c r="O22" s="54">
        <v>0</v>
      </c>
      <c r="P22" s="54">
        <v>0</v>
      </c>
      <c r="Q22" s="56">
        <v>2</v>
      </c>
      <c r="R22" s="54">
        <v>0</v>
      </c>
      <c r="S22" s="56">
        <v>16</v>
      </c>
      <c r="T22" s="56">
        <f t="shared" si="5"/>
        <v>16</v>
      </c>
      <c r="U22" s="56">
        <v>16</v>
      </c>
      <c r="V22" s="56">
        <v>0</v>
      </c>
      <c r="W22" s="54">
        <v>0</v>
      </c>
      <c r="X22" s="54">
        <v>0</v>
      </c>
      <c r="Y22" s="54">
        <v>0</v>
      </c>
      <c r="Z22" s="54">
        <v>0</v>
      </c>
    </row>
    <row r="23" spans="2:26" ht="13.5" customHeight="1">
      <c r="B23" s="237" t="s">
        <v>35</v>
      </c>
      <c r="C23" s="55">
        <f t="shared" si="2"/>
        <v>12</v>
      </c>
      <c r="D23" s="56">
        <f t="shared" si="3"/>
        <v>11</v>
      </c>
      <c r="E23" s="56">
        <v>11</v>
      </c>
      <c r="F23" s="56">
        <v>0</v>
      </c>
      <c r="G23" s="53">
        <v>0</v>
      </c>
      <c r="H23" s="53">
        <v>0</v>
      </c>
      <c r="I23" s="53">
        <v>1</v>
      </c>
      <c r="J23" s="53">
        <v>0</v>
      </c>
      <c r="K23" s="56">
        <v>7</v>
      </c>
      <c r="L23" s="56">
        <f t="shared" si="4"/>
        <v>6</v>
      </c>
      <c r="M23" s="56">
        <v>6</v>
      </c>
      <c r="N23" s="56">
        <v>0</v>
      </c>
      <c r="O23" s="54">
        <v>0</v>
      </c>
      <c r="P23" s="54">
        <v>0</v>
      </c>
      <c r="Q23" s="54">
        <v>1</v>
      </c>
      <c r="R23" s="54">
        <v>0</v>
      </c>
      <c r="S23" s="56">
        <v>5</v>
      </c>
      <c r="T23" s="56">
        <f t="shared" si="5"/>
        <v>5</v>
      </c>
      <c r="U23" s="56">
        <v>5</v>
      </c>
      <c r="V23" s="54">
        <v>0</v>
      </c>
      <c r="W23" s="54">
        <v>0</v>
      </c>
      <c r="X23" s="54">
        <v>0</v>
      </c>
      <c r="Y23" s="56">
        <v>0</v>
      </c>
      <c r="Z23" s="54">
        <v>0</v>
      </c>
    </row>
    <row r="24" spans="2:26" ht="13.5" customHeight="1">
      <c r="B24" s="237" t="s">
        <v>36</v>
      </c>
      <c r="C24" s="55">
        <f t="shared" si="2"/>
        <v>25</v>
      </c>
      <c r="D24" s="56">
        <f t="shared" si="3"/>
        <v>24</v>
      </c>
      <c r="E24" s="56">
        <v>24</v>
      </c>
      <c r="F24" s="56">
        <v>0</v>
      </c>
      <c r="G24" s="53">
        <v>0</v>
      </c>
      <c r="H24" s="53">
        <v>0</v>
      </c>
      <c r="I24" s="53">
        <v>1</v>
      </c>
      <c r="J24" s="53">
        <v>0</v>
      </c>
      <c r="K24" s="56">
        <v>15</v>
      </c>
      <c r="L24" s="56">
        <f t="shared" si="4"/>
        <v>14</v>
      </c>
      <c r="M24" s="56">
        <v>14</v>
      </c>
      <c r="N24" s="56">
        <v>0</v>
      </c>
      <c r="O24" s="54">
        <v>0</v>
      </c>
      <c r="P24" s="54">
        <v>0</v>
      </c>
      <c r="Q24" s="56">
        <v>1</v>
      </c>
      <c r="R24" s="54">
        <v>0</v>
      </c>
      <c r="S24" s="56">
        <v>10</v>
      </c>
      <c r="T24" s="56">
        <f t="shared" si="5"/>
        <v>10</v>
      </c>
      <c r="U24" s="56">
        <v>10</v>
      </c>
      <c r="V24" s="56">
        <v>0</v>
      </c>
      <c r="W24" s="54">
        <v>0</v>
      </c>
      <c r="X24" s="54">
        <v>0</v>
      </c>
      <c r="Y24" s="54">
        <v>0</v>
      </c>
      <c r="Z24" s="54">
        <v>0</v>
      </c>
    </row>
    <row r="25" spans="2:26" ht="13.5" customHeight="1">
      <c r="B25" s="237" t="s">
        <v>37</v>
      </c>
      <c r="C25" s="55">
        <f t="shared" si="2"/>
        <v>220</v>
      </c>
      <c r="D25" s="56">
        <f t="shared" si="3"/>
        <v>214</v>
      </c>
      <c r="E25" s="56">
        <v>202</v>
      </c>
      <c r="F25" s="56">
        <v>10</v>
      </c>
      <c r="G25" s="56">
        <v>2</v>
      </c>
      <c r="H25" s="53">
        <v>0</v>
      </c>
      <c r="I25" s="56">
        <v>5</v>
      </c>
      <c r="J25" s="53">
        <v>1</v>
      </c>
      <c r="K25" s="56">
        <v>117</v>
      </c>
      <c r="L25" s="56">
        <f t="shared" si="4"/>
        <v>112</v>
      </c>
      <c r="M25" s="56">
        <v>105</v>
      </c>
      <c r="N25" s="56">
        <v>7</v>
      </c>
      <c r="O25" s="54">
        <v>0</v>
      </c>
      <c r="P25" s="54">
        <v>0</v>
      </c>
      <c r="Q25" s="56">
        <v>4</v>
      </c>
      <c r="R25" s="54">
        <v>1</v>
      </c>
      <c r="S25" s="56">
        <v>103</v>
      </c>
      <c r="T25" s="56">
        <f t="shared" si="5"/>
        <v>102</v>
      </c>
      <c r="U25" s="56">
        <v>97</v>
      </c>
      <c r="V25" s="56">
        <v>3</v>
      </c>
      <c r="W25" s="54">
        <v>2</v>
      </c>
      <c r="X25" s="54">
        <v>0</v>
      </c>
      <c r="Y25" s="56">
        <v>1</v>
      </c>
      <c r="Z25" s="54">
        <v>0</v>
      </c>
    </row>
    <row r="26" spans="2:26" ht="13.5" customHeight="1">
      <c r="B26" s="237" t="s">
        <v>38</v>
      </c>
      <c r="C26" s="55">
        <f t="shared" si="2"/>
        <v>43</v>
      </c>
      <c r="D26" s="56">
        <f t="shared" si="3"/>
        <v>43</v>
      </c>
      <c r="E26" s="56">
        <v>43</v>
      </c>
      <c r="F26" s="53">
        <v>0</v>
      </c>
      <c r="G26" s="53">
        <v>0</v>
      </c>
      <c r="H26" s="53">
        <v>0</v>
      </c>
      <c r="I26" s="56">
        <v>0</v>
      </c>
      <c r="J26" s="53">
        <v>0</v>
      </c>
      <c r="K26" s="56">
        <v>26</v>
      </c>
      <c r="L26" s="56">
        <f t="shared" si="4"/>
        <v>26</v>
      </c>
      <c r="M26" s="56">
        <v>26</v>
      </c>
      <c r="N26" s="54">
        <v>0</v>
      </c>
      <c r="O26" s="53">
        <v>0</v>
      </c>
      <c r="P26" s="54">
        <v>0</v>
      </c>
      <c r="Q26" s="56">
        <v>0</v>
      </c>
      <c r="R26" s="54">
        <v>0</v>
      </c>
      <c r="S26" s="56">
        <v>17</v>
      </c>
      <c r="T26" s="56">
        <f t="shared" si="5"/>
        <v>17</v>
      </c>
      <c r="U26" s="56">
        <v>17</v>
      </c>
      <c r="V26" s="56">
        <v>0</v>
      </c>
      <c r="W26" s="54">
        <v>0</v>
      </c>
      <c r="X26" s="54">
        <v>0</v>
      </c>
      <c r="Y26" s="54">
        <v>0</v>
      </c>
      <c r="Z26" s="54">
        <v>0</v>
      </c>
    </row>
    <row r="27" spans="2:26" ht="13.5" customHeight="1">
      <c r="B27" s="237" t="s">
        <v>350</v>
      </c>
      <c r="C27" s="55">
        <f t="shared" si="2"/>
        <v>84</v>
      </c>
      <c r="D27" s="56">
        <f t="shared" si="3"/>
        <v>77</v>
      </c>
      <c r="E27" s="56">
        <v>76</v>
      </c>
      <c r="F27" s="56">
        <v>0</v>
      </c>
      <c r="G27" s="53">
        <v>1</v>
      </c>
      <c r="H27" s="53">
        <v>0</v>
      </c>
      <c r="I27" s="56">
        <v>5</v>
      </c>
      <c r="J27" s="53">
        <v>2</v>
      </c>
      <c r="K27" s="56">
        <v>51</v>
      </c>
      <c r="L27" s="56">
        <f t="shared" si="4"/>
        <v>45</v>
      </c>
      <c r="M27" s="56">
        <v>45</v>
      </c>
      <c r="N27" s="56">
        <v>0</v>
      </c>
      <c r="O27" s="54">
        <v>0</v>
      </c>
      <c r="P27" s="54">
        <v>0</v>
      </c>
      <c r="Q27" s="56">
        <v>5</v>
      </c>
      <c r="R27" s="54">
        <v>1</v>
      </c>
      <c r="S27" s="56">
        <v>33</v>
      </c>
      <c r="T27" s="56">
        <f t="shared" si="5"/>
        <v>32</v>
      </c>
      <c r="U27" s="56">
        <v>31</v>
      </c>
      <c r="V27" s="56">
        <v>0</v>
      </c>
      <c r="W27" s="54">
        <v>1</v>
      </c>
      <c r="X27" s="54">
        <v>0</v>
      </c>
      <c r="Y27" s="54">
        <v>0</v>
      </c>
      <c r="Z27" s="54">
        <v>1</v>
      </c>
    </row>
    <row r="28" spans="2:26" ht="13.5" customHeight="1">
      <c r="B28" s="237" t="s">
        <v>39</v>
      </c>
      <c r="C28" s="55">
        <f t="shared" si="2"/>
        <v>40</v>
      </c>
      <c r="D28" s="56">
        <f t="shared" si="3"/>
        <v>37</v>
      </c>
      <c r="E28" s="56">
        <v>37</v>
      </c>
      <c r="F28" s="53">
        <v>0</v>
      </c>
      <c r="G28" s="53">
        <v>0</v>
      </c>
      <c r="H28" s="53">
        <v>0</v>
      </c>
      <c r="I28" s="56">
        <v>3</v>
      </c>
      <c r="J28" s="53">
        <v>0</v>
      </c>
      <c r="K28" s="56">
        <v>15</v>
      </c>
      <c r="L28" s="56">
        <f t="shared" si="4"/>
        <v>12</v>
      </c>
      <c r="M28" s="56">
        <v>12</v>
      </c>
      <c r="N28" s="54">
        <v>0</v>
      </c>
      <c r="O28" s="54">
        <v>0</v>
      </c>
      <c r="P28" s="54">
        <v>0</v>
      </c>
      <c r="Q28" s="56">
        <v>3</v>
      </c>
      <c r="R28" s="54">
        <v>0</v>
      </c>
      <c r="S28" s="56">
        <v>25</v>
      </c>
      <c r="T28" s="56">
        <f t="shared" si="5"/>
        <v>25</v>
      </c>
      <c r="U28" s="56">
        <v>25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</row>
    <row r="29" spans="2:26" ht="13.5" customHeight="1">
      <c r="B29" s="237" t="s">
        <v>367</v>
      </c>
      <c r="C29" s="55">
        <f t="shared" si="2"/>
        <v>68</v>
      </c>
      <c r="D29" s="56">
        <f t="shared" si="3"/>
        <v>66</v>
      </c>
      <c r="E29" s="56">
        <v>66</v>
      </c>
      <c r="F29" s="53">
        <v>0</v>
      </c>
      <c r="G29" s="53">
        <v>0</v>
      </c>
      <c r="H29" s="53">
        <v>0</v>
      </c>
      <c r="I29" s="53">
        <v>2</v>
      </c>
      <c r="J29" s="56">
        <v>0</v>
      </c>
      <c r="K29" s="56">
        <v>34</v>
      </c>
      <c r="L29" s="56">
        <f t="shared" si="4"/>
        <v>32</v>
      </c>
      <c r="M29" s="56">
        <v>32</v>
      </c>
      <c r="N29" s="54">
        <v>0</v>
      </c>
      <c r="O29" s="54">
        <v>0</v>
      </c>
      <c r="P29" s="54">
        <v>0</v>
      </c>
      <c r="Q29" s="54">
        <v>2</v>
      </c>
      <c r="R29" s="56">
        <v>0</v>
      </c>
      <c r="S29" s="56">
        <v>34</v>
      </c>
      <c r="T29" s="56">
        <f t="shared" si="5"/>
        <v>34</v>
      </c>
      <c r="U29" s="56">
        <v>34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</row>
    <row r="30" spans="2:26" ht="13.5" customHeight="1">
      <c r="B30" s="237" t="s">
        <v>368</v>
      </c>
      <c r="C30" s="55">
        <f t="shared" si="2"/>
        <v>108</v>
      </c>
      <c r="D30" s="56">
        <f t="shared" si="3"/>
        <v>104</v>
      </c>
      <c r="E30" s="56">
        <v>104</v>
      </c>
      <c r="F30" s="53">
        <v>0</v>
      </c>
      <c r="G30" s="53">
        <v>0</v>
      </c>
      <c r="H30" s="53">
        <v>0</v>
      </c>
      <c r="I30" s="56">
        <v>2</v>
      </c>
      <c r="J30" s="56">
        <v>2</v>
      </c>
      <c r="K30" s="56">
        <v>51</v>
      </c>
      <c r="L30" s="56">
        <f t="shared" si="4"/>
        <v>47</v>
      </c>
      <c r="M30" s="56">
        <v>47</v>
      </c>
      <c r="N30" s="54">
        <v>0</v>
      </c>
      <c r="O30" s="54">
        <v>0</v>
      </c>
      <c r="P30" s="54">
        <v>0</v>
      </c>
      <c r="Q30" s="56">
        <v>2</v>
      </c>
      <c r="R30" s="54">
        <v>2</v>
      </c>
      <c r="S30" s="56">
        <v>57</v>
      </c>
      <c r="T30" s="56">
        <f t="shared" si="5"/>
        <v>57</v>
      </c>
      <c r="U30" s="56">
        <v>57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</row>
    <row r="31" spans="2:26" ht="13.5" customHeight="1">
      <c r="B31" s="237" t="s">
        <v>40</v>
      </c>
      <c r="C31" s="55">
        <f t="shared" si="2"/>
        <v>134</v>
      </c>
      <c r="D31" s="56">
        <f t="shared" si="3"/>
        <v>129</v>
      </c>
      <c r="E31" s="56">
        <v>121</v>
      </c>
      <c r="F31" s="56">
        <v>6</v>
      </c>
      <c r="G31" s="53">
        <v>2</v>
      </c>
      <c r="H31" s="53">
        <v>0</v>
      </c>
      <c r="I31" s="56">
        <v>4</v>
      </c>
      <c r="J31" s="56">
        <v>1</v>
      </c>
      <c r="K31" s="56">
        <v>65</v>
      </c>
      <c r="L31" s="56">
        <f t="shared" si="4"/>
        <v>61</v>
      </c>
      <c r="M31" s="56">
        <v>59</v>
      </c>
      <c r="N31" s="56">
        <v>2</v>
      </c>
      <c r="O31" s="54">
        <v>0</v>
      </c>
      <c r="P31" s="54">
        <v>0</v>
      </c>
      <c r="Q31" s="56">
        <v>4</v>
      </c>
      <c r="R31" s="54">
        <v>0</v>
      </c>
      <c r="S31" s="56">
        <v>69</v>
      </c>
      <c r="T31" s="56">
        <f t="shared" si="5"/>
        <v>68</v>
      </c>
      <c r="U31" s="56">
        <v>62</v>
      </c>
      <c r="V31" s="56">
        <v>4</v>
      </c>
      <c r="W31" s="53">
        <v>2</v>
      </c>
      <c r="X31" s="54">
        <v>0</v>
      </c>
      <c r="Y31" s="53">
        <v>0</v>
      </c>
      <c r="Z31" s="54">
        <v>1</v>
      </c>
    </row>
    <row r="32" spans="2:26" ht="13.5" customHeight="1">
      <c r="B32" s="237" t="s">
        <v>41</v>
      </c>
      <c r="C32" s="55">
        <f t="shared" si="2"/>
        <v>160</v>
      </c>
      <c r="D32" s="56">
        <f t="shared" si="3"/>
        <v>153</v>
      </c>
      <c r="E32" s="56">
        <v>148</v>
      </c>
      <c r="F32" s="56">
        <v>5</v>
      </c>
      <c r="G32" s="53">
        <v>0</v>
      </c>
      <c r="H32" s="53">
        <v>0</v>
      </c>
      <c r="I32" s="53">
        <v>4</v>
      </c>
      <c r="J32" s="56">
        <v>3</v>
      </c>
      <c r="K32" s="56">
        <v>82</v>
      </c>
      <c r="L32" s="56">
        <f t="shared" si="4"/>
        <v>77</v>
      </c>
      <c r="M32" s="56">
        <v>74</v>
      </c>
      <c r="N32" s="56">
        <v>3</v>
      </c>
      <c r="O32" s="54">
        <v>0</v>
      </c>
      <c r="P32" s="54">
        <v>0</v>
      </c>
      <c r="Q32" s="54">
        <v>3</v>
      </c>
      <c r="R32" s="56">
        <v>2</v>
      </c>
      <c r="S32" s="56">
        <v>78</v>
      </c>
      <c r="T32" s="56">
        <f t="shared" si="5"/>
        <v>76</v>
      </c>
      <c r="U32" s="56">
        <v>74</v>
      </c>
      <c r="V32" s="56">
        <v>2</v>
      </c>
      <c r="W32" s="54">
        <v>0</v>
      </c>
      <c r="X32" s="54">
        <v>0</v>
      </c>
      <c r="Y32" s="54">
        <v>1</v>
      </c>
      <c r="Z32" s="54">
        <v>1</v>
      </c>
    </row>
    <row r="33" spans="2:26" ht="13.5" customHeight="1">
      <c r="B33" s="237" t="s">
        <v>42</v>
      </c>
      <c r="C33" s="55">
        <f t="shared" si="2"/>
        <v>312</v>
      </c>
      <c r="D33" s="56">
        <f t="shared" si="3"/>
        <v>303</v>
      </c>
      <c r="E33" s="56">
        <v>290</v>
      </c>
      <c r="F33" s="56">
        <v>11</v>
      </c>
      <c r="G33" s="56">
        <v>2</v>
      </c>
      <c r="H33" s="53">
        <v>0</v>
      </c>
      <c r="I33" s="56">
        <v>7</v>
      </c>
      <c r="J33" s="53">
        <v>2</v>
      </c>
      <c r="K33" s="56">
        <v>163</v>
      </c>
      <c r="L33" s="56">
        <f t="shared" si="4"/>
        <v>154</v>
      </c>
      <c r="M33" s="56">
        <v>147</v>
      </c>
      <c r="N33" s="56">
        <v>5</v>
      </c>
      <c r="O33" s="54">
        <v>2</v>
      </c>
      <c r="P33" s="54">
        <v>0</v>
      </c>
      <c r="Q33" s="56">
        <v>7</v>
      </c>
      <c r="R33" s="53">
        <v>2</v>
      </c>
      <c r="S33" s="56">
        <v>149</v>
      </c>
      <c r="T33" s="56">
        <f t="shared" si="5"/>
        <v>149</v>
      </c>
      <c r="U33" s="56">
        <v>143</v>
      </c>
      <c r="V33" s="56">
        <v>6</v>
      </c>
      <c r="W33" s="56">
        <v>0</v>
      </c>
      <c r="X33" s="54">
        <v>0</v>
      </c>
      <c r="Y33" s="54">
        <v>0</v>
      </c>
      <c r="Z33" s="54">
        <v>0</v>
      </c>
    </row>
    <row r="34" spans="2:26" ht="13.5" customHeight="1">
      <c r="B34" s="237" t="s">
        <v>43</v>
      </c>
      <c r="C34" s="55">
        <f t="shared" si="2"/>
        <v>113</v>
      </c>
      <c r="D34" s="56">
        <f t="shared" si="3"/>
        <v>110</v>
      </c>
      <c r="E34" s="56">
        <v>109</v>
      </c>
      <c r="F34" s="56">
        <v>1</v>
      </c>
      <c r="G34" s="53">
        <v>0</v>
      </c>
      <c r="H34" s="53">
        <v>0</v>
      </c>
      <c r="I34" s="56">
        <v>2</v>
      </c>
      <c r="J34" s="56">
        <v>1</v>
      </c>
      <c r="K34" s="56">
        <v>60</v>
      </c>
      <c r="L34" s="56">
        <f t="shared" si="4"/>
        <v>59</v>
      </c>
      <c r="M34" s="56">
        <v>59</v>
      </c>
      <c r="N34" s="54">
        <v>0</v>
      </c>
      <c r="O34" s="54">
        <v>0</v>
      </c>
      <c r="P34" s="54">
        <v>0</v>
      </c>
      <c r="Q34" s="56">
        <v>1</v>
      </c>
      <c r="R34" s="56">
        <v>0</v>
      </c>
      <c r="S34" s="56">
        <v>53</v>
      </c>
      <c r="T34" s="56">
        <f t="shared" si="5"/>
        <v>51</v>
      </c>
      <c r="U34" s="56">
        <v>50</v>
      </c>
      <c r="V34" s="56">
        <v>1</v>
      </c>
      <c r="W34" s="54">
        <v>0</v>
      </c>
      <c r="X34" s="54">
        <v>0</v>
      </c>
      <c r="Y34" s="54">
        <v>1</v>
      </c>
      <c r="Z34" s="56">
        <v>1</v>
      </c>
    </row>
    <row r="35" spans="2:26" ht="13.5" customHeight="1">
      <c r="B35" s="237" t="s">
        <v>44</v>
      </c>
      <c r="C35" s="55">
        <f t="shared" si="2"/>
        <v>113</v>
      </c>
      <c r="D35" s="56">
        <f t="shared" si="3"/>
        <v>108</v>
      </c>
      <c r="E35" s="56">
        <v>107</v>
      </c>
      <c r="F35" s="56">
        <v>1</v>
      </c>
      <c r="G35" s="56">
        <v>0</v>
      </c>
      <c r="H35" s="53">
        <v>0</v>
      </c>
      <c r="I35" s="56">
        <v>3</v>
      </c>
      <c r="J35" s="56">
        <v>2</v>
      </c>
      <c r="K35" s="56">
        <v>51</v>
      </c>
      <c r="L35" s="56">
        <f t="shared" si="4"/>
        <v>48</v>
      </c>
      <c r="M35" s="56">
        <v>47</v>
      </c>
      <c r="N35" s="56">
        <v>1</v>
      </c>
      <c r="O35" s="54">
        <v>0</v>
      </c>
      <c r="P35" s="54">
        <v>0</v>
      </c>
      <c r="Q35" s="56">
        <v>2</v>
      </c>
      <c r="R35" s="54">
        <v>1</v>
      </c>
      <c r="S35" s="56">
        <v>62</v>
      </c>
      <c r="T35" s="56">
        <f t="shared" si="5"/>
        <v>60</v>
      </c>
      <c r="U35" s="56">
        <v>60</v>
      </c>
      <c r="V35" s="54">
        <v>0</v>
      </c>
      <c r="W35" s="54">
        <v>0</v>
      </c>
      <c r="X35" s="54">
        <v>0</v>
      </c>
      <c r="Y35" s="56">
        <v>1</v>
      </c>
      <c r="Z35" s="56">
        <v>1</v>
      </c>
    </row>
    <row r="36" spans="2:26" ht="13.5" customHeight="1">
      <c r="B36" s="237" t="s">
        <v>351</v>
      </c>
      <c r="C36" s="55">
        <f t="shared" si="2"/>
        <v>111</v>
      </c>
      <c r="D36" s="56">
        <f t="shared" si="3"/>
        <v>106</v>
      </c>
      <c r="E36" s="56">
        <v>104</v>
      </c>
      <c r="F36" s="56">
        <v>2</v>
      </c>
      <c r="G36" s="53">
        <v>0</v>
      </c>
      <c r="H36" s="53">
        <v>0</v>
      </c>
      <c r="I36" s="53">
        <v>5</v>
      </c>
      <c r="J36" s="53">
        <v>0</v>
      </c>
      <c r="K36" s="56">
        <v>58</v>
      </c>
      <c r="L36" s="56">
        <f t="shared" si="4"/>
        <v>54</v>
      </c>
      <c r="M36" s="56">
        <v>53</v>
      </c>
      <c r="N36" s="56">
        <v>1</v>
      </c>
      <c r="O36" s="54">
        <v>0</v>
      </c>
      <c r="P36" s="54">
        <v>0</v>
      </c>
      <c r="Q36" s="56">
        <v>4</v>
      </c>
      <c r="R36" s="54">
        <v>0</v>
      </c>
      <c r="S36" s="56">
        <v>53</v>
      </c>
      <c r="T36" s="56">
        <f t="shared" si="5"/>
        <v>52</v>
      </c>
      <c r="U36" s="56">
        <v>51</v>
      </c>
      <c r="V36" s="56">
        <v>1</v>
      </c>
      <c r="W36" s="54">
        <v>0</v>
      </c>
      <c r="X36" s="54">
        <v>0</v>
      </c>
      <c r="Y36" s="54">
        <v>1</v>
      </c>
      <c r="Z36" s="54">
        <v>0</v>
      </c>
    </row>
    <row r="37" spans="2:26" ht="13.5" customHeight="1">
      <c r="B37" s="237" t="s">
        <v>369</v>
      </c>
      <c r="C37" s="55">
        <f t="shared" si="2"/>
        <v>174</v>
      </c>
      <c r="D37" s="56">
        <f t="shared" si="3"/>
        <v>164</v>
      </c>
      <c r="E37" s="56">
        <v>162</v>
      </c>
      <c r="F37" s="56">
        <v>2</v>
      </c>
      <c r="G37" s="56">
        <v>0</v>
      </c>
      <c r="H37" s="53">
        <v>0</v>
      </c>
      <c r="I37" s="56">
        <v>10</v>
      </c>
      <c r="J37" s="53">
        <v>0</v>
      </c>
      <c r="K37" s="56">
        <v>94</v>
      </c>
      <c r="L37" s="56">
        <f t="shared" si="4"/>
        <v>84</v>
      </c>
      <c r="M37" s="56">
        <v>83</v>
      </c>
      <c r="N37" s="54">
        <v>1</v>
      </c>
      <c r="O37" s="54">
        <v>0</v>
      </c>
      <c r="P37" s="54">
        <v>0</v>
      </c>
      <c r="Q37" s="56">
        <v>10</v>
      </c>
      <c r="R37" s="54">
        <v>0</v>
      </c>
      <c r="S37" s="56">
        <v>80</v>
      </c>
      <c r="T37" s="56">
        <f t="shared" si="5"/>
        <v>80</v>
      </c>
      <c r="U37" s="56">
        <v>79</v>
      </c>
      <c r="V37" s="53">
        <v>1</v>
      </c>
      <c r="W37" s="56">
        <v>0</v>
      </c>
      <c r="X37" s="54">
        <v>0</v>
      </c>
      <c r="Y37" s="54">
        <v>0</v>
      </c>
      <c r="Z37" s="54">
        <v>0</v>
      </c>
    </row>
    <row r="38" spans="2:27" ht="4.5" customHeight="1" thickBot="1">
      <c r="B38" s="238"/>
      <c r="C38" s="239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377"/>
      <c r="AA38" s="378"/>
    </row>
    <row r="39" ht="11.25"/>
    <row r="40" ht="12.75" thickBot="1" thickTop="1"/>
    <row r="41" ht="12.75" thickBot="1" thickTop="1"/>
    <row r="42" ht="12.75" thickBot="1" thickTop="1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</sheetData>
  <mergeCells count="10">
    <mergeCell ref="T5:W5"/>
    <mergeCell ref="T6:W6"/>
    <mergeCell ref="B2:L2"/>
    <mergeCell ref="B5:B6"/>
    <mergeCell ref="C6:C7"/>
    <mergeCell ref="D5:G5"/>
    <mergeCell ref="D6:G6"/>
    <mergeCell ref="L5:O5"/>
    <mergeCell ref="L6:O6"/>
    <mergeCell ref="N2:X2"/>
  </mergeCells>
  <printOptions/>
  <pageMargins left="0.5905511811023623" right="0" top="0.5905511811023623" bottom="0.3937007874015748" header="0.5118110236220472" footer="0.5118110236220472"/>
  <pageSetup orientation="portrait" paperSize="9" scale="95" r:id="rId1"/>
  <colBreaks count="1" manualBreakCount="1">
    <brk id="13" min="1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">
      <selection activeCell="B2" sqref="B2:M2"/>
    </sheetView>
  </sheetViews>
  <sheetFormatPr defaultColWidth="7.00390625" defaultRowHeight="14.25" customHeight="1"/>
  <cols>
    <col min="1" max="1" width="0.5" style="189" customWidth="1"/>
    <col min="2" max="2" width="8.625" style="189" customWidth="1"/>
    <col min="3" max="3" width="4.625" style="189" customWidth="1"/>
    <col min="4" max="4" width="5.125" style="189" customWidth="1"/>
    <col min="5" max="5" width="6.875" style="189" customWidth="1"/>
    <col min="6" max="7" width="6.625" style="189" customWidth="1"/>
    <col min="8" max="10" width="5.125" style="189" customWidth="1"/>
    <col min="11" max="11" width="6.625" style="189" customWidth="1"/>
    <col min="12" max="13" width="6.125" style="189" customWidth="1"/>
    <col min="14" max="14" width="6.375" style="189" customWidth="1"/>
    <col min="15" max="16" width="6.125" style="189" customWidth="1"/>
    <col min="17" max="17" width="6.625" style="189" customWidth="1"/>
    <col min="18" max="19" width="6.125" style="189" customWidth="1"/>
    <col min="20" max="16384" width="7.00390625" style="189" customWidth="1"/>
  </cols>
  <sheetData>
    <row r="1" ht="4.5" customHeight="1"/>
    <row r="2" spans="2:13" ht="14.25" customHeight="1">
      <c r="B2" s="465" t="s">
        <v>451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="6" customFormat="1" ht="4.5" customHeight="1" thickBot="1"/>
    <row r="4" spans="2:19" s="6" customFormat="1" ht="13.5" customHeight="1">
      <c r="B4" s="128"/>
      <c r="C4" s="57"/>
      <c r="D4" s="57"/>
      <c r="E4" s="190"/>
      <c r="F4" s="191"/>
      <c r="G4" s="191"/>
      <c r="H4" s="467" t="s">
        <v>166</v>
      </c>
      <c r="I4" s="467"/>
      <c r="J4" s="467"/>
      <c r="K4" s="467"/>
      <c r="L4" s="467"/>
      <c r="M4" s="467"/>
      <c r="N4" s="191"/>
      <c r="O4" s="191"/>
      <c r="P4" s="191"/>
      <c r="Q4" s="466" t="s">
        <v>167</v>
      </c>
      <c r="R4" s="467"/>
      <c r="S4" s="467"/>
    </row>
    <row r="5" spans="2:19" s="74" customFormat="1" ht="13.5" customHeight="1">
      <c r="B5" s="143" t="s">
        <v>24</v>
      </c>
      <c r="C5" s="96" t="s">
        <v>143</v>
      </c>
      <c r="D5" s="192" t="s">
        <v>0</v>
      </c>
      <c r="E5" s="157"/>
      <c r="F5" s="144" t="s">
        <v>8</v>
      </c>
      <c r="G5" s="158"/>
      <c r="H5" s="157"/>
      <c r="I5" s="144" t="s">
        <v>144</v>
      </c>
      <c r="J5" s="158"/>
      <c r="K5" s="157"/>
      <c r="L5" s="144" t="s">
        <v>145</v>
      </c>
      <c r="M5" s="158"/>
      <c r="N5" s="157"/>
      <c r="O5" s="144" t="s">
        <v>146</v>
      </c>
      <c r="P5" s="158"/>
      <c r="Q5" s="468" t="s">
        <v>8</v>
      </c>
      <c r="R5" s="468" t="s">
        <v>45</v>
      </c>
      <c r="S5" s="470" t="s">
        <v>46</v>
      </c>
    </row>
    <row r="6" spans="3:19" s="74" customFormat="1" ht="13.5" customHeight="1">
      <c r="C6" s="176"/>
      <c r="D6" s="192" t="s">
        <v>83</v>
      </c>
      <c r="E6" s="7" t="s">
        <v>8</v>
      </c>
      <c r="F6" s="7" t="s">
        <v>45</v>
      </c>
      <c r="G6" s="7" t="s">
        <v>46</v>
      </c>
      <c r="H6" s="7" t="s">
        <v>8</v>
      </c>
      <c r="I6" s="7" t="s">
        <v>45</v>
      </c>
      <c r="J6" s="7" t="s">
        <v>46</v>
      </c>
      <c r="K6" s="7" t="s">
        <v>8</v>
      </c>
      <c r="L6" s="7" t="s">
        <v>45</v>
      </c>
      <c r="M6" s="7" t="s">
        <v>46</v>
      </c>
      <c r="N6" s="7" t="s">
        <v>8</v>
      </c>
      <c r="O6" s="7" t="s">
        <v>45</v>
      </c>
      <c r="P6" s="7" t="s">
        <v>46</v>
      </c>
      <c r="Q6" s="469"/>
      <c r="R6" s="469"/>
      <c r="S6" s="471"/>
    </row>
    <row r="7" spans="2:19" s="6" customFormat="1" ht="4.5" customHeight="1">
      <c r="B7" s="75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95"/>
      <c r="S7" s="195"/>
    </row>
    <row r="8" spans="2:19" s="6" customFormat="1" ht="13.5" customHeight="1">
      <c r="B8" s="28" t="s">
        <v>27</v>
      </c>
      <c r="C8" s="76">
        <f>SUM(C12:C36)</f>
        <v>224</v>
      </c>
      <c r="D8" s="77">
        <f>SUM(D12:D36)</f>
        <v>806</v>
      </c>
      <c r="E8" s="77">
        <f>SUM(F8:G8)</f>
        <v>8297</v>
      </c>
      <c r="F8" s="77">
        <f>SUM(F12:F36)</f>
        <v>4233</v>
      </c>
      <c r="G8" s="77">
        <f>SUM(G12:G36)</f>
        <v>4064</v>
      </c>
      <c r="H8" s="77">
        <f>SUM(I8:J8)</f>
        <v>495</v>
      </c>
      <c r="I8" s="77">
        <f>SUM(I12:I36)</f>
        <v>256</v>
      </c>
      <c r="J8" s="77">
        <f>SUM(J12:J36)</f>
        <v>239</v>
      </c>
      <c r="K8" s="77">
        <f>SUM(L8:M8)</f>
        <v>3359</v>
      </c>
      <c r="L8" s="77">
        <f>SUM(L12:L36)</f>
        <v>1714</v>
      </c>
      <c r="M8" s="77">
        <f>SUM(M12:M36)</f>
        <v>1645</v>
      </c>
      <c r="N8" s="77">
        <f>SUM(O8:P8)</f>
        <v>4443</v>
      </c>
      <c r="O8" s="77">
        <f>SUM(O12:O36)</f>
        <v>2263</v>
      </c>
      <c r="P8" s="77">
        <f>SUM(P12:P36)</f>
        <v>2180</v>
      </c>
      <c r="Q8" s="77">
        <f>SUM(R8:S8)</f>
        <v>4512</v>
      </c>
      <c r="R8" s="77">
        <f>SUM(R12:R36)</f>
        <v>2242</v>
      </c>
      <c r="S8" s="77">
        <f>SUM(S12:S36)</f>
        <v>2270</v>
      </c>
    </row>
    <row r="9" spans="2:19" s="6" customFormat="1" ht="13.5" customHeight="1">
      <c r="B9" s="30" t="s">
        <v>28</v>
      </c>
      <c r="C9" s="55">
        <v>1</v>
      </c>
      <c r="D9" s="56">
        <v>8</v>
      </c>
      <c r="E9" s="54">
        <f>F9+G9</f>
        <v>146</v>
      </c>
      <c r="F9" s="56">
        <f>I9+L9+O9</f>
        <v>74</v>
      </c>
      <c r="G9" s="56">
        <f>J9+M9+P9</f>
        <v>72</v>
      </c>
      <c r="H9" s="54">
        <v>30</v>
      </c>
      <c r="I9" s="54">
        <v>15</v>
      </c>
      <c r="J9" s="54">
        <v>15</v>
      </c>
      <c r="K9" s="54">
        <v>56</v>
      </c>
      <c r="L9" s="54">
        <v>29</v>
      </c>
      <c r="M9" s="54">
        <v>27</v>
      </c>
      <c r="N9" s="54">
        <v>60</v>
      </c>
      <c r="O9" s="54">
        <v>30</v>
      </c>
      <c r="P9" s="54">
        <v>30</v>
      </c>
      <c r="Q9" s="54">
        <f>R9+S9</f>
        <v>57</v>
      </c>
      <c r="R9" s="54">
        <v>29</v>
      </c>
      <c r="S9" s="54">
        <v>28</v>
      </c>
    </row>
    <row r="10" spans="2:19" s="6" customFormat="1" ht="13.5" customHeight="1">
      <c r="B10" s="30" t="s">
        <v>29</v>
      </c>
      <c r="C10" s="55">
        <v>13</v>
      </c>
      <c r="D10" s="56">
        <v>130</v>
      </c>
      <c r="E10" s="54">
        <f>F10+G10</f>
        <v>1429</v>
      </c>
      <c r="F10" s="56">
        <f>I10+L10+O10</f>
        <v>748</v>
      </c>
      <c r="G10" s="56">
        <f>J10+M10+P10</f>
        <v>681</v>
      </c>
      <c r="H10" s="54">
        <v>392</v>
      </c>
      <c r="I10" s="54">
        <v>205</v>
      </c>
      <c r="J10" s="54">
        <v>187</v>
      </c>
      <c r="K10" s="54">
        <v>505</v>
      </c>
      <c r="L10" s="54">
        <v>257</v>
      </c>
      <c r="M10" s="54">
        <v>248</v>
      </c>
      <c r="N10" s="54">
        <v>532</v>
      </c>
      <c r="O10" s="54">
        <v>286</v>
      </c>
      <c r="P10" s="54">
        <v>246</v>
      </c>
      <c r="Q10" s="54">
        <f>R10+S10</f>
        <v>567</v>
      </c>
      <c r="R10" s="54">
        <v>284</v>
      </c>
      <c r="S10" s="54">
        <v>283</v>
      </c>
    </row>
    <row r="11" spans="2:19" s="6" customFormat="1" ht="4.5" customHeight="1">
      <c r="B11" s="30"/>
      <c r="C11" s="55"/>
      <c r="D11" s="5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6" customFormat="1" ht="13.5" customHeight="1">
      <c r="A12" s="13"/>
      <c r="B12" s="14" t="s">
        <v>30</v>
      </c>
      <c r="C12" s="55">
        <v>35</v>
      </c>
      <c r="D12" s="56">
        <v>243</v>
      </c>
      <c r="E12" s="54">
        <f>F12+G12</f>
        <v>2648</v>
      </c>
      <c r="F12" s="56">
        <f>I12+L12+O12</f>
        <v>1350</v>
      </c>
      <c r="G12" s="56">
        <f>J12+M12+P12</f>
        <v>1298</v>
      </c>
      <c r="H12" s="54">
        <v>263</v>
      </c>
      <c r="I12" s="56">
        <v>141</v>
      </c>
      <c r="J12" s="56">
        <v>122</v>
      </c>
      <c r="K12" s="54">
        <v>1090</v>
      </c>
      <c r="L12" s="56">
        <v>528</v>
      </c>
      <c r="M12" s="56">
        <v>562</v>
      </c>
      <c r="N12" s="54">
        <v>1295</v>
      </c>
      <c r="O12" s="56">
        <v>681</v>
      </c>
      <c r="P12" s="56">
        <v>614</v>
      </c>
      <c r="Q12" s="54">
        <f>SUM(R12:S12)</f>
        <v>1272</v>
      </c>
      <c r="R12" s="56">
        <v>642</v>
      </c>
      <c r="S12" s="56">
        <v>630</v>
      </c>
    </row>
    <row r="13" spans="1:19" s="6" customFormat="1" ht="14.25" customHeight="1">
      <c r="A13" s="13"/>
      <c r="B13" s="14" t="s">
        <v>31</v>
      </c>
      <c r="C13" s="55">
        <v>19</v>
      </c>
      <c r="D13" s="56">
        <v>92</v>
      </c>
      <c r="E13" s="54">
        <f aca="true" t="shared" si="0" ref="E13:E36">F13+G13</f>
        <v>931</v>
      </c>
      <c r="F13" s="56">
        <f aca="true" t="shared" si="1" ref="F13:F36">I13+L13+O13</f>
        <v>466</v>
      </c>
      <c r="G13" s="56">
        <f aca="true" t="shared" si="2" ref="G13:G36">J13+M13+P13</f>
        <v>465</v>
      </c>
      <c r="H13" s="54">
        <v>46</v>
      </c>
      <c r="I13" s="56">
        <v>21</v>
      </c>
      <c r="J13" s="56">
        <v>25</v>
      </c>
      <c r="K13" s="54">
        <v>442</v>
      </c>
      <c r="L13" s="56">
        <v>228</v>
      </c>
      <c r="M13" s="56">
        <v>214</v>
      </c>
      <c r="N13" s="54">
        <v>443</v>
      </c>
      <c r="O13" s="56">
        <v>217</v>
      </c>
      <c r="P13" s="56">
        <v>226</v>
      </c>
      <c r="Q13" s="54">
        <f aca="true" t="shared" si="3" ref="Q13:Q36">SUM(R13:S13)</f>
        <v>520</v>
      </c>
      <c r="R13" s="56">
        <v>263</v>
      </c>
      <c r="S13" s="56">
        <v>257</v>
      </c>
    </row>
    <row r="14" spans="1:19" s="6" customFormat="1" ht="14.25" customHeight="1">
      <c r="A14" s="13"/>
      <c r="B14" s="14" t="s">
        <v>32</v>
      </c>
      <c r="C14" s="55">
        <v>11</v>
      </c>
      <c r="D14" s="56">
        <v>34</v>
      </c>
      <c r="E14" s="54">
        <f t="shared" si="0"/>
        <v>259</v>
      </c>
      <c r="F14" s="56">
        <f t="shared" si="1"/>
        <v>130</v>
      </c>
      <c r="G14" s="56">
        <f t="shared" si="2"/>
        <v>129</v>
      </c>
      <c r="H14" s="54">
        <v>0</v>
      </c>
      <c r="I14" s="54">
        <v>0</v>
      </c>
      <c r="J14" s="54">
        <v>0</v>
      </c>
      <c r="K14" s="54">
        <v>119</v>
      </c>
      <c r="L14" s="56">
        <v>59</v>
      </c>
      <c r="M14" s="56">
        <v>60</v>
      </c>
      <c r="N14" s="54">
        <v>140</v>
      </c>
      <c r="O14" s="56">
        <v>71</v>
      </c>
      <c r="P14" s="56">
        <v>69</v>
      </c>
      <c r="Q14" s="54">
        <f t="shared" si="3"/>
        <v>176</v>
      </c>
      <c r="R14" s="56">
        <v>76</v>
      </c>
      <c r="S14" s="56">
        <v>100</v>
      </c>
    </row>
    <row r="15" spans="1:19" s="6" customFormat="1" ht="14.25" customHeight="1">
      <c r="A15" s="13"/>
      <c r="B15" s="14" t="s">
        <v>33</v>
      </c>
      <c r="C15" s="55">
        <v>15</v>
      </c>
      <c r="D15" s="56">
        <v>75</v>
      </c>
      <c r="E15" s="54">
        <f t="shared" si="0"/>
        <v>628</v>
      </c>
      <c r="F15" s="56">
        <f t="shared" si="1"/>
        <v>317</v>
      </c>
      <c r="G15" s="56">
        <f t="shared" si="2"/>
        <v>311</v>
      </c>
      <c r="H15" s="54">
        <v>115</v>
      </c>
      <c r="I15" s="56">
        <v>60</v>
      </c>
      <c r="J15" s="56">
        <v>55</v>
      </c>
      <c r="K15" s="54">
        <v>235</v>
      </c>
      <c r="L15" s="56">
        <v>129</v>
      </c>
      <c r="M15" s="56">
        <v>106</v>
      </c>
      <c r="N15" s="54">
        <v>278</v>
      </c>
      <c r="O15" s="56">
        <v>128</v>
      </c>
      <c r="P15" s="56">
        <v>150</v>
      </c>
      <c r="Q15" s="54">
        <f t="shared" si="3"/>
        <v>273</v>
      </c>
      <c r="R15" s="56">
        <v>143</v>
      </c>
      <c r="S15" s="56">
        <v>130</v>
      </c>
    </row>
    <row r="16" spans="1:19" s="6" customFormat="1" ht="14.25" customHeight="1">
      <c r="A16" s="13"/>
      <c r="B16" s="14" t="s">
        <v>347</v>
      </c>
      <c r="C16" s="55">
        <v>19</v>
      </c>
      <c r="D16" s="56">
        <v>59</v>
      </c>
      <c r="E16" s="54">
        <f t="shared" si="0"/>
        <v>557</v>
      </c>
      <c r="F16" s="56">
        <f t="shared" si="1"/>
        <v>274</v>
      </c>
      <c r="G16" s="56">
        <f t="shared" si="2"/>
        <v>283</v>
      </c>
      <c r="H16" s="54">
        <v>43</v>
      </c>
      <c r="I16" s="56">
        <v>22</v>
      </c>
      <c r="J16" s="56">
        <v>21</v>
      </c>
      <c r="K16" s="54">
        <v>194</v>
      </c>
      <c r="L16" s="56">
        <v>92</v>
      </c>
      <c r="M16" s="56">
        <v>102</v>
      </c>
      <c r="N16" s="54">
        <v>320</v>
      </c>
      <c r="O16" s="56">
        <v>160</v>
      </c>
      <c r="P16" s="56">
        <v>160</v>
      </c>
      <c r="Q16" s="54">
        <f t="shared" si="3"/>
        <v>298</v>
      </c>
      <c r="R16" s="56">
        <v>138</v>
      </c>
      <c r="S16" s="56">
        <v>160</v>
      </c>
    </row>
    <row r="17" spans="1:19" s="6" customFormat="1" ht="14.25" customHeight="1">
      <c r="A17" s="13"/>
      <c r="B17" s="14" t="s">
        <v>348</v>
      </c>
      <c r="C17" s="55">
        <v>10</v>
      </c>
      <c r="D17" s="56">
        <v>46</v>
      </c>
      <c r="E17" s="54">
        <f t="shared" si="0"/>
        <v>414</v>
      </c>
      <c r="F17" s="56">
        <f t="shared" si="1"/>
        <v>205</v>
      </c>
      <c r="G17" s="56">
        <f t="shared" si="2"/>
        <v>209</v>
      </c>
      <c r="H17" s="54">
        <v>0</v>
      </c>
      <c r="I17" s="56">
        <v>0</v>
      </c>
      <c r="J17" s="56">
        <v>0</v>
      </c>
      <c r="K17" s="54">
        <v>138</v>
      </c>
      <c r="L17" s="56">
        <v>75</v>
      </c>
      <c r="M17" s="56">
        <v>63</v>
      </c>
      <c r="N17" s="54">
        <v>276</v>
      </c>
      <c r="O17" s="56">
        <v>130</v>
      </c>
      <c r="P17" s="56">
        <v>146</v>
      </c>
      <c r="Q17" s="54">
        <f t="shared" si="3"/>
        <v>319</v>
      </c>
      <c r="R17" s="56">
        <v>151</v>
      </c>
      <c r="S17" s="56">
        <v>168</v>
      </c>
    </row>
    <row r="18" spans="1:19" s="6" customFormat="1" ht="14.25" customHeight="1">
      <c r="A18" s="13"/>
      <c r="B18" s="14" t="s">
        <v>349</v>
      </c>
      <c r="C18" s="55">
        <v>24</v>
      </c>
      <c r="D18" s="56">
        <v>47</v>
      </c>
      <c r="E18" s="54">
        <f t="shared" si="0"/>
        <v>414</v>
      </c>
      <c r="F18" s="56">
        <f t="shared" si="1"/>
        <v>213</v>
      </c>
      <c r="G18" s="56">
        <f t="shared" si="2"/>
        <v>201</v>
      </c>
      <c r="H18" s="54">
        <v>10</v>
      </c>
      <c r="I18" s="56">
        <v>3</v>
      </c>
      <c r="J18" s="56">
        <v>7</v>
      </c>
      <c r="K18" s="54">
        <v>160</v>
      </c>
      <c r="L18" s="56">
        <v>88</v>
      </c>
      <c r="M18" s="56">
        <v>72</v>
      </c>
      <c r="N18" s="54">
        <v>244</v>
      </c>
      <c r="O18" s="56">
        <v>122</v>
      </c>
      <c r="P18" s="56">
        <v>122</v>
      </c>
      <c r="Q18" s="54">
        <f t="shared" si="3"/>
        <v>248</v>
      </c>
      <c r="R18" s="56">
        <v>125</v>
      </c>
      <c r="S18" s="56">
        <v>123</v>
      </c>
    </row>
    <row r="19" spans="1:19" s="6" customFormat="1" ht="14.25" customHeight="1">
      <c r="A19" s="13"/>
      <c r="B19" s="14" t="s">
        <v>366</v>
      </c>
      <c r="C19" s="55">
        <v>26</v>
      </c>
      <c r="D19" s="56">
        <v>26</v>
      </c>
      <c r="E19" s="54">
        <f t="shared" si="0"/>
        <v>141</v>
      </c>
      <c r="F19" s="56">
        <f t="shared" si="1"/>
        <v>77</v>
      </c>
      <c r="G19" s="56">
        <f t="shared" si="2"/>
        <v>64</v>
      </c>
      <c r="H19" s="54">
        <v>7</v>
      </c>
      <c r="I19" s="56">
        <v>4</v>
      </c>
      <c r="J19" s="56">
        <v>3</v>
      </c>
      <c r="K19" s="54">
        <v>56</v>
      </c>
      <c r="L19" s="56">
        <v>29</v>
      </c>
      <c r="M19" s="56">
        <v>27</v>
      </c>
      <c r="N19" s="54">
        <v>78</v>
      </c>
      <c r="O19" s="56">
        <v>44</v>
      </c>
      <c r="P19" s="56">
        <v>34</v>
      </c>
      <c r="Q19" s="54">
        <f t="shared" si="3"/>
        <v>99</v>
      </c>
      <c r="R19" s="56">
        <v>46</v>
      </c>
      <c r="S19" s="56">
        <v>53</v>
      </c>
    </row>
    <row r="20" spans="1:19" s="6" customFormat="1" ht="4.5" customHeight="1">
      <c r="A20" s="13"/>
      <c r="B20" s="14"/>
      <c r="C20" s="55"/>
      <c r="D20" s="56"/>
      <c r="E20" s="54"/>
      <c r="F20" s="56"/>
      <c r="G20" s="56"/>
      <c r="H20" s="54"/>
      <c r="I20" s="56"/>
      <c r="J20" s="56"/>
      <c r="K20" s="54"/>
      <c r="L20" s="56"/>
      <c r="M20" s="56"/>
      <c r="N20" s="54"/>
      <c r="O20" s="56"/>
      <c r="P20" s="56"/>
      <c r="Q20" s="54"/>
      <c r="R20" s="56"/>
      <c r="S20" s="56"/>
    </row>
    <row r="21" spans="1:19" s="6" customFormat="1" ht="14.25" customHeight="1">
      <c r="A21" s="13"/>
      <c r="B21" s="14" t="s">
        <v>34</v>
      </c>
      <c r="C21" s="52">
        <v>0</v>
      </c>
      <c r="D21" s="53">
        <v>0</v>
      </c>
      <c r="E21" s="54">
        <f t="shared" si="0"/>
        <v>0</v>
      </c>
      <c r="F21" s="56">
        <f t="shared" si="1"/>
        <v>0</v>
      </c>
      <c r="G21" s="56">
        <f t="shared" si="2"/>
        <v>0</v>
      </c>
      <c r="H21" s="54">
        <v>0</v>
      </c>
      <c r="I21" s="56">
        <v>0</v>
      </c>
      <c r="J21" s="54">
        <v>0</v>
      </c>
      <c r="K21" s="54">
        <v>0</v>
      </c>
      <c r="L21" s="54">
        <v>0</v>
      </c>
      <c r="M21" s="56">
        <v>0</v>
      </c>
      <c r="N21" s="54">
        <v>0</v>
      </c>
      <c r="O21" s="54">
        <v>0</v>
      </c>
      <c r="P21" s="54">
        <v>0</v>
      </c>
      <c r="Q21" s="54">
        <f t="shared" si="3"/>
        <v>0</v>
      </c>
      <c r="R21" s="54">
        <v>0</v>
      </c>
      <c r="S21" s="54">
        <v>0</v>
      </c>
    </row>
    <row r="22" spans="1:19" s="6" customFormat="1" ht="13.5" customHeight="1">
      <c r="A22" s="13"/>
      <c r="B22" s="14" t="s">
        <v>35</v>
      </c>
      <c r="C22" s="55">
        <v>1</v>
      </c>
      <c r="D22" s="56">
        <v>3</v>
      </c>
      <c r="E22" s="54">
        <f t="shared" si="0"/>
        <v>27</v>
      </c>
      <c r="F22" s="56">
        <f t="shared" si="1"/>
        <v>15</v>
      </c>
      <c r="G22" s="56">
        <f t="shared" si="2"/>
        <v>12</v>
      </c>
      <c r="H22" s="54">
        <v>0</v>
      </c>
      <c r="I22" s="54">
        <v>0</v>
      </c>
      <c r="J22" s="54">
        <v>0</v>
      </c>
      <c r="K22" s="54">
        <v>10</v>
      </c>
      <c r="L22" s="56">
        <v>8</v>
      </c>
      <c r="M22" s="56">
        <v>2</v>
      </c>
      <c r="N22" s="54">
        <v>17</v>
      </c>
      <c r="O22" s="56">
        <v>7</v>
      </c>
      <c r="P22" s="56">
        <v>10</v>
      </c>
      <c r="Q22" s="54">
        <f t="shared" si="3"/>
        <v>9</v>
      </c>
      <c r="R22" s="56">
        <v>4</v>
      </c>
      <c r="S22" s="56">
        <v>5</v>
      </c>
    </row>
    <row r="23" spans="1:19" s="6" customFormat="1" ht="14.25" customHeight="1">
      <c r="A23" s="13"/>
      <c r="B23" s="137" t="s">
        <v>36</v>
      </c>
      <c r="C23" s="52">
        <v>0</v>
      </c>
      <c r="D23" s="53">
        <v>0</v>
      </c>
      <c r="E23" s="54">
        <f t="shared" si="0"/>
        <v>0</v>
      </c>
      <c r="F23" s="56">
        <f t="shared" si="1"/>
        <v>0</v>
      </c>
      <c r="G23" s="56">
        <f t="shared" si="2"/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f t="shared" si="3"/>
        <v>0</v>
      </c>
      <c r="R23" s="54">
        <v>0</v>
      </c>
      <c r="S23" s="54">
        <v>0</v>
      </c>
    </row>
    <row r="24" spans="1:19" s="6" customFormat="1" ht="14.25" customHeight="1">
      <c r="A24" s="13"/>
      <c r="B24" s="14" t="s">
        <v>37</v>
      </c>
      <c r="C24" s="55">
        <v>6</v>
      </c>
      <c r="D24" s="56">
        <v>23</v>
      </c>
      <c r="E24" s="54">
        <f t="shared" si="0"/>
        <v>282</v>
      </c>
      <c r="F24" s="56">
        <f t="shared" si="1"/>
        <v>153</v>
      </c>
      <c r="G24" s="56">
        <f t="shared" si="2"/>
        <v>129</v>
      </c>
      <c r="H24" s="54">
        <v>0</v>
      </c>
      <c r="I24" s="54">
        <v>0</v>
      </c>
      <c r="J24" s="54">
        <v>0</v>
      </c>
      <c r="K24" s="54">
        <v>138</v>
      </c>
      <c r="L24" s="56">
        <v>76</v>
      </c>
      <c r="M24" s="56">
        <v>62</v>
      </c>
      <c r="N24" s="54">
        <v>144</v>
      </c>
      <c r="O24" s="56">
        <v>77</v>
      </c>
      <c r="P24" s="56">
        <v>67</v>
      </c>
      <c r="Q24" s="54">
        <f t="shared" si="3"/>
        <v>134</v>
      </c>
      <c r="R24" s="56">
        <v>64</v>
      </c>
      <c r="S24" s="56">
        <v>70</v>
      </c>
    </row>
    <row r="25" spans="1:19" s="6" customFormat="1" ht="14.25" customHeight="1">
      <c r="A25" s="13"/>
      <c r="B25" s="14" t="s">
        <v>38</v>
      </c>
      <c r="C25" s="55">
        <v>4</v>
      </c>
      <c r="D25" s="53">
        <v>0</v>
      </c>
      <c r="E25" s="54">
        <f t="shared" si="0"/>
        <v>0</v>
      </c>
      <c r="F25" s="56">
        <f t="shared" si="1"/>
        <v>0</v>
      </c>
      <c r="G25" s="56">
        <f t="shared" si="2"/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f t="shared" si="3"/>
        <v>0</v>
      </c>
      <c r="R25" s="54">
        <v>0</v>
      </c>
      <c r="S25" s="54">
        <v>0</v>
      </c>
    </row>
    <row r="26" spans="1:19" s="6" customFormat="1" ht="13.5" customHeight="1">
      <c r="A26" s="13"/>
      <c r="B26" s="14" t="s">
        <v>350</v>
      </c>
      <c r="C26" s="55">
        <v>7</v>
      </c>
      <c r="D26" s="56">
        <v>6</v>
      </c>
      <c r="E26" s="54">
        <f t="shared" si="0"/>
        <v>56</v>
      </c>
      <c r="F26" s="56">
        <f t="shared" si="1"/>
        <v>29</v>
      </c>
      <c r="G26" s="56">
        <f t="shared" si="2"/>
        <v>27</v>
      </c>
      <c r="H26" s="54">
        <v>1</v>
      </c>
      <c r="I26" s="54">
        <v>1</v>
      </c>
      <c r="J26" s="56">
        <v>0</v>
      </c>
      <c r="K26" s="54">
        <v>34</v>
      </c>
      <c r="L26" s="54">
        <v>17</v>
      </c>
      <c r="M26" s="56">
        <v>17</v>
      </c>
      <c r="N26" s="54">
        <v>21</v>
      </c>
      <c r="O26" s="56">
        <v>11</v>
      </c>
      <c r="P26" s="56">
        <v>10</v>
      </c>
      <c r="Q26" s="54">
        <f t="shared" si="3"/>
        <v>28</v>
      </c>
      <c r="R26" s="56">
        <v>14</v>
      </c>
      <c r="S26" s="56">
        <v>14</v>
      </c>
    </row>
    <row r="27" spans="1:19" s="6" customFormat="1" ht="14.25" customHeight="1">
      <c r="A27" s="13"/>
      <c r="B27" s="14" t="s">
        <v>39</v>
      </c>
      <c r="C27" s="52">
        <v>0</v>
      </c>
      <c r="D27" s="53">
        <v>0</v>
      </c>
      <c r="E27" s="54">
        <f t="shared" si="0"/>
        <v>0</v>
      </c>
      <c r="F27" s="56">
        <f t="shared" si="1"/>
        <v>0</v>
      </c>
      <c r="G27" s="56">
        <f t="shared" si="2"/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f t="shared" si="3"/>
        <v>0</v>
      </c>
      <c r="R27" s="54">
        <v>0</v>
      </c>
      <c r="S27" s="54">
        <v>0</v>
      </c>
    </row>
    <row r="28" spans="1:19" s="6" customFormat="1" ht="14.25" customHeight="1">
      <c r="A28" s="13"/>
      <c r="B28" s="14" t="s">
        <v>367</v>
      </c>
      <c r="C28" s="55">
        <v>1</v>
      </c>
      <c r="D28" s="56">
        <v>6</v>
      </c>
      <c r="E28" s="54">
        <f t="shared" si="0"/>
        <v>58</v>
      </c>
      <c r="F28" s="56">
        <f t="shared" si="1"/>
        <v>32</v>
      </c>
      <c r="G28" s="56">
        <f t="shared" si="2"/>
        <v>26</v>
      </c>
      <c r="H28" s="54">
        <v>0</v>
      </c>
      <c r="I28" s="54">
        <v>0</v>
      </c>
      <c r="J28" s="54">
        <v>0</v>
      </c>
      <c r="K28" s="54">
        <v>25</v>
      </c>
      <c r="L28" s="54">
        <v>13</v>
      </c>
      <c r="M28" s="54">
        <v>12</v>
      </c>
      <c r="N28" s="54">
        <v>33</v>
      </c>
      <c r="O28" s="56">
        <v>19</v>
      </c>
      <c r="P28" s="56">
        <v>14</v>
      </c>
      <c r="Q28" s="54">
        <f t="shared" si="3"/>
        <v>32</v>
      </c>
      <c r="R28" s="56">
        <v>17</v>
      </c>
      <c r="S28" s="56">
        <v>15</v>
      </c>
    </row>
    <row r="29" spans="1:19" s="6" customFormat="1" ht="13.5" customHeight="1">
      <c r="A29" s="13"/>
      <c r="B29" s="14" t="s">
        <v>368</v>
      </c>
      <c r="C29" s="52">
        <v>1</v>
      </c>
      <c r="D29" s="53">
        <v>8</v>
      </c>
      <c r="E29" s="54">
        <f t="shared" si="0"/>
        <v>60</v>
      </c>
      <c r="F29" s="56">
        <f t="shared" si="1"/>
        <v>33</v>
      </c>
      <c r="G29" s="56">
        <f t="shared" si="2"/>
        <v>27</v>
      </c>
      <c r="H29" s="54">
        <v>0</v>
      </c>
      <c r="I29" s="54">
        <v>0</v>
      </c>
      <c r="J29" s="54">
        <v>0</v>
      </c>
      <c r="K29" s="54">
        <v>28</v>
      </c>
      <c r="L29" s="54">
        <v>16</v>
      </c>
      <c r="M29" s="54">
        <v>12</v>
      </c>
      <c r="N29" s="54">
        <v>32</v>
      </c>
      <c r="O29" s="54">
        <v>17</v>
      </c>
      <c r="P29" s="54">
        <v>15</v>
      </c>
      <c r="Q29" s="54">
        <f t="shared" si="3"/>
        <v>36</v>
      </c>
      <c r="R29" s="54">
        <v>18</v>
      </c>
      <c r="S29" s="54">
        <v>18</v>
      </c>
    </row>
    <row r="30" spans="1:19" s="6" customFormat="1" ht="14.25" customHeight="1">
      <c r="A30" s="13"/>
      <c r="B30" s="14" t="s">
        <v>40</v>
      </c>
      <c r="C30" s="55">
        <v>4</v>
      </c>
      <c r="D30" s="56">
        <v>20</v>
      </c>
      <c r="E30" s="54">
        <f t="shared" si="0"/>
        <v>307</v>
      </c>
      <c r="F30" s="56">
        <f t="shared" si="1"/>
        <v>160</v>
      </c>
      <c r="G30" s="56">
        <f t="shared" si="2"/>
        <v>147</v>
      </c>
      <c r="H30" s="54">
        <v>10</v>
      </c>
      <c r="I30" s="56">
        <v>4</v>
      </c>
      <c r="J30" s="56">
        <v>6</v>
      </c>
      <c r="K30" s="54">
        <v>138</v>
      </c>
      <c r="L30" s="56">
        <v>73</v>
      </c>
      <c r="M30" s="56">
        <v>65</v>
      </c>
      <c r="N30" s="54">
        <v>159</v>
      </c>
      <c r="O30" s="56">
        <v>83</v>
      </c>
      <c r="P30" s="56">
        <v>76</v>
      </c>
      <c r="Q30" s="54">
        <f t="shared" si="3"/>
        <v>150</v>
      </c>
      <c r="R30" s="56">
        <v>76</v>
      </c>
      <c r="S30" s="56">
        <v>74</v>
      </c>
    </row>
    <row r="31" spans="1:19" s="6" customFormat="1" ht="14.25" customHeight="1">
      <c r="A31" s="13"/>
      <c r="B31" s="14" t="s">
        <v>41</v>
      </c>
      <c r="C31" s="55">
        <v>3</v>
      </c>
      <c r="D31" s="56">
        <v>11</v>
      </c>
      <c r="E31" s="54">
        <f t="shared" si="0"/>
        <v>177</v>
      </c>
      <c r="F31" s="56">
        <f t="shared" si="1"/>
        <v>98</v>
      </c>
      <c r="G31" s="56">
        <f t="shared" si="2"/>
        <v>79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177</v>
      </c>
      <c r="O31" s="56">
        <v>98</v>
      </c>
      <c r="P31" s="56">
        <v>79</v>
      </c>
      <c r="Q31" s="54">
        <f t="shared" si="3"/>
        <v>187</v>
      </c>
      <c r="R31" s="56">
        <v>80</v>
      </c>
      <c r="S31" s="56">
        <v>107</v>
      </c>
    </row>
    <row r="32" spans="1:19" s="6" customFormat="1" ht="14.25" customHeight="1">
      <c r="A32" s="13"/>
      <c r="B32" s="14" t="s">
        <v>42</v>
      </c>
      <c r="C32" s="55">
        <v>4</v>
      </c>
      <c r="D32" s="56">
        <v>50</v>
      </c>
      <c r="E32" s="54">
        <f t="shared" si="0"/>
        <v>680</v>
      </c>
      <c r="F32" s="56">
        <f t="shared" si="1"/>
        <v>333</v>
      </c>
      <c r="G32" s="56">
        <f t="shared" si="2"/>
        <v>347</v>
      </c>
      <c r="H32" s="54">
        <v>0</v>
      </c>
      <c r="I32" s="54">
        <v>0</v>
      </c>
      <c r="J32" s="54">
        <v>0</v>
      </c>
      <c r="K32" s="54">
        <v>316</v>
      </c>
      <c r="L32" s="56">
        <v>159</v>
      </c>
      <c r="M32" s="56">
        <v>157</v>
      </c>
      <c r="N32" s="54">
        <v>364</v>
      </c>
      <c r="O32" s="56">
        <v>174</v>
      </c>
      <c r="P32" s="56">
        <v>190</v>
      </c>
      <c r="Q32" s="54">
        <f t="shared" si="3"/>
        <v>311</v>
      </c>
      <c r="R32" s="56">
        <v>172</v>
      </c>
      <c r="S32" s="56">
        <v>139</v>
      </c>
    </row>
    <row r="33" spans="1:19" s="6" customFormat="1" ht="13.5" customHeight="1">
      <c r="A33" s="13"/>
      <c r="B33" s="14" t="s">
        <v>43</v>
      </c>
      <c r="C33" s="55">
        <v>4</v>
      </c>
      <c r="D33" s="56">
        <v>18</v>
      </c>
      <c r="E33" s="54">
        <f t="shared" si="0"/>
        <v>179</v>
      </c>
      <c r="F33" s="56">
        <f t="shared" si="1"/>
        <v>97</v>
      </c>
      <c r="G33" s="56">
        <f t="shared" si="2"/>
        <v>82</v>
      </c>
      <c r="H33" s="54">
        <v>0</v>
      </c>
      <c r="I33" s="54">
        <v>0</v>
      </c>
      <c r="J33" s="53">
        <v>0</v>
      </c>
      <c r="K33" s="54">
        <v>68</v>
      </c>
      <c r="L33" s="56">
        <v>40</v>
      </c>
      <c r="M33" s="56">
        <v>28</v>
      </c>
      <c r="N33" s="54">
        <v>111</v>
      </c>
      <c r="O33" s="56">
        <v>57</v>
      </c>
      <c r="P33" s="56">
        <v>54</v>
      </c>
      <c r="Q33" s="54">
        <v>122</v>
      </c>
      <c r="R33" s="56">
        <v>60</v>
      </c>
      <c r="S33" s="56">
        <v>62</v>
      </c>
    </row>
    <row r="34" spans="1:19" s="6" customFormat="1" ht="14.25" customHeight="1">
      <c r="A34" s="13"/>
      <c r="B34" s="14" t="s">
        <v>44</v>
      </c>
      <c r="C34" s="55">
        <v>4</v>
      </c>
      <c r="D34" s="56">
        <v>19</v>
      </c>
      <c r="E34" s="54">
        <f t="shared" si="0"/>
        <v>228</v>
      </c>
      <c r="F34" s="56">
        <f t="shared" si="1"/>
        <v>124</v>
      </c>
      <c r="G34" s="56">
        <f t="shared" si="2"/>
        <v>104</v>
      </c>
      <c r="H34" s="54">
        <v>0</v>
      </c>
      <c r="I34" s="54">
        <v>0</v>
      </c>
      <c r="J34" s="54">
        <v>0</v>
      </c>
      <c r="K34" s="54">
        <v>106</v>
      </c>
      <c r="L34" s="54">
        <v>53</v>
      </c>
      <c r="M34" s="54">
        <v>53</v>
      </c>
      <c r="N34" s="54">
        <v>122</v>
      </c>
      <c r="O34" s="56">
        <v>71</v>
      </c>
      <c r="P34" s="56">
        <v>51</v>
      </c>
      <c r="Q34" s="54">
        <f t="shared" si="3"/>
        <v>112</v>
      </c>
      <c r="R34" s="56">
        <v>54</v>
      </c>
      <c r="S34" s="56">
        <v>58</v>
      </c>
    </row>
    <row r="35" spans="1:19" s="6" customFormat="1" ht="14.25" customHeight="1">
      <c r="A35" s="13"/>
      <c r="B35" s="14" t="s">
        <v>351</v>
      </c>
      <c r="C35" s="55">
        <v>19</v>
      </c>
      <c r="D35" s="56">
        <v>12</v>
      </c>
      <c r="E35" s="54">
        <f t="shared" si="0"/>
        <v>134</v>
      </c>
      <c r="F35" s="56">
        <f t="shared" si="1"/>
        <v>67</v>
      </c>
      <c r="G35" s="56">
        <f t="shared" si="2"/>
        <v>67</v>
      </c>
      <c r="H35" s="54">
        <v>0</v>
      </c>
      <c r="I35" s="53">
        <v>0</v>
      </c>
      <c r="J35" s="53">
        <v>0</v>
      </c>
      <c r="K35" s="54">
        <v>62</v>
      </c>
      <c r="L35" s="56">
        <v>31</v>
      </c>
      <c r="M35" s="56">
        <v>31</v>
      </c>
      <c r="N35" s="54">
        <v>72</v>
      </c>
      <c r="O35" s="56">
        <v>36</v>
      </c>
      <c r="P35" s="56">
        <v>36</v>
      </c>
      <c r="Q35" s="54">
        <f t="shared" si="3"/>
        <v>67</v>
      </c>
      <c r="R35" s="56">
        <v>35</v>
      </c>
      <c r="S35" s="56">
        <v>32</v>
      </c>
    </row>
    <row r="36" spans="1:19" s="6" customFormat="1" ht="14.25" customHeight="1">
      <c r="A36" s="13"/>
      <c r="B36" s="138" t="s">
        <v>369</v>
      </c>
      <c r="C36" s="52">
        <v>7</v>
      </c>
      <c r="D36" s="56">
        <v>8</v>
      </c>
      <c r="E36" s="54">
        <f t="shared" si="0"/>
        <v>117</v>
      </c>
      <c r="F36" s="56">
        <f t="shared" si="1"/>
        <v>60</v>
      </c>
      <c r="G36" s="56">
        <f t="shared" si="2"/>
        <v>57</v>
      </c>
      <c r="H36" s="54">
        <v>0</v>
      </c>
      <c r="I36" s="54">
        <v>0</v>
      </c>
      <c r="J36" s="54">
        <v>0</v>
      </c>
      <c r="K36" s="54">
        <v>0</v>
      </c>
      <c r="L36" s="53">
        <v>0</v>
      </c>
      <c r="M36" s="56">
        <v>0</v>
      </c>
      <c r="N36" s="54">
        <v>117</v>
      </c>
      <c r="O36" s="56">
        <v>60</v>
      </c>
      <c r="P36" s="56">
        <v>57</v>
      </c>
      <c r="Q36" s="54">
        <f t="shared" si="3"/>
        <v>119</v>
      </c>
      <c r="R36" s="56">
        <v>64</v>
      </c>
      <c r="S36" s="56">
        <v>55</v>
      </c>
    </row>
    <row r="37" spans="1:19" s="6" customFormat="1" ht="4.5" customHeight="1" thickBot="1">
      <c r="A37" s="13"/>
      <c r="B37" s="177"/>
      <c r="C37" s="196"/>
      <c r="D37" s="197"/>
      <c r="E37" s="198"/>
      <c r="F37" s="197"/>
      <c r="G37" s="197"/>
      <c r="H37" s="198"/>
      <c r="I37" s="197"/>
      <c r="J37" s="198"/>
      <c r="K37" s="198"/>
      <c r="L37" s="197"/>
      <c r="M37" s="197"/>
      <c r="N37" s="198"/>
      <c r="O37" s="197"/>
      <c r="P37" s="197"/>
      <c r="Q37" s="198"/>
      <c r="R37" s="197"/>
      <c r="S37" s="197"/>
    </row>
    <row r="38" ht="10.5"/>
    <row r="39" ht="12" thickBot="1" thickTop="1"/>
    <row r="40" ht="12" thickBot="1" thickTop="1"/>
  </sheetData>
  <mergeCells count="6">
    <mergeCell ref="B2:M2"/>
    <mergeCell ref="Q4:S4"/>
    <mergeCell ref="H4:M4"/>
    <mergeCell ref="Q5:Q6"/>
    <mergeCell ref="S5:S6"/>
    <mergeCell ref="R5:R6"/>
  </mergeCells>
  <printOptions/>
  <pageMargins left="0.3937007874015748" right="0" top="0.7874015748031497" bottom="0.7874015748031497" header="0.5118110236220472" footer="0.5118110236220472"/>
  <pageSetup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35"/>
  <sheetViews>
    <sheetView workbookViewId="0" topLeftCell="A1">
      <selection activeCell="B2" sqref="B2"/>
    </sheetView>
  </sheetViews>
  <sheetFormatPr defaultColWidth="7.00390625" defaultRowHeight="14.25" customHeight="1"/>
  <cols>
    <col min="1" max="1" width="1.625" style="6" customWidth="1"/>
    <col min="2" max="2" width="9.625" style="6" customWidth="1"/>
    <col min="3" max="31" width="5.375" style="6" customWidth="1"/>
    <col min="32" max="32" width="6.25390625" style="6" customWidth="1"/>
    <col min="33" max="16384" width="7.00390625" style="6" customWidth="1"/>
  </cols>
  <sheetData>
    <row r="1" ht="4.5" customHeight="1"/>
    <row r="2" spans="2:18" ht="13.5" customHeight="1">
      <c r="B2" s="386" t="s">
        <v>245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7"/>
      <c r="N2" s="387"/>
      <c r="O2" s="387"/>
      <c r="P2" s="387"/>
      <c r="Q2" s="388"/>
      <c r="R2" s="386" t="s">
        <v>450</v>
      </c>
    </row>
    <row r="3" ht="4.5" customHeight="1" thickBot="1"/>
    <row r="4" spans="2:32" s="74" customFormat="1" ht="13.5" customHeight="1">
      <c r="B4" s="234"/>
      <c r="C4" s="235"/>
      <c r="D4" s="234"/>
      <c r="E4" s="175" t="s">
        <v>8</v>
      </c>
      <c r="F4" s="234"/>
      <c r="G4" s="234"/>
      <c r="H4" s="559" t="s">
        <v>246</v>
      </c>
      <c r="I4" s="560"/>
      <c r="J4" s="560"/>
      <c r="K4" s="560"/>
      <c r="L4" s="561"/>
      <c r="M4" s="559" t="s">
        <v>247</v>
      </c>
      <c r="N4" s="560"/>
      <c r="O4" s="560"/>
      <c r="P4" s="560"/>
      <c r="Q4" s="561"/>
      <c r="R4" s="559" t="s">
        <v>248</v>
      </c>
      <c r="S4" s="560"/>
      <c r="T4" s="560"/>
      <c r="U4" s="560"/>
      <c r="V4" s="561"/>
      <c r="W4" s="559" t="s">
        <v>249</v>
      </c>
      <c r="X4" s="560"/>
      <c r="Y4" s="560"/>
      <c r="Z4" s="560"/>
      <c r="AA4" s="561"/>
      <c r="AB4" s="562" t="s">
        <v>268</v>
      </c>
      <c r="AC4" s="563"/>
      <c r="AD4" s="563"/>
      <c r="AE4" s="564"/>
      <c r="AF4" s="32" t="s">
        <v>250</v>
      </c>
    </row>
    <row r="5" spans="2:32" s="74" customFormat="1" ht="13.5" customHeight="1">
      <c r="B5" s="143" t="s">
        <v>24</v>
      </c>
      <c r="C5" s="7" t="s">
        <v>8</v>
      </c>
      <c r="D5" s="485" t="s">
        <v>269</v>
      </c>
      <c r="E5" s="486"/>
      <c r="F5" s="485" t="s">
        <v>270</v>
      </c>
      <c r="G5" s="486"/>
      <c r="H5" s="7" t="s">
        <v>8</v>
      </c>
      <c r="I5" s="485" t="s">
        <v>269</v>
      </c>
      <c r="J5" s="486"/>
      <c r="K5" s="485" t="s">
        <v>270</v>
      </c>
      <c r="L5" s="486"/>
      <c r="M5" s="393" t="s">
        <v>8</v>
      </c>
      <c r="N5" s="485" t="s">
        <v>269</v>
      </c>
      <c r="O5" s="486"/>
      <c r="P5" s="485" t="s">
        <v>270</v>
      </c>
      <c r="Q5" s="486"/>
      <c r="R5" s="7" t="s">
        <v>8</v>
      </c>
      <c r="S5" s="485" t="s">
        <v>269</v>
      </c>
      <c r="T5" s="486"/>
      <c r="U5" s="485" t="s">
        <v>270</v>
      </c>
      <c r="V5" s="486"/>
      <c r="W5" s="7" t="s">
        <v>8</v>
      </c>
      <c r="X5" s="485" t="s">
        <v>269</v>
      </c>
      <c r="Y5" s="486"/>
      <c r="Z5" s="485" t="s">
        <v>270</v>
      </c>
      <c r="AA5" s="486"/>
      <c r="AB5" s="485" t="s">
        <v>271</v>
      </c>
      <c r="AC5" s="486"/>
      <c r="AD5" s="485" t="s">
        <v>272</v>
      </c>
      <c r="AE5" s="486"/>
      <c r="AF5" s="96" t="s">
        <v>229</v>
      </c>
    </row>
    <row r="6" spans="3:32" s="74" customFormat="1" ht="13.5" customHeight="1">
      <c r="C6" s="176"/>
      <c r="D6" s="7" t="s">
        <v>251</v>
      </c>
      <c r="E6" s="7" t="s">
        <v>250</v>
      </c>
      <c r="F6" s="7" t="s">
        <v>45</v>
      </c>
      <c r="G6" s="7" t="s">
        <v>46</v>
      </c>
      <c r="H6" s="176"/>
      <c r="I6" s="7" t="s">
        <v>251</v>
      </c>
      <c r="J6" s="7" t="s">
        <v>250</v>
      </c>
      <c r="K6" s="7" t="s">
        <v>45</v>
      </c>
      <c r="L6" s="7" t="s">
        <v>46</v>
      </c>
      <c r="M6" s="394"/>
      <c r="N6" s="392" t="s">
        <v>251</v>
      </c>
      <c r="O6" s="392" t="s">
        <v>250</v>
      </c>
      <c r="P6" s="392" t="s">
        <v>45</v>
      </c>
      <c r="Q6" s="395" t="s">
        <v>46</v>
      </c>
      <c r="R6" s="176"/>
      <c r="S6" s="7" t="s">
        <v>251</v>
      </c>
      <c r="T6" s="7" t="s">
        <v>250</v>
      </c>
      <c r="U6" s="7" t="s">
        <v>45</v>
      </c>
      <c r="V6" s="7" t="s">
        <v>46</v>
      </c>
      <c r="W6" s="176"/>
      <c r="X6" s="7" t="s">
        <v>251</v>
      </c>
      <c r="Y6" s="7" t="s">
        <v>250</v>
      </c>
      <c r="Z6" s="7" t="s">
        <v>45</v>
      </c>
      <c r="AA6" s="7" t="s">
        <v>46</v>
      </c>
      <c r="AB6" s="7" t="s">
        <v>251</v>
      </c>
      <c r="AC6" s="7" t="s">
        <v>250</v>
      </c>
      <c r="AD6" s="7" t="s">
        <v>251</v>
      </c>
      <c r="AE6" s="7" t="s">
        <v>250</v>
      </c>
      <c r="AF6" s="96" t="s">
        <v>237</v>
      </c>
    </row>
    <row r="7" spans="2:32" ht="4.5" customHeight="1">
      <c r="B7" s="170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170"/>
    </row>
    <row r="8" spans="2:32" ht="13.5" customHeight="1">
      <c r="B8" s="79" t="s">
        <v>27</v>
      </c>
      <c r="C8" s="339">
        <f>SUM(D8:E8)</f>
        <v>32</v>
      </c>
      <c r="D8" s="51">
        <f>SUM(D10:D34)</f>
        <v>27</v>
      </c>
      <c r="E8" s="51">
        <f>SUM(E10:E34)</f>
        <v>5</v>
      </c>
      <c r="F8" s="51">
        <f>SUM(F10:F34)</f>
        <v>19</v>
      </c>
      <c r="G8" s="51">
        <f>SUM(G10:G34)</f>
        <v>13</v>
      </c>
      <c r="H8" s="51">
        <f>SUM(I8:J8)</f>
        <v>1</v>
      </c>
      <c r="I8" s="51">
        <f>SUM(I10:I34)</f>
        <v>1</v>
      </c>
      <c r="J8" s="51">
        <f>SUM(J10:J34)</f>
        <v>0</v>
      </c>
      <c r="K8" s="51">
        <f>SUM(K10:K34)</f>
        <v>1</v>
      </c>
      <c r="L8" s="51">
        <f>SUM(L10:L34)</f>
        <v>0</v>
      </c>
      <c r="M8" s="51">
        <f>SUM(N8:O8)</f>
        <v>5</v>
      </c>
      <c r="N8" s="51">
        <f>SUM(N10:N34)</f>
        <v>5</v>
      </c>
      <c r="O8" s="51">
        <f>SUM(O10:O34)</f>
        <v>0</v>
      </c>
      <c r="P8" s="51">
        <f>SUM(P10:P34)</f>
        <v>4</v>
      </c>
      <c r="Q8" s="51">
        <f>SUM(Q10:Q34)</f>
        <v>1</v>
      </c>
      <c r="R8" s="51">
        <f>SUM(S8:T8)</f>
        <v>18</v>
      </c>
      <c r="S8" s="51">
        <f>SUM(S10:S34)</f>
        <v>14</v>
      </c>
      <c r="T8" s="51">
        <f>SUM(T10:T34)</f>
        <v>4</v>
      </c>
      <c r="U8" s="51">
        <f>SUM(U10:U34)</f>
        <v>11</v>
      </c>
      <c r="V8" s="51">
        <f>SUM(V10:V34)</f>
        <v>7</v>
      </c>
      <c r="W8" s="51">
        <f>SUM(X8:Y8)</f>
        <v>8</v>
      </c>
      <c r="X8" s="51">
        <f>SUM(X10:X34)</f>
        <v>7</v>
      </c>
      <c r="Y8" s="51">
        <f aca="true" t="shared" si="0" ref="Y8:AE8">SUM(Y10:Y34)</f>
        <v>1</v>
      </c>
      <c r="Z8" s="51">
        <f t="shared" si="0"/>
        <v>3</v>
      </c>
      <c r="AA8" s="51">
        <f t="shared" si="0"/>
        <v>5</v>
      </c>
      <c r="AB8" s="51">
        <f>SUM(AB10:AB34)</f>
        <v>17</v>
      </c>
      <c r="AC8" s="51">
        <f t="shared" si="0"/>
        <v>2</v>
      </c>
      <c r="AD8" s="51">
        <f t="shared" si="0"/>
        <v>10</v>
      </c>
      <c r="AE8" s="51">
        <f t="shared" si="0"/>
        <v>3</v>
      </c>
      <c r="AF8" s="347">
        <v>15.6</v>
      </c>
    </row>
    <row r="9" spans="3:32" ht="4.5" customHeight="1"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48"/>
    </row>
    <row r="10" spans="2:32" ht="13.5" customHeight="1">
      <c r="B10" s="237" t="s">
        <v>30</v>
      </c>
      <c r="C10" s="55">
        <f>D10+E10</f>
        <v>17</v>
      </c>
      <c r="D10" s="56">
        <f>I10+N10+S10+X10</f>
        <v>13</v>
      </c>
      <c r="E10" s="56">
        <f>J10+O10+T10+Y10</f>
        <v>4</v>
      </c>
      <c r="F10" s="56">
        <f>K10+P10+U10+Z10</f>
        <v>10</v>
      </c>
      <c r="G10" s="56">
        <f>L10+Q10+V10+AA10</f>
        <v>7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2</v>
      </c>
      <c r="N10" s="56">
        <v>2</v>
      </c>
      <c r="O10" s="53">
        <v>0</v>
      </c>
      <c r="P10" s="56">
        <v>2</v>
      </c>
      <c r="Q10" s="53">
        <v>0</v>
      </c>
      <c r="R10" s="53">
        <v>9</v>
      </c>
      <c r="S10" s="56">
        <v>6</v>
      </c>
      <c r="T10" s="53">
        <v>3</v>
      </c>
      <c r="U10" s="56">
        <v>5</v>
      </c>
      <c r="V10" s="56">
        <v>4</v>
      </c>
      <c r="W10" s="53">
        <v>6</v>
      </c>
      <c r="X10" s="56">
        <v>5</v>
      </c>
      <c r="Y10" s="53">
        <v>1</v>
      </c>
      <c r="Z10" s="56">
        <v>3</v>
      </c>
      <c r="AA10" s="53">
        <v>3</v>
      </c>
      <c r="AB10" s="56">
        <v>9</v>
      </c>
      <c r="AC10" s="56">
        <v>1</v>
      </c>
      <c r="AD10" s="56">
        <v>4</v>
      </c>
      <c r="AE10" s="53">
        <v>3</v>
      </c>
      <c r="AF10" s="349">
        <v>23.5</v>
      </c>
    </row>
    <row r="11" spans="2:32" ht="13.5" customHeight="1">
      <c r="B11" s="237" t="s">
        <v>31</v>
      </c>
      <c r="C11" s="55">
        <f aca="true" t="shared" si="1" ref="C11:C34">D11+E11</f>
        <v>0</v>
      </c>
      <c r="D11" s="56">
        <f aca="true" t="shared" si="2" ref="D11:D34">I11+N11+S11+X11</f>
        <v>0</v>
      </c>
      <c r="E11" s="56">
        <f aca="true" t="shared" si="3" ref="E11:E34">J11+O11+T11+Y11</f>
        <v>0</v>
      </c>
      <c r="F11" s="56">
        <f aca="true" t="shared" si="4" ref="F11:F34">K11+P11+U11+Z11</f>
        <v>0</v>
      </c>
      <c r="G11" s="56">
        <f aca="true" t="shared" si="5" ref="G11:G34">L11+Q11+V11+AA11</f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6">
        <v>0</v>
      </c>
      <c r="O11" s="53">
        <v>0</v>
      </c>
      <c r="P11" s="56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6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6">
        <v>0</v>
      </c>
      <c r="AC11" s="53">
        <v>0</v>
      </c>
      <c r="AD11" s="53">
        <v>0</v>
      </c>
      <c r="AE11" s="53">
        <v>0</v>
      </c>
      <c r="AF11" s="349">
        <v>0</v>
      </c>
    </row>
    <row r="12" spans="2:32" ht="13.5" customHeight="1">
      <c r="B12" s="237" t="s">
        <v>32</v>
      </c>
      <c r="C12" s="55">
        <f t="shared" si="1"/>
        <v>2</v>
      </c>
      <c r="D12" s="56">
        <f t="shared" si="2"/>
        <v>2</v>
      </c>
      <c r="E12" s="56">
        <f t="shared" si="3"/>
        <v>0</v>
      </c>
      <c r="F12" s="56">
        <f t="shared" si="4"/>
        <v>2</v>
      </c>
      <c r="G12" s="56">
        <f t="shared" si="5"/>
        <v>0</v>
      </c>
      <c r="H12" s="53">
        <v>1</v>
      </c>
      <c r="I12" s="53">
        <v>1</v>
      </c>
      <c r="J12" s="53">
        <v>0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1</v>
      </c>
      <c r="S12" s="53">
        <v>1</v>
      </c>
      <c r="T12" s="53">
        <v>0</v>
      </c>
      <c r="U12" s="56">
        <v>1</v>
      </c>
      <c r="V12" s="56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6">
        <v>2</v>
      </c>
      <c r="AC12" s="53">
        <v>0</v>
      </c>
      <c r="AD12" s="53">
        <v>0</v>
      </c>
      <c r="AE12" s="53">
        <v>0</v>
      </c>
      <c r="AF12" s="349">
        <v>0</v>
      </c>
    </row>
    <row r="13" spans="2:32" ht="13.5" customHeight="1">
      <c r="B13" s="237" t="s">
        <v>33</v>
      </c>
      <c r="C13" s="55">
        <f t="shared" si="1"/>
        <v>5</v>
      </c>
      <c r="D13" s="56">
        <f t="shared" si="2"/>
        <v>5</v>
      </c>
      <c r="E13" s="56">
        <f t="shared" si="3"/>
        <v>0</v>
      </c>
      <c r="F13" s="56">
        <f t="shared" si="4"/>
        <v>3</v>
      </c>
      <c r="G13" s="56">
        <f t="shared" si="5"/>
        <v>2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6">
        <v>0</v>
      </c>
      <c r="O13" s="53">
        <v>0</v>
      </c>
      <c r="P13" s="56">
        <v>0</v>
      </c>
      <c r="Q13" s="53">
        <v>0</v>
      </c>
      <c r="R13" s="53">
        <v>3</v>
      </c>
      <c r="S13" s="56">
        <v>3</v>
      </c>
      <c r="T13" s="53">
        <v>0</v>
      </c>
      <c r="U13" s="56">
        <v>3</v>
      </c>
      <c r="V13" s="56">
        <v>0</v>
      </c>
      <c r="W13" s="53">
        <v>2</v>
      </c>
      <c r="X13" s="53">
        <v>2</v>
      </c>
      <c r="Y13" s="53">
        <v>0</v>
      </c>
      <c r="Z13" s="53">
        <v>0</v>
      </c>
      <c r="AA13" s="53">
        <v>2</v>
      </c>
      <c r="AB13" s="56">
        <v>3</v>
      </c>
      <c r="AC13" s="53">
        <v>0</v>
      </c>
      <c r="AD13" s="56">
        <v>2</v>
      </c>
      <c r="AE13" s="53">
        <v>0</v>
      </c>
      <c r="AF13" s="349">
        <v>0</v>
      </c>
    </row>
    <row r="14" spans="2:32" ht="13.5" customHeight="1">
      <c r="B14" s="237" t="s">
        <v>347</v>
      </c>
      <c r="C14" s="55">
        <f t="shared" si="1"/>
        <v>0</v>
      </c>
      <c r="D14" s="56">
        <f t="shared" si="2"/>
        <v>0</v>
      </c>
      <c r="E14" s="56">
        <f t="shared" si="3"/>
        <v>0</v>
      </c>
      <c r="F14" s="56">
        <f t="shared" si="4"/>
        <v>0</v>
      </c>
      <c r="G14" s="56">
        <f t="shared" si="5"/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6">
        <v>0</v>
      </c>
      <c r="O14" s="53">
        <v>0</v>
      </c>
      <c r="P14" s="56">
        <v>0</v>
      </c>
      <c r="Q14" s="53">
        <v>0</v>
      </c>
      <c r="R14" s="53">
        <v>0</v>
      </c>
      <c r="S14" s="56">
        <v>0</v>
      </c>
      <c r="T14" s="53">
        <v>0</v>
      </c>
      <c r="U14" s="56">
        <v>0</v>
      </c>
      <c r="V14" s="56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6">
        <v>0</v>
      </c>
      <c r="AC14" s="53">
        <v>0</v>
      </c>
      <c r="AD14" s="56">
        <v>0</v>
      </c>
      <c r="AE14" s="53">
        <v>0</v>
      </c>
      <c r="AF14" s="349">
        <v>0</v>
      </c>
    </row>
    <row r="15" spans="2:32" ht="13.5" customHeight="1">
      <c r="B15" s="237" t="s">
        <v>348</v>
      </c>
      <c r="C15" s="55">
        <f t="shared" si="1"/>
        <v>4</v>
      </c>
      <c r="D15" s="56">
        <f t="shared" si="2"/>
        <v>4</v>
      </c>
      <c r="E15" s="56">
        <f t="shared" si="3"/>
        <v>0</v>
      </c>
      <c r="F15" s="56">
        <f t="shared" si="4"/>
        <v>0</v>
      </c>
      <c r="G15" s="56">
        <f t="shared" si="5"/>
        <v>4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6">
        <v>1</v>
      </c>
      <c r="O15" s="53">
        <v>0</v>
      </c>
      <c r="P15" s="56">
        <v>0</v>
      </c>
      <c r="Q15" s="53">
        <v>1</v>
      </c>
      <c r="R15" s="53">
        <v>3</v>
      </c>
      <c r="S15" s="56">
        <v>3</v>
      </c>
      <c r="T15" s="53">
        <v>0</v>
      </c>
      <c r="U15" s="56">
        <v>0</v>
      </c>
      <c r="V15" s="56">
        <v>3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6">
        <v>0</v>
      </c>
      <c r="AC15" s="53">
        <v>0</v>
      </c>
      <c r="AD15" s="56">
        <v>4</v>
      </c>
      <c r="AE15" s="53">
        <v>0</v>
      </c>
      <c r="AF15" s="349">
        <v>0</v>
      </c>
    </row>
    <row r="16" spans="2:32" ht="13.5" customHeight="1">
      <c r="B16" s="237" t="s">
        <v>349</v>
      </c>
      <c r="C16" s="55">
        <f t="shared" si="1"/>
        <v>0</v>
      </c>
      <c r="D16" s="56">
        <f t="shared" si="2"/>
        <v>0</v>
      </c>
      <c r="E16" s="56">
        <f t="shared" si="3"/>
        <v>0</v>
      </c>
      <c r="F16" s="56">
        <f t="shared" si="4"/>
        <v>0</v>
      </c>
      <c r="G16" s="56">
        <f t="shared" si="5"/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6">
        <v>0</v>
      </c>
      <c r="O16" s="53">
        <v>0</v>
      </c>
      <c r="P16" s="56">
        <v>0</v>
      </c>
      <c r="Q16" s="53">
        <v>0</v>
      </c>
      <c r="R16" s="53">
        <v>0</v>
      </c>
      <c r="S16" s="56">
        <v>0</v>
      </c>
      <c r="T16" s="53">
        <v>0</v>
      </c>
      <c r="U16" s="56">
        <v>0</v>
      </c>
      <c r="V16" s="56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6">
        <v>0</v>
      </c>
      <c r="AC16" s="53">
        <v>0</v>
      </c>
      <c r="AD16" s="56">
        <v>0</v>
      </c>
      <c r="AE16" s="53">
        <v>0</v>
      </c>
      <c r="AF16" s="349">
        <v>0</v>
      </c>
    </row>
    <row r="17" spans="2:32" ht="13.5" customHeight="1">
      <c r="B17" s="237" t="s">
        <v>366</v>
      </c>
      <c r="C17" s="55">
        <f t="shared" si="1"/>
        <v>0</v>
      </c>
      <c r="D17" s="56">
        <f t="shared" si="2"/>
        <v>0</v>
      </c>
      <c r="E17" s="56">
        <f t="shared" si="3"/>
        <v>0</v>
      </c>
      <c r="F17" s="56">
        <f t="shared" si="4"/>
        <v>0</v>
      </c>
      <c r="G17" s="56">
        <f t="shared" si="5"/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6">
        <v>0</v>
      </c>
      <c r="O17" s="53">
        <v>0</v>
      </c>
      <c r="P17" s="56">
        <v>0</v>
      </c>
      <c r="Q17" s="53">
        <v>0</v>
      </c>
      <c r="R17" s="53">
        <v>0</v>
      </c>
      <c r="S17" s="56">
        <v>0</v>
      </c>
      <c r="T17" s="53">
        <v>0</v>
      </c>
      <c r="U17" s="56">
        <v>0</v>
      </c>
      <c r="V17" s="56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6">
        <v>0</v>
      </c>
      <c r="AC17" s="53">
        <v>0</v>
      </c>
      <c r="AD17" s="56">
        <v>0</v>
      </c>
      <c r="AE17" s="53">
        <v>0</v>
      </c>
      <c r="AF17" s="349">
        <v>0</v>
      </c>
    </row>
    <row r="18" spans="2:32" ht="4.5" customHeight="1">
      <c r="B18" s="237"/>
      <c r="C18" s="55"/>
      <c r="D18" s="56"/>
      <c r="E18" s="56"/>
      <c r="F18" s="56"/>
      <c r="G18" s="56"/>
      <c r="H18" s="53"/>
      <c r="I18" s="53"/>
      <c r="J18" s="53"/>
      <c r="K18" s="53"/>
      <c r="L18" s="53"/>
      <c r="M18" s="53"/>
      <c r="N18" s="56"/>
      <c r="O18" s="53"/>
      <c r="P18" s="56"/>
      <c r="Q18" s="53"/>
      <c r="R18" s="53"/>
      <c r="S18" s="56"/>
      <c r="T18" s="53"/>
      <c r="U18" s="56"/>
      <c r="V18" s="56"/>
      <c r="W18" s="53"/>
      <c r="X18" s="53"/>
      <c r="Y18" s="53"/>
      <c r="Z18" s="53"/>
      <c r="AA18" s="53"/>
      <c r="AB18" s="56"/>
      <c r="AC18" s="53"/>
      <c r="AD18" s="56"/>
      <c r="AE18" s="53"/>
      <c r="AF18" s="349"/>
    </row>
    <row r="19" spans="2:32" ht="13.5" customHeight="1">
      <c r="B19" s="237" t="s">
        <v>370</v>
      </c>
      <c r="C19" s="55">
        <f t="shared" si="1"/>
        <v>0</v>
      </c>
      <c r="D19" s="56">
        <f t="shared" si="2"/>
        <v>0</v>
      </c>
      <c r="E19" s="56">
        <f t="shared" si="3"/>
        <v>0</v>
      </c>
      <c r="F19" s="56">
        <f t="shared" si="4"/>
        <v>0</v>
      </c>
      <c r="G19" s="56">
        <f t="shared" si="5"/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6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349">
        <v>0</v>
      </c>
    </row>
    <row r="20" spans="2:32" ht="13.5" customHeight="1">
      <c r="B20" s="237" t="s">
        <v>35</v>
      </c>
      <c r="C20" s="55">
        <f t="shared" si="1"/>
        <v>0</v>
      </c>
      <c r="D20" s="56">
        <f t="shared" si="2"/>
        <v>0</v>
      </c>
      <c r="E20" s="56">
        <f t="shared" si="3"/>
        <v>0</v>
      </c>
      <c r="F20" s="56">
        <f t="shared" si="4"/>
        <v>0</v>
      </c>
      <c r="G20" s="56">
        <f t="shared" si="5"/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349">
        <v>0</v>
      </c>
    </row>
    <row r="21" spans="2:32" ht="13.5" customHeight="1">
      <c r="B21" s="237" t="s">
        <v>36</v>
      </c>
      <c r="C21" s="55">
        <f t="shared" si="1"/>
        <v>0</v>
      </c>
      <c r="D21" s="56">
        <f t="shared" si="2"/>
        <v>0</v>
      </c>
      <c r="E21" s="56">
        <f t="shared" si="3"/>
        <v>0</v>
      </c>
      <c r="F21" s="56">
        <f t="shared" si="4"/>
        <v>0</v>
      </c>
      <c r="G21" s="56">
        <f t="shared" si="5"/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349">
        <v>0</v>
      </c>
    </row>
    <row r="22" spans="2:32" ht="13.5" customHeight="1">
      <c r="B22" s="237" t="s">
        <v>37</v>
      </c>
      <c r="C22" s="55">
        <f t="shared" si="1"/>
        <v>0</v>
      </c>
      <c r="D22" s="56">
        <f t="shared" si="2"/>
        <v>0</v>
      </c>
      <c r="E22" s="56">
        <f t="shared" si="3"/>
        <v>0</v>
      </c>
      <c r="F22" s="56">
        <f t="shared" si="4"/>
        <v>0</v>
      </c>
      <c r="G22" s="56">
        <f t="shared" si="5"/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6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6">
        <v>0</v>
      </c>
      <c r="AE22" s="53">
        <v>0</v>
      </c>
      <c r="AF22" s="349">
        <v>0</v>
      </c>
    </row>
    <row r="23" spans="2:32" ht="13.5" customHeight="1">
      <c r="B23" s="237" t="s">
        <v>38</v>
      </c>
      <c r="C23" s="55">
        <f t="shared" si="1"/>
        <v>0</v>
      </c>
      <c r="D23" s="56">
        <f t="shared" si="2"/>
        <v>0</v>
      </c>
      <c r="E23" s="56">
        <f t="shared" si="3"/>
        <v>0</v>
      </c>
      <c r="F23" s="56">
        <f t="shared" si="4"/>
        <v>0</v>
      </c>
      <c r="G23" s="56">
        <f t="shared" si="5"/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6">
        <v>0</v>
      </c>
      <c r="T23" s="53">
        <v>0</v>
      </c>
      <c r="U23" s="53">
        <v>0</v>
      </c>
      <c r="V23" s="56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6">
        <v>0</v>
      </c>
      <c r="AE23" s="53">
        <v>0</v>
      </c>
      <c r="AF23" s="349">
        <v>0</v>
      </c>
    </row>
    <row r="24" spans="2:32" ht="13.5" customHeight="1">
      <c r="B24" s="237" t="s">
        <v>350</v>
      </c>
      <c r="C24" s="55">
        <f t="shared" si="1"/>
        <v>0</v>
      </c>
      <c r="D24" s="56">
        <f t="shared" si="2"/>
        <v>0</v>
      </c>
      <c r="E24" s="56">
        <f t="shared" si="3"/>
        <v>0</v>
      </c>
      <c r="F24" s="56">
        <f t="shared" si="4"/>
        <v>0</v>
      </c>
      <c r="G24" s="56">
        <f t="shared" si="5"/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349">
        <v>0</v>
      </c>
    </row>
    <row r="25" spans="2:32" ht="13.5" customHeight="1">
      <c r="B25" s="237" t="s">
        <v>39</v>
      </c>
      <c r="C25" s="55">
        <f t="shared" si="1"/>
        <v>0</v>
      </c>
      <c r="D25" s="56">
        <f t="shared" si="2"/>
        <v>0</v>
      </c>
      <c r="E25" s="56">
        <f t="shared" si="3"/>
        <v>0</v>
      </c>
      <c r="F25" s="56">
        <f t="shared" si="4"/>
        <v>0</v>
      </c>
      <c r="G25" s="56">
        <f t="shared" si="5"/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6">
        <v>0</v>
      </c>
      <c r="O25" s="53">
        <v>0</v>
      </c>
      <c r="P25" s="56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6">
        <v>0</v>
      </c>
      <c r="AC25" s="53">
        <v>0</v>
      </c>
      <c r="AD25" s="53">
        <v>0</v>
      </c>
      <c r="AE25" s="53">
        <v>0</v>
      </c>
      <c r="AF25" s="349">
        <v>0</v>
      </c>
    </row>
    <row r="26" spans="2:32" ht="13.5" customHeight="1">
      <c r="B26" s="237" t="s">
        <v>367</v>
      </c>
      <c r="C26" s="55">
        <f t="shared" si="1"/>
        <v>0</v>
      </c>
      <c r="D26" s="56">
        <f t="shared" si="2"/>
        <v>0</v>
      </c>
      <c r="E26" s="56">
        <f t="shared" si="3"/>
        <v>0</v>
      </c>
      <c r="F26" s="56">
        <f t="shared" si="4"/>
        <v>0</v>
      </c>
      <c r="G26" s="56">
        <f t="shared" si="5"/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349">
        <v>0</v>
      </c>
    </row>
    <row r="27" spans="2:32" ht="13.5" customHeight="1">
      <c r="B27" s="237" t="s">
        <v>368</v>
      </c>
      <c r="C27" s="55">
        <f t="shared" si="1"/>
        <v>0</v>
      </c>
      <c r="D27" s="56">
        <f t="shared" si="2"/>
        <v>0</v>
      </c>
      <c r="E27" s="56">
        <f t="shared" si="3"/>
        <v>0</v>
      </c>
      <c r="F27" s="56">
        <f t="shared" si="4"/>
        <v>0</v>
      </c>
      <c r="G27" s="56">
        <f t="shared" si="5"/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6">
        <v>0</v>
      </c>
      <c r="N27" s="56">
        <v>0</v>
      </c>
      <c r="O27" s="53">
        <v>0</v>
      </c>
      <c r="P27" s="53">
        <v>0</v>
      </c>
      <c r="Q27" s="56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6">
        <v>0</v>
      </c>
      <c r="AE27" s="53">
        <v>0</v>
      </c>
      <c r="AF27" s="349">
        <v>0</v>
      </c>
    </row>
    <row r="28" spans="2:32" ht="13.5" customHeight="1">
      <c r="B28" s="237" t="s">
        <v>40</v>
      </c>
      <c r="C28" s="55">
        <f t="shared" si="1"/>
        <v>2</v>
      </c>
      <c r="D28" s="56">
        <f t="shared" si="2"/>
        <v>2</v>
      </c>
      <c r="E28" s="56">
        <f t="shared" si="3"/>
        <v>0</v>
      </c>
      <c r="F28" s="56">
        <f t="shared" si="4"/>
        <v>2</v>
      </c>
      <c r="G28" s="56">
        <f t="shared" si="5"/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6">
        <v>2</v>
      </c>
      <c r="N28" s="56">
        <v>2</v>
      </c>
      <c r="O28" s="53">
        <v>0</v>
      </c>
      <c r="P28" s="53">
        <v>2</v>
      </c>
      <c r="Q28" s="56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2</v>
      </c>
      <c r="AC28" s="53">
        <v>0</v>
      </c>
      <c r="AD28" s="56">
        <v>0</v>
      </c>
      <c r="AE28" s="53">
        <v>0</v>
      </c>
      <c r="AF28" s="349">
        <v>0</v>
      </c>
    </row>
    <row r="29" spans="2:32" ht="13.5" customHeight="1">
      <c r="B29" s="237" t="s">
        <v>41</v>
      </c>
      <c r="C29" s="55">
        <f t="shared" si="1"/>
        <v>0</v>
      </c>
      <c r="D29" s="56">
        <f t="shared" si="2"/>
        <v>0</v>
      </c>
      <c r="E29" s="56">
        <f t="shared" si="3"/>
        <v>0</v>
      </c>
      <c r="F29" s="56">
        <f t="shared" si="4"/>
        <v>0</v>
      </c>
      <c r="G29" s="56">
        <f t="shared" si="5"/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6">
        <v>0</v>
      </c>
      <c r="N29" s="56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349">
        <v>0</v>
      </c>
    </row>
    <row r="30" spans="2:32" ht="13.5" customHeight="1">
      <c r="B30" s="237" t="s">
        <v>42</v>
      </c>
      <c r="C30" s="55">
        <f t="shared" si="1"/>
        <v>1</v>
      </c>
      <c r="D30" s="56">
        <f t="shared" si="2"/>
        <v>0</v>
      </c>
      <c r="E30" s="56">
        <f t="shared" si="3"/>
        <v>1</v>
      </c>
      <c r="F30" s="56">
        <f t="shared" si="4"/>
        <v>1</v>
      </c>
      <c r="G30" s="56">
        <f t="shared" si="5"/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6">
        <v>0</v>
      </c>
      <c r="O30" s="56">
        <v>0</v>
      </c>
      <c r="P30" s="56">
        <v>0</v>
      </c>
      <c r="Q30" s="53">
        <v>0</v>
      </c>
      <c r="R30" s="53">
        <v>1</v>
      </c>
      <c r="S30" s="56">
        <v>0</v>
      </c>
      <c r="T30" s="53">
        <v>1</v>
      </c>
      <c r="U30" s="53">
        <v>1</v>
      </c>
      <c r="V30" s="56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6">
        <v>0</v>
      </c>
      <c r="AC30" s="56">
        <v>1</v>
      </c>
      <c r="AD30" s="56">
        <v>0</v>
      </c>
      <c r="AE30" s="53">
        <v>0</v>
      </c>
      <c r="AF30" s="349">
        <v>100</v>
      </c>
    </row>
    <row r="31" spans="2:32" ht="13.5" customHeight="1">
      <c r="B31" s="237" t="s">
        <v>43</v>
      </c>
      <c r="C31" s="55">
        <f t="shared" si="1"/>
        <v>0</v>
      </c>
      <c r="D31" s="56">
        <f t="shared" si="2"/>
        <v>0</v>
      </c>
      <c r="E31" s="56">
        <f t="shared" si="3"/>
        <v>0</v>
      </c>
      <c r="F31" s="56">
        <f t="shared" si="4"/>
        <v>0</v>
      </c>
      <c r="G31" s="56">
        <f t="shared" si="5"/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6">
        <v>0</v>
      </c>
      <c r="O31" s="56">
        <v>0</v>
      </c>
      <c r="P31" s="56">
        <v>0</v>
      </c>
      <c r="Q31" s="56">
        <v>0</v>
      </c>
      <c r="R31" s="53">
        <v>0</v>
      </c>
      <c r="S31" s="53">
        <v>0</v>
      </c>
      <c r="T31" s="56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6">
        <v>0</v>
      </c>
      <c r="AD31" s="56">
        <v>0</v>
      </c>
      <c r="AE31" s="53">
        <v>0</v>
      </c>
      <c r="AF31" s="349">
        <v>0</v>
      </c>
    </row>
    <row r="32" spans="2:32" ht="13.5" customHeight="1">
      <c r="B32" s="237" t="s">
        <v>44</v>
      </c>
      <c r="C32" s="55">
        <f t="shared" si="1"/>
        <v>0</v>
      </c>
      <c r="D32" s="56">
        <f t="shared" si="2"/>
        <v>0</v>
      </c>
      <c r="E32" s="56">
        <f t="shared" si="3"/>
        <v>0</v>
      </c>
      <c r="F32" s="56">
        <f t="shared" si="4"/>
        <v>0</v>
      </c>
      <c r="G32" s="56">
        <f t="shared" si="5"/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6">
        <v>0</v>
      </c>
      <c r="O32" s="53">
        <v>0</v>
      </c>
      <c r="P32" s="56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6">
        <v>0</v>
      </c>
      <c r="AC32" s="53">
        <v>0</v>
      </c>
      <c r="AD32" s="53">
        <v>0</v>
      </c>
      <c r="AE32" s="53">
        <v>0</v>
      </c>
      <c r="AF32" s="349">
        <v>0</v>
      </c>
    </row>
    <row r="33" spans="2:32" ht="13.5" customHeight="1">
      <c r="B33" s="237" t="s">
        <v>351</v>
      </c>
      <c r="C33" s="55">
        <f t="shared" si="1"/>
        <v>1</v>
      </c>
      <c r="D33" s="56">
        <f t="shared" si="2"/>
        <v>1</v>
      </c>
      <c r="E33" s="56">
        <f t="shared" si="3"/>
        <v>0</v>
      </c>
      <c r="F33" s="56">
        <f t="shared" si="4"/>
        <v>1</v>
      </c>
      <c r="G33" s="56">
        <f t="shared" si="5"/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1</v>
      </c>
      <c r="S33" s="53">
        <v>1</v>
      </c>
      <c r="T33" s="53">
        <v>0</v>
      </c>
      <c r="U33" s="53">
        <v>1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1</v>
      </c>
      <c r="AC33" s="53">
        <v>0</v>
      </c>
      <c r="AD33" s="53">
        <v>0</v>
      </c>
      <c r="AE33" s="53">
        <v>0</v>
      </c>
      <c r="AF33" s="349">
        <v>0</v>
      </c>
    </row>
    <row r="34" spans="2:32" ht="13.5" customHeight="1">
      <c r="B34" s="237" t="s">
        <v>369</v>
      </c>
      <c r="C34" s="55">
        <f t="shared" si="1"/>
        <v>0</v>
      </c>
      <c r="D34" s="56">
        <f t="shared" si="2"/>
        <v>0</v>
      </c>
      <c r="E34" s="56">
        <f t="shared" si="3"/>
        <v>0</v>
      </c>
      <c r="F34" s="56">
        <f t="shared" si="4"/>
        <v>0</v>
      </c>
      <c r="G34" s="56">
        <f t="shared" si="5"/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6">
        <v>0</v>
      </c>
      <c r="O34" s="56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349">
        <v>0</v>
      </c>
    </row>
    <row r="35" spans="2:32" ht="4.5" customHeight="1" thickBot="1">
      <c r="B35" s="238"/>
      <c r="C35" s="239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</row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mergeCells count="17">
    <mergeCell ref="AB4:AE4"/>
    <mergeCell ref="W4:AA4"/>
    <mergeCell ref="R4:V4"/>
    <mergeCell ref="M4:Q4"/>
    <mergeCell ref="X5:Y5"/>
    <mergeCell ref="Z5:AA5"/>
    <mergeCell ref="AB5:AC5"/>
    <mergeCell ref="AD5:AE5"/>
    <mergeCell ref="N5:O5"/>
    <mergeCell ref="P5:Q5"/>
    <mergeCell ref="S5:T5"/>
    <mergeCell ref="U5:V5"/>
    <mergeCell ref="H4:L4"/>
    <mergeCell ref="D5:E5"/>
    <mergeCell ref="F5:G5"/>
    <mergeCell ref="I5:J5"/>
    <mergeCell ref="K5:L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4" r:id="rId1"/>
  <colBreaks count="1" manualBreakCount="1">
    <brk id="17" max="6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U99"/>
  <sheetViews>
    <sheetView workbookViewId="0" topLeftCell="A1">
      <selection activeCell="M2" sqref="M2"/>
    </sheetView>
  </sheetViews>
  <sheetFormatPr defaultColWidth="9.00390625" defaultRowHeight="13.5" customHeight="1"/>
  <cols>
    <col min="1" max="1" width="1.625" style="298" customWidth="1"/>
    <col min="2" max="3" width="3.00390625" style="298" customWidth="1"/>
    <col min="4" max="4" width="6.00390625" style="298" customWidth="1"/>
    <col min="5" max="5" width="10.125" style="298" bestFit="1" customWidth="1"/>
    <col min="6" max="6" width="9.00390625" style="298" customWidth="1"/>
    <col min="7" max="7" width="10.125" style="298" bestFit="1" customWidth="1"/>
    <col min="8" max="9" width="9.125" style="298" bestFit="1" customWidth="1"/>
    <col min="10" max="10" width="9.00390625" style="298" customWidth="1"/>
    <col min="11" max="11" width="10.125" style="298" customWidth="1"/>
    <col min="12" max="12" width="9.125" style="298" bestFit="1" customWidth="1"/>
    <col min="13" max="13" width="9.00390625" style="298" customWidth="1"/>
    <col min="14" max="20" width="7.00390625" style="298" customWidth="1"/>
    <col min="21" max="16384" width="9.00390625" style="298" customWidth="1"/>
  </cols>
  <sheetData>
    <row r="1" ht="4.5" customHeight="1"/>
    <row r="2" spans="2:12" ht="13.5" customHeight="1">
      <c r="B2" s="465" t="s">
        <v>462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ht="4.5" customHeight="1" thickBot="1"/>
    <row r="4" spans="2:20" s="303" customFormat="1" ht="13.5" customHeight="1">
      <c r="B4" s="299"/>
      <c r="C4" s="299"/>
      <c r="D4" s="299"/>
      <c r="E4" s="300"/>
      <c r="F4" s="565" t="s">
        <v>296</v>
      </c>
      <c r="G4" s="301" t="s">
        <v>17</v>
      </c>
      <c r="H4" s="301" t="s">
        <v>17</v>
      </c>
      <c r="I4" s="302" t="s">
        <v>252</v>
      </c>
      <c r="J4" s="300"/>
      <c r="K4" s="300" t="s">
        <v>342</v>
      </c>
      <c r="L4" s="300"/>
      <c r="M4" s="565" t="s">
        <v>297</v>
      </c>
      <c r="N4" s="572" t="s">
        <v>298</v>
      </c>
      <c r="O4" s="573"/>
      <c r="P4" s="573"/>
      <c r="Q4" s="573"/>
      <c r="R4" s="574"/>
      <c r="S4" s="565" t="s">
        <v>299</v>
      </c>
      <c r="T4" s="300"/>
    </row>
    <row r="5" spans="2:20" s="303" customFormat="1" ht="13.5" customHeight="1">
      <c r="B5" s="567" t="s">
        <v>300</v>
      </c>
      <c r="C5" s="567"/>
      <c r="D5" s="568"/>
      <c r="E5" s="571" t="s">
        <v>8</v>
      </c>
      <c r="F5" s="566"/>
      <c r="G5" s="304" t="s">
        <v>273</v>
      </c>
      <c r="H5" s="304" t="s">
        <v>224</v>
      </c>
      <c r="I5" s="305" t="s">
        <v>256</v>
      </c>
      <c r="J5" s="304" t="s">
        <v>225</v>
      </c>
      <c r="K5" s="304"/>
      <c r="L5" s="366" t="s">
        <v>301</v>
      </c>
      <c r="M5" s="566"/>
      <c r="N5" s="575" t="s">
        <v>302</v>
      </c>
      <c r="O5" s="576"/>
      <c r="P5" s="576"/>
      <c r="Q5" s="576"/>
      <c r="R5" s="577"/>
      <c r="S5" s="566"/>
      <c r="T5" s="304" t="s">
        <v>229</v>
      </c>
    </row>
    <row r="6" spans="2:20" s="303" customFormat="1" ht="13.5" customHeight="1">
      <c r="B6" s="567"/>
      <c r="C6" s="567"/>
      <c r="D6" s="568"/>
      <c r="E6" s="571"/>
      <c r="F6" s="566"/>
      <c r="G6" s="304" t="s">
        <v>222</v>
      </c>
      <c r="H6" s="304" t="s">
        <v>230</v>
      </c>
      <c r="I6" s="305" t="s">
        <v>259</v>
      </c>
      <c r="J6" s="306"/>
      <c r="K6" s="365" t="s">
        <v>343</v>
      </c>
      <c r="L6" s="306"/>
      <c r="M6" s="566"/>
      <c r="N6" s="569" t="s">
        <v>8</v>
      </c>
      <c r="O6" s="307" t="s">
        <v>231</v>
      </c>
      <c r="P6" s="307" t="s">
        <v>232</v>
      </c>
      <c r="Q6" s="307" t="s">
        <v>233</v>
      </c>
      <c r="R6" s="307" t="s">
        <v>260</v>
      </c>
      <c r="S6" s="566"/>
      <c r="T6" s="306"/>
    </row>
    <row r="7" spans="5:20" s="303" customFormat="1" ht="13.5" customHeight="1">
      <c r="E7" s="306"/>
      <c r="F7" s="304" t="s">
        <v>231</v>
      </c>
      <c r="G7" s="304" t="s">
        <v>232</v>
      </c>
      <c r="H7" s="304" t="s">
        <v>233</v>
      </c>
      <c r="I7" s="304" t="s">
        <v>260</v>
      </c>
      <c r="J7" s="304" t="s">
        <v>261</v>
      </c>
      <c r="K7" s="304" t="s">
        <v>262</v>
      </c>
      <c r="L7" s="304" t="s">
        <v>344</v>
      </c>
      <c r="M7" s="304" t="s">
        <v>345</v>
      </c>
      <c r="N7" s="570"/>
      <c r="O7" s="304" t="s">
        <v>236</v>
      </c>
      <c r="P7" s="304" t="s">
        <v>236</v>
      </c>
      <c r="Q7" s="304" t="s">
        <v>236</v>
      </c>
      <c r="R7" s="304" t="s">
        <v>264</v>
      </c>
      <c r="S7" s="376" t="s">
        <v>237</v>
      </c>
      <c r="T7" s="304" t="s">
        <v>237</v>
      </c>
    </row>
    <row r="8" spans="2:20" ht="4.5" customHeight="1">
      <c r="B8" s="308"/>
      <c r="C8" s="308"/>
      <c r="D8" s="308"/>
      <c r="E8" s="309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75"/>
      <c r="T8" s="310"/>
    </row>
    <row r="9" spans="2:21" ht="13.5" customHeight="1">
      <c r="B9" s="244"/>
      <c r="C9" s="244"/>
      <c r="D9" s="248" t="s">
        <v>8</v>
      </c>
      <c r="E9" s="350">
        <v>7037</v>
      </c>
      <c r="F9" s="311">
        <v>3822</v>
      </c>
      <c r="G9" s="311">
        <v>1044</v>
      </c>
      <c r="H9" s="311">
        <v>281</v>
      </c>
      <c r="I9" s="311">
        <v>96</v>
      </c>
      <c r="J9" s="311">
        <v>1459</v>
      </c>
      <c r="K9" s="311">
        <v>57</v>
      </c>
      <c r="L9" s="311">
        <v>278</v>
      </c>
      <c r="M9" s="351">
        <v>0</v>
      </c>
      <c r="N9" s="311">
        <v>6</v>
      </c>
      <c r="O9" s="311">
        <v>0</v>
      </c>
      <c r="P9" s="311">
        <v>2</v>
      </c>
      <c r="Q9" s="311">
        <v>4</v>
      </c>
      <c r="R9" s="311">
        <v>0</v>
      </c>
      <c r="S9" s="312">
        <v>54.3</v>
      </c>
      <c r="T9" s="312">
        <v>20.8</v>
      </c>
      <c r="U9" s="313"/>
    </row>
    <row r="10" spans="2:20" ht="4.5" customHeight="1">
      <c r="B10" s="244"/>
      <c r="C10" s="244"/>
      <c r="D10" s="244"/>
      <c r="E10" s="352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314"/>
      <c r="T10" s="314"/>
    </row>
    <row r="11" spans="2:20" ht="13.5" customHeight="1">
      <c r="B11" s="244"/>
      <c r="C11" s="244"/>
      <c r="D11" s="251" t="s">
        <v>274</v>
      </c>
      <c r="E11" s="353">
        <v>4855</v>
      </c>
      <c r="F11" s="315">
        <v>3217</v>
      </c>
      <c r="G11" s="315">
        <v>688</v>
      </c>
      <c r="H11" s="315">
        <v>247</v>
      </c>
      <c r="I11" s="315">
        <v>49</v>
      </c>
      <c r="J11" s="315">
        <v>437</v>
      </c>
      <c r="K11" s="315">
        <v>38</v>
      </c>
      <c r="L11" s="315">
        <v>179</v>
      </c>
      <c r="M11" s="80">
        <v>0</v>
      </c>
      <c r="N11" s="315">
        <v>4</v>
      </c>
      <c r="O11" s="315">
        <v>0</v>
      </c>
      <c r="P11" s="315">
        <v>2</v>
      </c>
      <c r="Q11" s="315">
        <v>2</v>
      </c>
      <c r="R11" s="311">
        <v>0</v>
      </c>
      <c r="S11" s="314">
        <v>66.3</v>
      </c>
      <c r="T11" s="314">
        <v>9.1</v>
      </c>
    </row>
    <row r="12" spans="2:20" ht="13.5" customHeight="1">
      <c r="B12" s="244"/>
      <c r="C12" s="244"/>
      <c r="D12" s="251" t="s">
        <v>275</v>
      </c>
      <c r="E12" s="353">
        <v>173</v>
      </c>
      <c r="F12" s="315">
        <v>15</v>
      </c>
      <c r="G12" s="315">
        <v>29</v>
      </c>
      <c r="H12" s="315">
        <v>1</v>
      </c>
      <c r="I12" s="315">
        <v>21</v>
      </c>
      <c r="J12" s="315">
        <v>86</v>
      </c>
      <c r="K12" s="315">
        <v>0</v>
      </c>
      <c r="L12" s="315">
        <v>21</v>
      </c>
      <c r="M12" s="80">
        <v>0</v>
      </c>
      <c r="N12" s="315">
        <v>0</v>
      </c>
      <c r="O12" s="80">
        <v>0</v>
      </c>
      <c r="P12" s="80">
        <v>0</v>
      </c>
      <c r="Q12" s="315">
        <v>0</v>
      </c>
      <c r="R12" s="311">
        <v>0</v>
      </c>
      <c r="S12" s="314">
        <v>8.7</v>
      </c>
      <c r="T12" s="314">
        <v>49.7</v>
      </c>
    </row>
    <row r="13" spans="2:20" ht="13.5" customHeight="1">
      <c r="B13" s="244"/>
      <c r="C13" s="244"/>
      <c r="D13" s="251" t="s">
        <v>276</v>
      </c>
      <c r="E13" s="353">
        <v>686</v>
      </c>
      <c r="F13" s="315">
        <v>112</v>
      </c>
      <c r="G13" s="315">
        <v>81</v>
      </c>
      <c r="H13" s="315">
        <v>3</v>
      </c>
      <c r="I13" s="315">
        <v>7</v>
      </c>
      <c r="J13" s="315">
        <v>467</v>
      </c>
      <c r="K13" s="315">
        <v>6</v>
      </c>
      <c r="L13" s="315">
        <v>10</v>
      </c>
      <c r="M13" s="80">
        <v>0</v>
      </c>
      <c r="N13" s="315">
        <v>0</v>
      </c>
      <c r="O13" s="80">
        <v>0</v>
      </c>
      <c r="P13" s="80">
        <v>0</v>
      </c>
      <c r="Q13" s="315">
        <v>0</v>
      </c>
      <c r="R13" s="311">
        <v>0</v>
      </c>
      <c r="S13" s="314">
        <v>16.3</v>
      </c>
      <c r="T13" s="314">
        <v>68.1</v>
      </c>
    </row>
    <row r="14" spans="2:20" ht="13.5" customHeight="1">
      <c r="B14" s="244"/>
      <c r="C14" s="251" t="s">
        <v>8</v>
      </c>
      <c r="D14" s="251" t="s">
        <v>161</v>
      </c>
      <c r="E14" s="353">
        <v>620</v>
      </c>
      <c r="F14" s="315">
        <v>188</v>
      </c>
      <c r="G14" s="315">
        <v>116</v>
      </c>
      <c r="H14" s="315">
        <v>6</v>
      </c>
      <c r="I14" s="315">
        <v>2</v>
      </c>
      <c r="J14" s="315">
        <v>263</v>
      </c>
      <c r="K14" s="315">
        <v>11</v>
      </c>
      <c r="L14" s="315">
        <v>34</v>
      </c>
      <c r="M14" s="80">
        <v>0</v>
      </c>
      <c r="N14" s="315">
        <v>2</v>
      </c>
      <c r="O14" s="80">
        <v>0</v>
      </c>
      <c r="P14" s="315">
        <v>0</v>
      </c>
      <c r="Q14" s="80">
        <v>2</v>
      </c>
      <c r="R14" s="311">
        <v>0</v>
      </c>
      <c r="S14" s="314">
        <v>30.3</v>
      </c>
      <c r="T14" s="314">
        <v>42.7</v>
      </c>
    </row>
    <row r="15" spans="2:20" ht="13.5" customHeight="1">
      <c r="B15" s="244"/>
      <c r="C15" s="244"/>
      <c r="D15" s="251" t="s">
        <v>277</v>
      </c>
      <c r="E15" s="353">
        <v>29</v>
      </c>
      <c r="F15" s="315">
        <v>0</v>
      </c>
      <c r="G15" s="315">
        <v>5</v>
      </c>
      <c r="H15" s="80">
        <v>0</v>
      </c>
      <c r="I15" s="315">
        <v>7</v>
      </c>
      <c r="J15" s="315">
        <v>17</v>
      </c>
      <c r="K15" s="315">
        <v>0</v>
      </c>
      <c r="L15" s="80">
        <v>0</v>
      </c>
      <c r="M15" s="80">
        <v>0</v>
      </c>
      <c r="N15" s="315">
        <v>0</v>
      </c>
      <c r="O15" s="80">
        <v>0</v>
      </c>
      <c r="P15" s="80">
        <v>0</v>
      </c>
      <c r="Q15" s="80">
        <v>0</v>
      </c>
      <c r="R15" s="311">
        <v>0</v>
      </c>
      <c r="S15" s="314">
        <v>0</v>
      </c>
      <c r="T15" s="314">
        <v>58.6</v>
      </c>
    </row>
    <row r="16" spans="2:20" ht="13.5" customHeight="1">
      <c r="B16" s="244"/>
      <c r="C16" s="244"/>
      <c r="D16" s="251" t="s">
        <v>164</v>
      </c>
      <c r="E16" s="353">
        <v>96</v>
      </c>
      <c r="F16" s="315">
        <v>16</v>
      </c>
      <c r="G16" s="315">
        <v>15</v>
      </c>
      <c r="H16" s="80">
        <v>0</v>
      </c>
      <c r="I16" s="80">
        <v>0</v>
      </c>
      <c r="J16" s="315">
        <v>51</v>
      </c>
      <c r="K16" s="315">
        <v>0</v>
      </c>
      <c r="L16" s="315">
        <v>14</v>
      </c>
      <c r="M16" s="80">
        <v>0</v>
      </c>
      <c r="N16" s="315">
        <v>0</v>
      </c>
      <c r="O16" s="80">
        <v>0</v>
      </c>
      <c r="P16" s="80">
        <v>0</v>
      </c>
      <c r="Q16" s="315">
        <v>0</v>
      </c>
      <c r="R16" s="311">
        <v>0</v>
      </c>
      <c r="S16" s="314">
        <v>16.7</v>
      </c>
      <c r="T16" s="314">
        <v>53.1</v>
      </c>
    </row>
    <row r="17" spans="2:20" ht="13.5" customHeight="1">
      <c r="B17" s="244"/>
      <c r="C17" s="244"/>
      <c r="D17" s="251" t="s">
        <v>153</v>
      </c>
      <c r="E17" s="353">
        <v>39</v>
      </c>
      <c r="F17" s="315">
        <v>36</v>
      </c>
      <c r="G17" s="315">
        <v>2</v>
      </c>
      <c r="H17" s="80">
        <v>0</v>
      </c>
      <c r="I17" s="80">
        <v>0</v>
      </c>
      <c r="J17" s="80">
        <v>0</v>
      </c>
      <c r="K17" s="315">
        <v>0</v>
      </c>
      <c r="L17" s="80">
        <v>1</v>
      </c>
      <c r="M17" s="80">
        <v>0</v>
      </c>
      <c r="N17" s="315">
        <v>0</v>
      </c>
      <c r="O17" s="80">
        <v>0</v>
      </c>
      <c r="P17" s="315">
        <v>0</v>
      </c>
      <c r="Q17" s="80">
        <v>0</v>
      </c>
      <c r="R17" s="311">
        <v>0</v>
      </c>
      <c r="S17" s="314">
        <v>92.3</v>
      </c>
      <c r="T17" s="314">
        <v>0</v>
      </c>
    </row>
    <row r="18" spans="2:20" ht="13.5" customHeight="1">
      <c r="B18" s="244"/>
      <c r="C18" s="244"/>
      <c r="D18" s="251" t="s">
        <v>371</v>
      </c>
      <c r="E18" s="353">
        <v>33</v>
      </c>
      <c r="F18" s="315">
        <v>8</v>
      </c>
      <c r="G18" s="315">
        <v>9</v>
      </c>
      <c r="H18" s="80">
        <v>0</v>
      </c>
      <c r="I18" s="80">
        <v>0</v>
      </c>
      <c r="J18" s="315">
        <v>15</v>
      </c>
      <c r="K18" s="315">
        <v>0</v>
      </c>
      <c r="L18" s="80">
        <v>1</v>
      </c>
      <c r="M18" s="80">
        <v>0</v>
      </c>
      <c r="N18" s="315">
        <v>0</v>
      </c>
      <c r="O18" s="80">
        <v>0</v>
      </c>
      <c r="P18" s="315">
        <v>0</v>
      </c>
      <c r="Q18" s="80">
        <v>0</v>
      </c>
      <c r="R18" s="311">
        <v>0</v>
      </c>
      <c r="S18" s="314">
        <v>24.2</v>
      </c>
      <c r="T18" s="314">
        <v>45.5</v>
      </c>
    </row>
    <row r="19" spans="2:20" ht="13.5" customHeight="1">
      <c r="B19" s="244"/>
      <c r="C19" s="244"/>
      <c r="D19" s="251" t="s">
        <v>215</v>
      </c>
      <c r="E19" s="353">
        <v>190</v>
      </c>
      <c r="F19" s="315">
        <v>145</v>
      </c>
      <c r="G19" s="315">
        <v>14</v>
      </c>
      <c r="H19" s="80">
        <v>20</v>
      </c>
      <c r="I19" s="80">
        <v>2</v>
      </c>
      <c r="J19" s="315">
        <v>5</v>
      </c>
      <c r="K19" s="315">
        <v>0</v>
      </c>
      <c r="L19" s="80">
        <v>4</v>
      </c>
      <c r="M19" s="80">
        <v>0</v>
      </c>
      <c r="N19" s="315">
        <v>0</v>
      </c>
      <c r="O19" s="80">
        <v>0</v>
      </c>
      <c r="P19" s="80">
        <v>0</v>
      </c>
      <c r="Q19" s="80">
        <v>0</v>
      </c>
      <c r="R19" s="311">
        <v>0</v>
      </c>
      <c r="S19" s="314">
        <v>76.3</v>
      </c>
      <c r="T19" s="314">
        <v>2.6</v>
      </c>
    </row>
    <row r="20" spans="2:20" ht="13.5" customHeight="1">
      <c r="B20" s="244"/>
      <c r="C20" s="244"/>
      <c r="D20" s="251" t="s">
        <v>395</v>
      </c>
      <c r="E20" s="353">
        <v>316</v>
      </c>
      <c r="F20" s="315">
        <v>85</v>
      </c>
      <c r="G20" s="80">
        <v>85</v>
      </c>
      <c r="H20" s="315">
        <v>4</v>
      </c>
      <c r="I20" s="80">
        <v>8</v>
      </c>
      <c r="J20" s="315">
        <v>118</v>
      </c>
      <c r="K20" s="315">
        <v>2</v>
      </c>
      <c r="L20" s="315">
        <v>14</v>
      </c>
      <c r="M20" s="80">
        <v>0</v>
      </c>
      <c r="N20" s="315">
        <v>0</v>
      </c>
      <c r="O20" s="80">
        <v>0</v>
      </c>
      <c r="P20" s="80">
        <v>0</v>
      </c>
      <c r="Q20" s="80">
        <v>0</v>
      </c>
      <c r="R20" s="311">
        <v>0</v>
      </c>
      <c r="S20" s="314">
        <v>26.9</v>
      </c>
      <c r="T20" s="314">
        <v>37.3</v>
      </c>
    </row>
    <row r="21" spans="2:20" ht="4.5" customHeight="1">
      <c r="B21" s="244"/>
      <c r="C21" s="244"/>
      <c r="D21" s="244"/>
      <c r="E21" s="352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14"/>
      <c r="T21" s="314"/>
    </row>
    <row r="22" spans="2:20" ht="13.5" customHeight="1">
      <c r="B22" s="244"/>
      <c r="C22" s="244"/>
      <c r="D22" s="251" t="s">
        <v>8</v>
      </c>
      <c r="E22" s="353">
        <v>6923</v>
      </c>
      <c r="F22" s="315">
        <v>3813</v>
      </c>
      <c r="G22" s="315">
        <v>1031</v>
      </c>
      <c r="H22" s="315">
        <v>281</v>
      </c>
      <c r="I22" s="315">
        <v>93</v>
      </c>
      <c r="J22" s="315">
        <v>1423</v>
      </c>
      <c r="K22" s="315">
        <v>44</v>
      </c>
      <c r="L22" s="315">
        <v>238</v>
      </c>
      <c r="M22" s="315">
        <v>0</v>
      </c>
      <c r="N22" s="315">
        <v>6</v>
      </c>
      <c r="O22" s="315">
        <v>0</v>
      </c>
      <c r="P22" s="315">
        <v>2</v>
      </c>
      <c r="Q22" s="315">
        <v>4</v>
      </c>
      <c r="R22" s="311">
        <v>0</v>
      </c>
      <c r="S22" s="314">
        <v>55.1</v>
      </c>
      <c r="T22" s="314">
        <v>20.6</v>
      </c>
    </row>
    <row r="23" spans="2:20" ht="13.5" customHeight="1">
      <c r="B23" s="244"/>
      <c r="C23" s="244"/>
      <c r="D23" s="251" t="s">
        <v>274</v>
      </c>
      <c r="E23" s="353">
        <v>4752</v>
      </c>
      <c r="F23" s="315">
        <v>3208</v>
      </c>
      <c r="G23" s="315">
        <v>677</v>
      </c>
      <c r="H23" s="315">
        <v>247</v>
      </c>
      <c r="I23" s="315">
        <v>46</v>
      </c>
      <c r="J23" s="315">
        <v>405</v>
      </c>
      <c r="K23" s="315">
        <v>25</v>
      </c>
      <c r="L23" s="315">
        <v>144</v>
      </c>
      <c r="M23" s="80">
        <v>0</v>
      </c>
      <c r="N23" s="315">
        <v>4</v>
      </c>
      <c r="O23" s="315">
        <v>0</v>
      </c>
      <c r="P23" s="315">
        <v>2</v>
      </c>
      <c r="Q23" s="315">
        <v>2</v>
      </c>
      <c r="R23" s="311">
        <v>0</v>
      </c>
      <c r="S23" s="314">
        <v>67.5</v>
      </c>
      <c r="T23" s="314">
        <v>8.6</v>
      </c>
    </row>
    <row r="24" spans="2:20" ht="13.5" customHeight="1">
      <c r="B24" s="244"/>
      <c r="C24" s="244"/>
      <c r="D24" s="251" t="s">
        <v>275</v>
      </c>
      <c r="E24" s="353">
        <v>173</v>
      </c>
      <c r="F24" s="315">
        <v>15</v>
      </c>
      <c r="G24" s="315">
        <v>29</v>
      </c>
      <c r="H24" s="315">
        <v>1</v>
      </c>
      <c r="I24" s="315">
        <v>21</v>
      </c>
      <c r="J24" s="315">
        <v>86</v>
      </c>
      <c r="K24" s="315">
        <v>0</v>
      </c>
      <c r="L24" s="315">
        <v>21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311">
        <v>0</v>
      </c>
      <c r="S24" s="314">
        <v>8.7</v>
      </c>
      <c r="T24" s="314">
        <v>49.7</v>
      </c>
    </row>
    <row r="25" spans="2:20" ht="13.5" customHeight="1">
      <c r="B25" s="251" t="s">
        <v>8</v>
      </c>
      <c r="C25" s="251" t="s">
        <v>278</v>
      </c>
      <c r="D25" s="251" t="s">
        <v>276</v>
      </c>
      <c r="E25" s="353">
        <v>675</v>
      </c>
      <c r="F25" s="315">
        <v>112</v>
      </c>
      <c r="G25" s="315">
        <v>79</v>
      </c>
      <c r="H25" s="315">
        <v>3</v>
      </c>
      <c r="I25" s="315">
        <v>7</v>
      </c>
      <c r="J25" s="315">
        <v>463</v>
      </c>
      <c r="K25" s="315">
        <v>6</v>
      </c>
      <c r="L25" s="315">
        <v>5</v>
      </c>
      <c r="M25" s="80">
        <v>0</v>
      </c>
      <c r="N25" s="315">
        <v>0</v>
      </c>
      <c r="O25" s="80">
        <v>0</v>
      </c>
      <c r="P25" s="80">
        <v>0</v>
      </c>
      <c r="Q25" s="80">
        <v>0</v>
      </c>
      <c r="R25" s="311">
        <v>0</v>
      </c>
      <c r="S25" s="314">
        <v>16.6</v>
      </c>
      <c r="T25" s="314">
        <v>68.6</v>
      </c>
    </row>
    <row r="26" spans="2:20" ht="13.5" customHeight="1">
      <c r="B26" s="244"/>
      <c r="C26" s="251" t="s">
        <v>279</v>
      </c>
      <c r="D26" s="251" t="s">
        <v>161</v>
      </c>
      <c r="E26" s="353">
        <v>620</v>
      </c>
      <c r="F26" s="315">
        <v>188</v>
      </c>
      <c r="G26" s="315">
        <v>116</v>
      </c>
      <c r="H26" s="315">
        <v>6</v>
      </c>
      <c r="I26" s="315">
        <v>2</v>
      </c>
      <c r="J26" s="315">
        <v>263</v>
      </c>
      <c r="K26" s="315">
        <v>11</v>
      </c>
      <c r="L26" s="315">
        <v>34</v>
      </c>
      <c r="M26" s="80">
        <v>0</v>
      </c>
      <c r="N26" s="315">
        <v>2</v>
      </c>
      <c r="O26" s="80">
        <v>0</v>
      </c>
      <c r="P26" s="315">
        <v>0</v>
      </c>
      <c r="Q26" s="80">
        <v>2</v>
      </c>
      <c r="R26" s="311">
        <v>0</v>
      </c>
      <c r="S26" s="314">
        <v>30.3</v>
      </c>
      <c r="T26" s="314">
        <v>42.7</v>
      </c>
    </row>
    <row r="27" spans="2:20" ht="13.5" customHeight="1">
      <c r="B27" s="244"/>
      <c r="C27" s="251" t="s">
        <v>280</v>
      </c>
      <c r="D27" s="251" t="s">
        <v>277</v>
      </c>
      <c r="E27" s="353">
        <v>29</v>
      </c>
      <c r="F27" s="315">
        <v>0</v>
      </c>
      <c r="G27" s="315">
        <v>5</v>
      </c>
      <c r="H27" s="80">
        <v>0</v>
      </c>
      <c r="I27" s="315">
        <v>7</v>
      </c>
      <c r="J27" s="315">
        <v>17</v>
      </c>
      <c r="K27" s="315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311">
        <v>0</v>
      </c>
      <c r="S27" s="314">
        <v>0</v>
      </c>
      <c r="T27" s="314">
        <v>58.6</v>
      </c>
    </row>
    <row r="28" spans="2:20" ht="13.5" customHeight="1">
      <c r="B28" s="244"/>
      <c r="C28" s="244"/>
      <c r="D28" s="251" t="s">
        <v>164</v>
      </c>
      <c r="E28" s="353">
        <v>96</v>
      </c>
      <c r="F28" s="315">
        <v>16</v>
      </c>
      <c r="G28" s="315">
        <v>15</v>
      </c>
      <c r="H28" s="80">
        <v>0</v>
      </c>
      <c r="I28" s="80">
        <v>0</v>
      </c>
      <c r="J28" s="315">
        <v>51</v>
      </c>
      <c r="K28" s="315">
        <v>0</v>
      </c>
      <c r="L28" s="315">
        <v>14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311">
        <v>0</v>
      </c>
      <c r="S28" s="314">
        <v>16.7</v>
      </c>
      <c r="T28" s="314">
        <v>53.1</v>
      </c>
    </row>
    <row r="29" spans="2:20" ht="13.5" customHeight="1">
      <c r="B29" s="244"/>
      <c r="C29" s="244"/>
      <c r="D29" s="251" t="s">
        <v>153</v>
      </c>
      <c r="E29" s="353">
        <v>39</v>
      </c>
      <c r="F29" s="315">
        <v>36</v>
      </c>
      <c r="G29" s="315">
        <v>2</v>
      </c>
      <c r="H29" s="80">
        <v>0</v>
      </c>
      <c r="I29" s="80">
        <v>0</v>
      </c>
      <c r="J29" s="315">
        <v>0</v>
      </c>
      <c r="K29" s="315">
        <v>0</v>
      </c>
      <c r="L29" s="80">
        <v>1</v>
      </c>
      <c r="M29" s="80">
        <v>0</v>
      </c>
      <c r="N29" s="315">
        <v>0</v>
      </c>
      <c r="O29" s="80">
        <v>0</v>
      </c>
      <c r="P29" s="315">
        <v>0</v>
      </c>
      <c r="Q29" s="80">
        <v>0</v>
      </c>
      <c r="R29" s="311">
        <v>0</v>
      </c>
      <c r="S29" s="314">
        <v>92.3</v>
      </c>
      <c r="T29" s="314">
        <v>0</v>
      </c>
    </row>
    <row r="30" spans="2:20" ht="13.5" customHeight="1">
      <c r="B30" s="244"/>
      <c r="C30" s="244"/>
      <c r="D30" s="251" t="s">
        <v>371</v>
      </c>
      <c r="E30" s="353">
        <v>33</v>
      </c>
      <c r="F30" s="315">
        <v>8</v>
      </c>
      <c r="G30" s="315">
        <v>9</v>
      </c>
      <c r="H30" s="80">
        <v>0</v>
      </c>
      <c r="I30" s="80">
        <v>0</v>
      </c>
      <c r="J30" s="315">
        <v>15</v>
      </c>
      <c r="K30" s="315">
        <v>0</v>
      </c>
      <c r="L30" s="80">
        <v>1</v>
      </c>
      <c r="M30" s="80">
        <v>0</v>
      </c>
      <c r="N30" s="315">
        <v>0</v>
      </c>
      <c r="O30" s="80">
        <v>0</v>
      </c>
      <c r="P30" s="315">
        <v>0</v>
      </c>
      <c r="Q30" s="80">
        <v>0</v>
      </c>
      <c r="R30" s="311">
        <v>0</v>
      </c>
      <c r="S30" s="314">
        <v>24.2</v>
      </c>
      <c r="T30" s="314">
        <v>45.5</v>
      </c>
    </row>
    <row r="31" spans="2:20" ht="13.5" customHeight="1">
      <c r="B31" s="244"/>
      <c r="C31" s="244"/>
      <c r="D31" s="251" t="s">
        <v>215</v>
      </c>
      <c r="E31" s="353">
        <v>190</v>
      </c>
      <c r="F31" s="315">
        <v>145</v>
      </c>
      <c r="G31" s="315">
        <v>14</v>
      </c>
      <c r="H31" s="80">
        <v>20</v>
      </c>
      <c r="I31" s="80">
        <v>2</v>
      </c>
      <c r="J31" s="315">
        <v>5</v>
      </c>
      <c r="K31" s="315">
        <v>0</v>
      </c>
      <c r="L31" s="80">
        <v>4</v>
      </c>
      <c r="M31" s="80">
        <v>0</v>
      </c>
      <c r="N31" s="315">
        <v>0</v>
      </c>
      <c r="O31" s="80">
        <v>0</v>
      </c>
      <c r="P31" s="80">
        <v>0</v>
      </c>
      <c r="Q31" s="80">
        <v>0</v>
      </c>
      <c r="R31" s="311">
        <v>0</v>
      </c>
      <c r="S31" s="314">
        <v>76.3</v>
      </c>
      <c r="T31" s="314">
        <v>2.6</v>
      </c>
    </row>
    <row r="32" spans="2:20" ht="13.5" customHeight="1">
      <c r="B32" s="244"/>
      <c r="C32" s="244"/>
      <c r="D32" s="251" t="s">
        <v>395</v>
      </c>
      <c r="E32" s="353">
        <v>316</v>
      </c>
      <c r="F32" s="315">
        <v>85</v>
      </c>
      <c r="G32" s="80">
        <v>85</v>
      </c>
      <c r="H32" s="315">
        <v>4</v>
      </c>
      <c r="I32" s="80">
        <v>8</v>
      </c>
      <c r="J32" s="315">
        <v>118</v>
      </c>
      <c r="K32" s="315">
        <v>2</v>
      </c>
      <c r="L32" s="315">
        <v>14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311">
        <v>0</v>
      </c>
      <c r="S32" s="314">
        <v>26.9</v>
      </c>
      <c r="T32" s="314">
        <v>37.3</v>
      </c>
    </row>
    <row r="33" spans="2:20" ht="4.5" customHeight="1">
      <c r="B33" s="244"/>
      <c r="C33" s="244"/>
      <c r="D33" s="244"/>
      <c r="E33" s="352"/>
      <c r="F33" s="80"/>
      <c r="G33" s="80"/>
      <c r="H33" s="80"/>
      <c r="I33" s="80"/>
      <c r="L33" s="80"/>
      <c r="M33" s="80"/>
      <c r="N33" s="80"/>
      <c r="O33" s="80"/>
      <c r="P33" s="80"/>
      <c r="Q33" s="80"/>
      <c r="R33" s="80"/>
      <c r="S33" s="314"/>
      <c r="T33" s="314"/>
    </row>
    <row r="34" spans="2:20" ht="13.5" customHeight="1">
      <c r="B34" s="244"/>
      <c r="C34" s="244" t="s">
        <v>372</v>
      </c>
      <c r="D34" s="251" t="s">
        <v>8</v>
      </c>
      <c r="E34" s="353">
        <v>114</v>
      </c>
      <c r="F34" s="315">
        <v>9</v>
      </c>
      <c r="G34" s="315">
        <v>13</v>
      </c>
      <c r="H34" s="315">
        <v>0</v>
      </c>
      <c r="I34" s="315">
        <v>3</v>
      </c>
      <c r="J34" s="315">
        <v>36</v>
      </c>
      <c r="K34" s="315">
        <v>13</v>
      </c>
      <c r="L34" s="315">
        <v>40</v>
      </c>
      <c r="M34" s="315">
        <v>0</v>
      </c>
      <c r="N34" s="315">
        <v>0</v>
      </c>
      <c r="O34" s="315">
        <v>0</v>
      </c>
      <c r="P34" s="315">
        <v>0</v>
      </c>
      <c r="Q34" s="315">
        <v>0</v>
      </c>
      <c r="R34" s="315">
        <v>0</v>
      </c>
      <c r="S34" s="314">
        <v>7.9</v>
      </c>
      <c r="T34" s="314">
        <v>31.6</v>
      </c>
    </row>
    <row r="35" spans="2:20" ht="13.5" customHeight="1">
      <c r="B35" s="244"/>
      <c r="C35" s="251" t="s">
        <v>373</v>
      </c>
      <c r="D35" s="251" t="s">
        <v>274</v>
      </c>
      <c r="E35" s="353">
        <v>103</v>
      </c>
      <c r="F35" s="315">
        <v>9</v>
      </c>
      <c r="G35" s="315">
        <v>11</v>
      </c>
      <c r="H35" s="315">
        <v>0</v>
      </c>
      <c r="I35" s="315">
        <v>3</v>
      </c>
      <c r="J35" s="315">
        <v>32</v>
      </c>
      <c r="K35" s="315">
        <v>13</v>
      </c>
      <c r="L35" s="315">
        <v>35</v>
      </c>
      <c r="M35" s="315">
        <v>0</v>
      </c>
      <c r="N35" s="315">
        <v>0</v>
      </c>
      <c r="O35" s="80">
        <v>0</v>
      </c>
      <c r="P35" s="315">
        <v>0</v>
      </c>
      <c r="Q35" s="315">
        <v>0</v>
      </c>
      <c r="R35" s="311">
        <v>0</v>
      </c>
      <c r="S35" s="314">
        <v>8.7</v>
      </c>
      <c r="T35" s="314">
        <v>31.1</v>
      </c>
    </row>
    <row r="36" spans="2:20" ht="13.5" customHeight="1">
      <c r="B36" s="244"/>
      <c r="C36" s="251" t="s">
        <v>280</v>
      </c>
      <c r="D36" s="251" t="s">
        <v>276</v>
      </c>
      <c r="E36" s="353">
        <v>11</v>
      </c>
      <c r="F36" s="315">
        <v>0</v>
      </c>
      <c r="G36" s="80">
        <v>2</v>
      </c>
      <c r="H36" s="315">
        <v>0</v>
      </c>
      <c r="I36" s="315">
        <v>0</v>
      </c>
      <c r="J36" s="315">
        <v>4</v>
      </c>
      <c r="K36" s="315">
        <v>0</v>
      </c>
      <c r="L36" s="315">
        <v>5</v>
      </c>
      <c r="M36" s="315">
        <v>0</v>
      </c>
      <c r="N36" s="315">
        <v>0</v>
      </c>
      <c r="O36" s="315">
        <v>0</v>
      </c>
      <c r="P36" s="315">
        <v>0</v>
      </c>
      <c r="Q36" s="315">
        <v>0</v>
      </c>
      <c r="R36" s="311">
        <v>0</v>
      </c>
      <c r="S36" s="314">
        <v>0</v>
      </c>
      <c r="T36" s="314">
        <v>36.4</v>
      </c>
    </row>
    <row r="37" spans="2:20" ht="4.5" customHeight="1">
      <c r="B37" s="244"/>
      <c r="C37" s="244"/>
      <c r="D37" s="244"/>
      <c r="E37" s="352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311"/>
      <c r="S37" s="314"/>
      <c r="T37" s="314"/>
    </row>
    <row r="38" spans="2:20" ht="4.5" customHeight="1">
      <c r="B38" s="244"/>
      <c r="C38" s="244"/>
      <c r="D38" s="244"/>
      <c r="E38" s="352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311"/>
      <c r="S38" s="314"/>
      <c r="T38" s="314"/>
    </row>
    <row r="39" spans="2:21" ht="13.5" customHeight="1">
      <c r="B39" s="244"/>
      <c r="C39" s="244"/>
      <c r="D39" s="248" t="s">
        <v>8</v>
      </c>
      <c r="E39" s="350">
        <v>3561</v>
      </c>
      <c r="F39" s="311">
        <v>1794</v>
      </c>
      <c r="G39" s="311">
        <v>412</v>
      </c>
      <c r="H39" s="311">
        <v>186</v>
      </c>
      <c r="I39" s="311">
        <v>77</v>
      </c>
      <c r="J39" s="311">
        <v>948</v>
      </c>
      <c r="K39" s="311">
        <v>23</v>
      </c>
      <c r="L39" s="311">
        <v>121</v>
      </c>
      <c r="M39" s="351">
        <v>0</v>
      </c>
      <c r="N39" s="311">
        <v>1</v>
      </c>
      <c r="O39" s="351">
        <v>0</v>
      </c>
      <c r="P39" s="351">
        <v>0</v>
      </c>
      <c r="Q39" s="351">
        <v>1</v>
      </c>
      <c r="R39" s="351">
        <v>0</v>
      </c>
      <c r="S39" s="314">
        <v>50.4</v>
      </c>
      <c r="T39" s="314">
        <v>26.6</v>
      </c>
      <c r="U39" s="313"/>
    </row>
    <row r="40" spans="2:20" ht="4.5" customHeight="1">
      <c r="B40" s="244"/>
      <c r="C40" s="244"/>
      <c r="D40" s="244"/>
      <c r="E40" s="352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314"/>
      <c r="T40" s="314"/>
    </row>
    <row r="41" spans="2:20" ht="13.5" customHeight="1">
      <c r="B41" s="244"/>
      <c r="C41" s="244"/>
      <c r="D41" s="251" t="s">
        <v>274</v>
      </c>
      <c r="E41" s="353">
        <v>2312</v>
      </c>
      <c r="F41" s="315">
        <v>1507</v>
      </c>
      <c r="G41" s="315">
        <v>241</v>
      </c>
      <c r="H41" s="315">
        <v>174</v>
      </c>
      <c r="I41" s="315">
        <v>41</v>
      </c>
      <c r="J41" s="315">
        <v>251</v>
      </c>
      <c r="K41" s="315">
        <v>14</v>
      </c>
      <c r="L41" s="315">
        <v>84</v>
      </c>
      <c r="M41" s="80">
        <v>0</v>
      </c>
      <c r="N41" s="315">
        <v>1</v>
      </c>
      <c r="O41" s="315">
        <v>0</v>
      </c>
      <c r="P41" s="80">
        <v>0</v>
      </c>
      <c r="Q41" s="80">
        <v>1</v>
      </c>
      <c r="R41" s="311">
        <v>0</v>
      </c>
      <c r="S41" s="314">
        <v>65.2</v>
      </c>
      <c r="T41" s="314">
        <v>10.9</v>
      </c>
    </row>
    <row r="42" spans="2:20" ht="13.5" customHeight="1">
      <c r="B42" s="244"/>
      <c r="C42" s="244"/>
      <c r="D42" s="251" t="s">
        <v>275</v>
      </c>
      <c r="E42" s="353">
        <v>124</v>
      </c>
      <c r="F42" s="315">
        <v>13</v>
      </c>
      <c r="G42" s="315">
        <v>21</v>
      </c>
      <c r="H42" s="315">
        <v>0</v>
      </c>
      <c r="I42" s="315">
        <v>16</v>
      </c>
      <c r="J42" s="315">
        <v>61</v>
      </c>
      <c r="K42" s="315">
        <v>0</v>
      </c>
      <c r="L42" s="315">
        <v>13</v>
      </c>
      <c r="M42" s="80">
        <v>0</v>
      </c>
      <c r="N42" s="315">
        <v>0</v>
      </c>
      <c r="O42" s="80">
        <v>0</v>
      </c>
      <c r="P42" s="80">
        <v>0</v>
      </c>
      <c r="Q42" s="80">
        <v>0</v>
      </c>
      <c r="R42" s="311">
        <v>0</v>
      </c>
      <c r="S42" s="314">
        <v>10.5</v>
      </c>
      <c r="T42" s="314">
        <v>49.2</v>
      </c>
    </row>
    <row r="43" spans="2:20" ht="13.5" customHeight="1">
      <c r="B43" s="244"/>
      <c r="C43" s="244"/>
      <c r="D43" s="251" t="s">
        <v>276</v>
      </c>
      <c r="E43" s="353">
        <v>640</v>
      </c>
      <c r="F43" s="315">
        <v>102</v>
      </c>
      <c r="G43" s="315">
        <v>76</v>
      </c>
      <c r="H43" s="315">
        <v>2</v>
      </c>
      <c r="I43" s="315">
        <v>7</v>
      </c>
      <c r="J43" s="315">
        <v>442</v>
      </c>
      <c r="K43" s="315">
        <v>4</v>
      </c>
      <c r="L43" s="315">
        <v>7</v>
      </c>
      <c r="M43" s="80">
        <v>0</v>
      </c>
      <c r="N43" s="315">
        <v>0</v>
      </c>
      <c r="O43" s="80">
        <v>0</v>
      </c>
      <c r="P43" s="80">
        <v>0</v>
      </c>
      <c r="Q43" s="80">
        <v>0</v>
      </c>
      <c r="R43" s="311">
        <v>0</v>
      </c>
      <c r="S43" s="314">
        <v>15.9</v>
      </c>
      <c r="T43" s="314">
        <v>69.1</v>
      </c>
    </row>
    <row r="44" spans="2:20" ht="13.5" customHeight="1">
      <c r="B44" s="244"/>
      <c r="C44" s="251" t="s">
        <v>8</v>
      </c>
      <c r="D44" s="251" t="s">
        <v>161</v>
      </c>
      <c r="E44" s="353">
        <v>220</v>
      </c>
      <c r="F44" s="315">
        <v>70</v>
      </c>
      <c r="G44" s="315">
        <v>32</v>
      </c>
      <c r="H44" s="315">
        <v>1</v>
      </c>
      <c r="I44" s="315">
        <v>1</v>
      </c>
      <c r="J44" s="315">
        <v>101</v>
      </c>
      <c r="K44" s="315">
        <v>4</v>
      </c>
      <c r="L44" s="315">
        <v>11</v>
      </c>
      <c r="M44" s="80">
        <v>0</v>
      </c>
      <c r="N44" s="315">
        <v>0</v>
      </c>
      <c r="O44" s="315">
        <v>0</v>
      </c>
      <c r="P44" s="80">
        <v>0</v>
      </c>
      <c r="Q44" s="80">
        <v>0</v>
      </c>
      <c r="R44" s="311">
        <v>0</v>
      </c>
      <c r="S44" s="314">
        <v>31.8</v>
      </c>
      <c r="T44" s="314">
        <v>45.9</v>
      </c>
    </row>
    <row r="45" spans="2:20" ht="13.5" customHeight="1">
      <c r="B45" s="244"/>
      <c r="C45" s="244"/>
      <c r="D45" s="251" t="s">
        <v>277</v>
      </c>
      <c r="E45" s="353">
        <v>23</v>
      </c>
      <c r="F45" s="315">
        <v>0</v>
      </c>
      <c r="G45" s="315">
        <v>3</v>
      </c>
      <c r="H45" s="315">
        <v>0</v>
      </c>
      <c r="I45" s="80">
        <v>7</v>
      </c>
      <c r="J45" s="315">
        <v>13</v>
      </c>
      <c r="K45" s="315">
        <v>0</v>
      </c>
      <c r="L45" s="80">
        <v>0</v>
      </c>
      <c r="M45" s="80">
        <v>0</v>
      </c>
      <c r="N45" s="315">
        <v>0</v>
      </c>
      <c r="O45" s="80">
        <v>0</v>
      </c>
      <c r="P45" s="80">
        <v>0</v>
      </c>
      <c r="Q45" s="80">
        <v>0</v>
      </c>
      <c r="R45" s="311">
        <v>0</v>
      </c>
      <c r="S45" s="314">
        <v>0</v>
      </c>
      <c r="T45" s="314">
        <v>56.5</v>
      </c>
    </row>
    <row r="46" spans="2:20" ht="13.5" customHeight="1">
      <c r="B46" s="244"/>
      <c r="C46" s="244"/>
      <c r="D46" s="251" t="s">
        <v>164</v>
      </c>
      <c r="E46" s="353">
        <v>28</v>
      </c>
      <c r="F46" s="315">
        <v>2</v>
      </c>
      <c r="G46" s="315">
        <v>2</v>
      </c>
      <c r="H46" s="315">
        <v>0</v>
      </c>
      <c r="I46" s="80">
        <v>0</v>
      </c>
      <c r="J46" s="315">
        <v>22</v>
      </c>
      <c r="K46" s="315">
        <v>0</v>
      </c>
      <c r="L46" s="80">
        <v>2</v>
      </c>
      <c r="M46" s="80">
        <v>0</v>
      </c>
      <c r="N46" s="315">
        <v>0</v>
      </c>
      <c r="O46" s="80">
        <v>0</v>
      </c>
      <c r="P46" s="80">
        <v>0</v>
      </c>
      <c r="Q46" s="315">
        <v>0</v>
      </c>
      <c r="R46" s="311">
        <v>0</v>
      </c>
      <c r="S46" s="314">
        <v>7.1</v>
      </c>
      <c r="T46" s="314">
        <v>78.6</v>
      </c>
    </row>
    <row r="47" spans="2:20" ht="13.5" customHeight="1">
      <c r="B47" s="244"/>
      <c r="C47" s="244"/>
      <c r="D47" s="251" t="s">
        <v>153</v>
      </c>
      <c r="E47" s="352">
        <v>0</v>
      </c>
      <c r="F47" s="315">
        <v>0</v>
      </c>
      <c r="G47" s="315">
        <v>0</v>
      </c>
      <c r="H47" s="80">
        <v>0</v>
      </c>
      <c r="I47" s="80">
        <v>0</v>
      </c>
      <c r="J47" s="315">
        <v>0</v>
      </c>
      <c r="K47" s="315">
        <v>0</v>
      </c>
      <c r="L47" s="80">
        <v>0</v>
      </c>
      <c r="M47" s="80">
        <v>0</v>
      </c>
      <c r="N47" s="315">
        <v>0</v>
      </c>
      <c r="O47" s="80">
        <v>0</v>
      </c>
      <c r="P47" s="315">
        <v>0</v>
      </c>
      <c r="Q47" s="80">
        <v>0</v>
      </c>
      <c r="R47" s="311">
        <v>0</v>
      </c>
      <c r="S47" s="367">
        <v>0</v>
      </c>
      <c r="T47" s="314">
        <v>0</v>
      </c>
    </row>
    <row r="48" spans="2:20" ht="13.5" customHeight="1">
      <c r="B48" s="244"/>
      <c r="C48" s="244"/>
      <c r="D48" s="251" t="s">
        <v>371</v>
      </c>
      <c r="E48" s="352">
        <v>9</v>
      </c>
      <c r="F48" s="315">
        <v>2</v>
      </c>
      <c r="G48" s="315">
        <v>3</v>
      </c>
      <c r="H48" s="80">
        <v>0</v>
      </c>
      <c r="I48" s="80">
        <v>0</v>
      </c>
      <c r="J48" s="315">
        <v>4</v>
      </c>
      <c r="K48" s="315">
        <v>0</v>
      </c>
      <c r="L48" s="80">
        <v>0</v>
      </c>
      <c r="M48" s="80">
        <v>0</v>
      </c>
      <c r="N48" s="315">
        <v>0</v>
      </c>
      <c r="O48" s="80">
        <v>0</v>
      </c>
      <c r="P48" s="315">
        <v>0</v>
      </c>
      <c r="Q48" s="80">
        <v>0</v>
      </c>
      <c r="R48" s="311">
        <v>0</v>
      </c>
      <c r="S48" s="367">
        <v>22.2</v>
      </c>
      <c r="T48" s="367">
        <v>44.4</v>
      </c>
    </row>
    <row r="49" spans="2:20" ht="13.5" customHeight="1">
      <c r="B49" s="244"/>
      <c r="C49" s="244"/>
      <c r="D49" s="251" t="s">
        <v>215</v>
      </c>
      <c r="E49" s="352">
        <v>72</v>
      </c>
      <c r="F49" s="315">
        <v>59</v>
      </c>
      <c r="G49" s="315">
        <v>0</v>
      </c>
      <c r="H49" s="80">
        <v>8</v>
      </c>
      <c r="I49" s="80">
        <v>1</v>
      </c>
      <c r="J49" s="315">
        <v>3</v>
      </c>
      <c r="K49" s="315">
        <v>0</v>
      </c>
      <c r="L49" s="80">
        <v>1</v>
      </c>
      <c r="M49" s="80">
        <v>0</v>
      </c>
      <c r="N49" s="315">
        <v>0</v>
      </c>
      <c r="O49" s="80">
        <v>0</v>
      </c>
      <c r="P49" s="80">
        <v>0</v>
      </c>
      <c r="Q49" s="80">
        <v>0</v>
      </c>
      <c r="R49" s="311">
        <v>0</v>
      </c>
      <c r="S49" s="314">
        <v>81.9</v>
      </c>
      <c r="T49" s="314">
        <v>4.2</v>
      </c>
    </row>
    <row r="50" spans="2:20" ht="13.5" customHeight="1">
      <c r="B50" s="244"/>
      <c r="C50" s="244"/>
      <c r="D50" s="251" t="s">
        <v>395</v>
      </c>
      <c r="E50" s="353">
        <v>133</v>
      </c>
      <c r="F50" s="315">
        <v>39</v>
      </c>
      <c r="G50" s="315">
        <v>34</v>
      </c>
      <c r="H50" s="315">
        <v>1</v>
      </c>
      <c r="I50" s="80">
        <v>4</v>
      </c>
      <c r="J50" s="315">
        <v>51</v>
      </c>
      <c r="K50" s="315">
        <v>1</v>
      </c>
      <c r="L50" s="315">
        <v>3</v>
      </c>
      <c r="M50" s="80">
        <v>0</v>
      </c>
      <c r="N50" s="315">
        <v>0</v>
      </c>
      <c r="O50" s="80">
        <v>0</v>
      </c>
      <c r="P50" s="80">
        <v>0</v>
      </c>
      <c r="Q50" s="80">
        <v>0</v>
      </c>
      <c r="R50" s="311">
        <v>0</v>
      </c>
      <c r="S50" s="314">
        <v>29.3</v>
      </c>
      <c r="T50" s="314">
        <v>38.3</v>
      </c>
    </row>
    <row r="51" spans="2:20" ht="4.5" customHeight="1">
      <c r="B51" s="244"/>
      <c r="C51" s="244"/>
      <c r="D51" s="244"/>
      <c r="E51" s="352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314"/>
      <c r="T51" s="314"/>
    </row>
    <row r="52" spans="2:20" ht="13.5" customHeight="1">
      <c r="B52" s="244"/>
      <c r="C52" s="244"/>
      <c r="D52" s="251" t="s">
        <v>8</v>
      </c>
      <c r="E52" s="353">
        <v>3500</v>
      </c>
      <c r="F52" s="315">
        <v>1788</v>
      </c>
      <c r="G52" s="315">
        <v>407</v>
      </c>
      <c r="H52" s="315">
        <v>186</v>
      </c>
      <c r="I52" s="315">
        <v>74</v>
      </c>
      <c r="J52" s="315">
        <v>920</v>
      </c>
      <c r="K52" s="315">
        <v>16</v>
      </c>
      <c r="L52" s="315">
        <v>109</v>
      </c>
      <c r="M52" s="315">
        <v>0</v>
      </c>
      <c r="N52" s="315">
        <v>1</v>
      </c>
      <c r="O52" s="315">
        <v>0</v>
      </c>
      <c r="P52" s="315">
        <v>0</v>
      </c>
      <c r="Q52" s="315">
        <v>1</v>
      </c>
      <c r="R52" s="315">
        <v>0</v>
      </c>
      <c r="S52" s="314">
        <v>51.1</v>
      </c>
      <c r="T52" s="314">
        <v>26.3</v>
      </c>
    </row>
    <row r="53" spans="2:20" ht="13.5" customHeight="1">
      <c r="B53" s="244"/>
      <c r="C53" s="244"/>
      <c r="D53" s="251" t="s">
        <v>274</v>
      </c>
      <c r="E53" s="353">
        <v>2258</v>
      </c>
      <c r="F53" s="315">
        <v>1501</v>
      </c>
      <c r="G53" s="315">
        <v>238</v>
      </c>
      <c r="H53" s="315">
        <v>174</v>
      </c>
      <c r="I53" s="315">
        <v>38</v>
      </c>
      <c r="J53" s="315">
        <v>226</v>
      </c>
      <c r="K53" s="315">
        <v>7</v>
      </c>
      <c r="L53" s="315">
        <v>74</v>
      </c>
      <c r="M53" s="80">
        <v>0</v>
      </c>
      <c r="N53" s="80">
        <v>1</v>
      </c>
      <c r="O53" s="80">
        <v>0</v>
      </c>
      <c r="P53" s="80">
        <v>0</v>
      </c>
      <c r="Q53" s="80">
        <v>1</v>
      </c>
      <c r="R53" s="311">
        <v>0</v>
      </c>
      <c r="S53" s="314">
        <v>66.5</v>
      </c>
      <c r="T53" s="314">
        <v>10.1</v>
      </c>
    </row>
    <row r="54" spans="2:20" ht="13.5" customHeight="1">
      <c r="B54" s="244"/>
      <c r="C54" s="244"/>
      <c r="D54" s="251" t="s">
        <v>275</v>
      </c>
      <c r="E54" s="353">
        <v>124</v>
      </c>
      <c r="F54" s="315">
        <v>13</v>
      </c>
      <c r="G54" s="315">
        <v>21</v>
      </c>
      <c r="H54" s="315">
        <v>0</v>
      </c>
      <c r="I54" s="315">
        <v>16</v>
      </c>
      <c r="J54" s="315">
        <v>61</v>
      </c>
      <c r="K54" s="315">
        <v>0</v>
      </c>
      <c r="L54" s="315">
        <v>13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311">
        <v>0</v>
      </c>
      <c r="S54" s="314">
        <v>10.5</v>
      </c>
      <c r="T54" s="314">
        <v>49.2</v>
      </c>
    </row>
    <row r="55" spans="2:20" ht="13.5" customHeight="1">
      <c r="B55" s="251" t="s">
        <v>303</v>
      </c>
      <c r="C55" s="251" t="s">
        <v>278</v>
      </c>
      <c r="D55" s="251" t="s">
        <v>276</v>
      </c>
      <c r="E55" s="353">
        <v>633</v>
      </c>
      <c r="F55" s="315">
        <v>102</v>
      </c>
      <c r="G55" s="315">
        <v>74</v>
      </c>
      <c r="H55" s="315">
        <v>2</v>
      </c>
      <c r="I55" s="315">
        <v>7</v>
      </c>
      <c r="J55" s="315">
        <v>439</v>
      </c>
      <c r="K55" s="315">
        <v>4</v>
      </c>
      <c r="L55" s="315">
        <v>5</v>
      </c>
      <c r="M55" s="80">
        <v>0</v>
      </c>
      <c r="N55" s="315">
        <v>0</v>
      </c>
      <c r="O55" s="80">
        <v>0</v>
      </c>
      <c r="P55" s="80">
        <v>0</v>
      </c>
      <c r="Q55" s="80">
        <v>0</v>
      </c>
      <c r="R55" s="311">
        <v>0</v>
      </c>
      <c r="S55" s="314">
        <v>16.1</v>
      </c>
      <c r="T55" s="314">
        <v>69.4</v>
      </c>
    </row>
    <row r="56" spans="2:20" ht="13.5" customHeight="1">
      <c r="B56" s="244"/>
      <c r="C56" s="251" t="s">
        <v>279</v>
      </c>
      <c r="D56" s="251" t="s">
        <v>161</v>
      </c>
      <c r="E56" s="353">
        <v>220</v>
      </c>
      <c r="F56" s="315">
        <v>70</v>
      </c>
      <c r="G56" s="315">
        <v>32</v>
      </c>
      <c r="H56" s="315">
        <v>1</v>
      </c>
      <c r="I56" s="315">
        <v>1</v>
      </c>
      <c r="J56" s="315">
        <v>101</v>
      </c>
      <c r="K56" s="315">
        <v>4</v>
      </c>
      <c r="L56" s="315">
        <v>11</v>
      </c>
      <c r="M56" s="80">
        <v>0</v>
      </c>
      <c r="N56" s="315">
        <v>0</v>
      </c>
      <c r="O56" s="80">
        <v>0</v>
      </c>
      <c r="P56" s="80">
        <v>0</v>
      </c>
      <c r="Q56" s="80">
        <v>0</v>
      </c>
      <c r="R56" s="311">
        <v>0</v>
      </c>
      <c r="S56" s="314">
        <v>31.8</v>
      </c>
      <c r="T56" s="314">
        <v>45.9</v>
      </c>
    </row>
    <row r="57" spans="2:20" ht="13.5" customHeight="1">
      <c r="B57" s="244"/>
      <c r="C57" s="251" t="s">
        <v>280</v>
      </c>
      <c r="D57" s="251" t="s">
        <v>277</v>
      </c>
      <c r="E57" s="353">
        <v>23</v>
      </c>
      <c r="F57" s="315">
        <v>0</v>
      </c>
      <c r="G57" s="315">
        <v>3</v>
      </c>
      <c r="H57" s="80">
        <v>0</v>
      </c>
      <c r="I57" s="80">
        <v>7</v>
      </c>
      <c r="J57" s="315">
        <v>13</v>
      </c>
      <c r="K57" s="315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311">
        <v>0</v>
      </c>
      <c r="S57" s="314">
        <v>0</v>
      </c>
      <c r="T57" s="314">
        <v>56.5</v>
      </c>
    </row>
    <row r="58" spans="2:20" ht="13.5" customHeight="1">
      <c r="B58" s="244"/>
      <c r="C58" s="244"/>
      <c r="D58" s="251" t="s">
        <v>164</v>
      </c>
      <c r="E58" s="353">
        <v>28</v>
      </c>
      <c r="F58" s="80">
        <v>2</v>
      </c>
      <c r="G58" s="80">
        <v>2</v>
      </c>
      <c r="H58" s="80">
        <v>0</v>
      </c>
      <c r="I58" s="80">
        <v>0</v>
      </c>
      <c r="J58" s="80">
        <v>22</v>
      </c>
      <c r="K58" s="315">
        <v>0</v>
      </c>
      <c r="L58" s="315">
        <v>2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311">
        <v>0</v>
      </c>
      <c r="S58" s="314">
        <v>7.1</v>
      </c>
      <c r="T58" s="314">
        <v>78.6</v>
      </c>
    </row>
    <row r="59" spans="2:20" ht="13.5" customHeight="1">
      <c r="B59" s="244"/>
      <c r="C59" s="244"/>
      <c r="D59" s="251" t="s">
        <v>153</v>
      </c>
      <c r="E59" s="352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315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311">
        <v>0</v>
      </c>
      <c r="S59" s="314">
        <v>0</v>
      </c>
      <c r="T59" s="314">
        <v>0</v>
      </c>
    </row>
    <row r="60" spans="2:20" ht="13.5" customHeight="1">
      <c r="B60" s="244"/>
      <c r="C60" s="244"/>
      <c r="D60" s="251" t="s">
        <v>371</v>
      </c>
      <c r="E60" s="352">
        <v>9</v>
      </c>
      <c r="F60" s="80">
        <v>2</v>
      </c>
      <c r="G60" s="80">
        <v>3</v>
      </c>
      <c r="H60" s="80">
        <v>0</v>
      </c>
      <c r="I60" s="80">
        <v>0</v>
      </c>
      <c r="J60" s="80">
        <v>4</v>
      </c>
      <c r="K60" s="80">
        <v>0</v>
      </c>
      <c r="L60" s="315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311">
        <v>0</v>
      </c>
      <c r="S60" s="314">
        <v>22.2</v>
      </c>
      <c r="T60" s="367">
        <v>44.4</v>
      </c>
    </row>
    <row r="61" spans="2:20" ht="13.5" customHeight="1">
      <c r="B61" s="244"/>
      <c r="C61" s="244"/>
      <c r="D61" s="251" t="s">
        <v>215</v>
      </c>
      <c r="E61" s="352">
        <v>72</v>
      </c>
      <c r="F61" s="80">
        <v>59</v>
      </c>
      <c r="G61" s="80">
        <v>0</v>
      </c>
      <c r="H61" s="80">
        <v>8</v>
      </c>
      <c r="I61" s="80">
        <v>1</v>
      </c>
      <c r="J61" s="80">
        <v>3</v>
      </c>
      <c r="K61" s="80">
        <v>0</v>
      </c>
      <c r="L61" s="315">
        <v>1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311">
        <v>0</v>
      </c>
      <c r="S61" s="314">
        <v>81.9</v>
      </c>
      <c r="T61" s="314">
        <v>4.2</v>
      </c>
    </row>
    <row r="62" spans="2:20" ht="13.5" customHeight="1">
      <c r="B62" s="244"/>
      <c r="C62" s="244"/>
      <c r="D62" s="251" t="s">
        <v>395</v>
      </c>
      <c r="E62" s="353">
        <v>133</v>
      </c>
      <c r="F62" s="315">
        <v>39</v>
      </c>
      <c r="G62" s="80">
        <v>34</v>
      </c>
      <c r="H62" s="315">
        <v>1</v>
      </c>
      <c r="I62" s="80">
        <v>4</v>
      </c>
      <c r="J62" s="315">
        <v>51</v>
      </c>
      <c r="K62" s="315">
        <v>1</v>
      </c>
      <c r="L62" s="80">
        <v>3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311">
        <v>0</v>
      </c>
      <c r="S62" s="314">
        <v>29.3</v>
      </c>
      <c r="T62" s="314">
        <v>38.3</v>
      </c>
    </row>
    <row r="63" spans="2:20" ht="4.5" customHeight="1">
      <c r="B63" s="244"/>
      <c r="C63" s="244"/>
      <c r="D63" s="244"/>
      <c r="E63" s="352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314"/>
      <c r="T63" s="314"/>
    </row>
    <row r="64" spans="2:20" ht="13.5" customHeight="1">
      <c r="B64" s="244"/>
      <c r="C64" s="244" t="s">
        <v>372</v>
      </c>
      <c r="D64" s="251" t="s">
        <v>8</v>
      </c>
      <c r="E64" s="353">
        <v>61</v>
      </c>
      <c r="F64" s="315">
        <v>6</v>
      </c>
      <c r="G64" s="315">
        <v>5</v>
      </c>
      <c r="H64" s="80">
        <v>0</v>
      </c>
      <c r="I64" s="315">
        <v>3</v>
      </c>
      <c r="J64" s="315">
        <v>28</v>
      </c>
      <c r="K64" s="315">
        <v>7</v>
      </c>
      <c r="L64" s="315">
        <v>12</v>
      </c>
      <c r="M64" s="315">
        <v>0</v>
      </c>
      <c r="N64" s="315">
        <v>0</v>
      </c>
      <c r="O64" s="315">
        <v>0</v>
      </c>
      <c r="P64" s="315">
        <v>0</v>
      </c>
      <c r="Q64" s="315">
        <v>0</v>
      </c>
      <c r="R64" s="315">
        <v>0</v>
      </c>
      <c r="S64" s="314">
        <v>9.8</v>
      </c>
      <c r="T64" s="314">
        <v>45.9</v>
      </c>
    </row>
    <row r="65" spans="2:20" ht="13.5" customHeight="1">
      <c r="B65" s="244"/>
      <c r="C65" s="251" t="s">
        <v>373</v>
      </c>
      <c r="D65" s="251" t="s">
        <v>274</v>
      </c>
      <c r="E65" s="353">
        <v>54</v>
      </c>
      <c r="F65" s="315">
        <v>6</v>
      </c>
      <c r="G65" s="80">
        <v>3</v>
      </c>
      <c r="H65" s="80">
        <v>0</v>
      </c>
      <c r="I65" s="80">
        <v>3</v>
      </c>
      <c r="J65" s="315">
        <v>25</v>
      </c>
      <c r="K65" s="315">
        <v>7</v>
      </c>
      <c r="L65" s="315">
        <v>10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311">
        <v>0</v>
      </c>
      <c r="S65" s="314">
        <v>11.1</v>
      </c>
      <c r="T65" s="314">
        <v>46.3</v>
      </c>
    </row>
    <row r="66" spans="2:20" ht="13.5" customHeight="1">
      <c r="B66" s="244"/>
      <c r="C66" s="251" t="s">
        <v>280</v>
      </c>
      <c r="D66" s="251" t="s">
        <v>276</v>
      </c>
      <c r="E66" s="353">
        <v>7</v>
      </c>
      <c r="F66" s="315">
        <v>0</v>
      </c>
      <c r="G66" s="80">
        <v>2</v>
      </c>
      <c r="H66" s="80">
        <v>0</v>
      </c>
      <c r="I66" s="80">
        <v>0</v>
      </c>
      <c r="J66" s="315">
        <v>3</v>
      </c>
      <c r="K66" s="315">
        <v>0</v>
      </c>
      <c r="L66" s="315">
        <v>2</v>
      </c>
      <c r="M66" s="80">
        <v>0</v>
      </c>
      <c r="N66" s="315">
        <v>0</v>
      </c>
      <c r="O66" s="315">
        <v>0</v>
      </c>
      <c r="P66" s="80">
        <v>0</v>
      </c>
      <c r="Q66" s="80">
        <v>0</v>
      </c>
      <c r="R66" s="311">
        <v>0</v>
      </c>
      <c r="S66" s="314">
        <v>0</v>
      </c>
      <c r="T66" s="314">
        <v>42.9</v>
      </c>
    </row>
    <row r="67" spans="2:20" ht="4.5" customHeight="1">
      <c r="B67" s="244"/>
      <c r="C67" s="244"/>
      <c r="D67" s="244"/>
      <c r="E67" s="352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314"/>
      <c r="T67" s="314"/>
    </row>
    <row r="68" spans="2:20" ht="4.5" customHeight="1">
      <c r="B68" s="244"/>
      <c r="C68" s="244"/>
      <c r="D68" s="244"/>
      <c r="E68" s="352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314"/>
      <c r="T68" s="314"/>
    </row>
    <row r="69" spans="2:21" ht="13.5" customHeight="1">
      <c r="B69" s="244"/>
      <c r="C69" s="244"/>
      <c r="D69" s="248" t="s">
        <v>8</v>
      </c>
      <c r="E69" s="350">
        <v>3476</v>
      </c>
      <c r="F69" s="311">
        <v>2028</v>
      </c>
      <c r="G69" s="311">
        <v>632</v>
      </c>
      <c r="H69" s="311">
        <v>95</v>
      </c>
      <c r="I69" s="311">
        <v>19</v>
      </c>
      <c r="J69" s="311">
        <v>511</v>
      </c>
      <c r="K69" s="311">
        <v>34</v>
      </c>
      <c r="L69" s="311">
        <v>157</v>
      </c>
      <c r="M69" s="351">
        <v>0</v>
      </c>
      <c r="N69" s="311">
        <v>5</v>
      </c>
      <c r="O69" s="351">
        <v>0</v>
      </c>
      <c r="P69" s="351">
        <v>2</v>
      </c>
      <c r="Q69" s="351">
        <v>3</v>
      </c>
      <c r="R69" s="351">
        <v>0</v>
      </c>
      <c r="S69" s="314">
        <v>58.3</v>
      </c>
      <c r="T69" s="314">
        <v>14.8</v>
      </c>
      <c r="U69" s="313"/>
    </row>
    <row r="70" spans="2:20" ht="4.5" customHeight="1">
      <c r="B70" s="244"/>
      <c r="C70" s="244"/>
      <c r="D70" s="244"/>
      <c r="E70" s="35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314"/>
      <c r="T70" s="314"/>
    </row>
    <row r="71" spans="2:20" ht="13.5" customHeight="1">
      <c r="B71" s="244"/>
      <c r="C71" s="244"/>
      <c r="D71" s="251" t="s">
        <v>274</v>
      </c>
      <c r="E71" s="353">
        <v>2543</v>
      </c>
      <c r="F71" s="315">
        <v>1710</v>
      </c>
      <c r="G71" s="315">
        <v>447</v>
      </c>
      <c r="H71" s="315">
        <v>73</v>
      </c>
      <c r="I71" s="315">
        <v>8</v>
      </c>
      <c r="J71" s="315">
        <v>186</v>
      </c>
      <c r="K71" s="315">
        <v>24</v>
      </c>
      <c r="L71" s="315">
        <v>95</v>
      </c>
      <c r="M71" s="80">
        <v>0</v>
      </c>
      <c r="N71" s="315">
        <v>3</v>
      </c>
      <c r="O71" s="315">
        <v>0</v>
      </c>
      <c r="P71" s="315">
        <v>2</v>
      </c>
      <c r="Q71" s="315">
        <v>1</v>
      </c>
      <c r="R71" s="311">
        <v>0</v>
      </c>
      <c r="S71" s="314">
        <v>67.2</v>
      </c>
      <c r="T71" s="314">
        <v>7.4</v>
      </c>
    </row>
    <row r="72" spans="2:20" ht="13.5" customHeight="1">
      <c r="B72" s="244"/>
      <c r="C72" s="244"/>
      <c r="D72" s="251" t="s">
        <v>275</v>
      </c>
      <c r="E72" s="353">
        <v>49</v>
      </c>
      <c r="F72" s="315">
        <v>2</v>
      </c>
      <c r="G72" s="315">
        <v>8</v>
      </c>
      <c r="H72" s="315">
        <v>1</v>
      </c>
      <c r="I72" s="80">
        <v>5</v>
      </c>
      <c r="J72" s="315">
        <v>25</v>
      </c>
      <c r="K72" s="315">
        <v>0</v>
      </c>
      <c r="L72" s="315">
        <v>8</v>
      </c>
      <c r="M72" s="80">
        <v>0</v>
      </c>
      <c r="N72" s="315">
        <v>0</v>
      </c>
      <c r="O72" s="80">
        <v>0</v>
      </c>
      <c r="P72" s="80">
        <v>0</v>
      </c>
      <c r="Q72" s="315">
        <v>0</v>
      </c>
      <c r="R72" s="311">
        <v>0</v>
      </c>
      <c r="S72" s="314">
        <v>4.1</v>
      </c>
      <c r="T72" s="314">
        <v>51</v>
      </c>
    </row>
    <row r="73" spans="2:20" ht="13.5" customHeight="1">
      <c r="B73" s="244"/>
      <c r="C73" s="244"/>
      <c r="D73" s="251" t="s">
        <v>276</v>
      </c>
      <c r="E73" s="353">
        <v>46</v>
      </c>
      <c r="F73" s="315">
        <v>10</v>
      </c>
      <c r="G73" s="315">
        <v>5</v>
      </c>
      <c r="H73" s="315">
        <v>1</v>
      </c>
      <c r="I73" s="80">
        <v>0</v>
      </c>
      <c r="J73" s="315">
        <v>25</v>
      </c>
      <c r="K73" s="315">
        <v>2</v>
      </c>
      <c r="L73" s="315">
        <v>3</v>
      </c>
      <c r="M73" s="80">
        <v>0</v>
      </c>
      <c r="N73" s="315">
        <v>0</v>
      </c>
      <c r="O73" s="80">
        <v>0</v>
      </c>
      <c r="P73" s="80">
        <v>0</v>
      </c>
      <c r="Q73" s="315">
        <v>0</v>
      </c>
      <c r="R73" s="311">
        <v>0</v>
      </c>
      <c r="S73" s="314">
        <v>21.7</v>
      </c>
      <c r="T73" s="314">
        <v>54.3</v>
      </c>
    </row>
    <row r="74" spans="2:20" ht="13.5" customHeight="1">
      <c r="B74" s="244"/>
      <c r="C74" s="251" t="s">
        <v>8</v>
      </c>
      <c r="D74" s="251" t="s">
        <v>161</v>
      </c>
      <c r="E74" s="353">
        <v>400</v>
      </c>
      <c r="F74" s="315">
        <v>118</v>
      </c>
      <c r="G74" s="315">
        <v>84</v>
      </c>
      <c r="H74" s="315">
        <v>5</v>
      </c>
      <c r="I74" s="315">
        <v>1</v>
      </c>
      <c r="J74" s="315">
        <v>162</v>
      </c>
      <c r="K74" s="315">
        <v>7</v>
      </c>
      <c r="L74" s="315">
        <v>23</v>
      </c>
      <c r="M74" s="80">
        <v>0</v>
      </c>
      <c r="N74" s="315">
        <v>2</v>
      </c>
      <c r="O74" s="80">
        <v>0</v>
      </c>
      <c r="P74" s="315">
        <v>0</v>
      </c>
      <c r="Q74" s="315">
        <v>2</v>
      </c>
      <c r="R74" s="311">
        <v>0</v>
      </c>
      <c r="S74" s="314">
        <v>29.5</v>
      </c>
      <c r="T74" s="314">
        <v>41</v>
      </c>
    </row>
    <row r="75" spans="2:20" ht="13.5" customHeight="1">
      <c r="B75" s="244"/>
      <c r="C75" s="244"/>
      <c r="D75" s="251" t="s">
        <v>277</v>
      </c>
      <c r="E75" s="353">
        <v>6</v>
      </c>
      <c r="F75" s="315">
        <v>0</v>
      </c>
      <c r="G75" s="315">
        <v>2</v>
      </c>
      <c r="H75" s="315">
        <v>0</v>
      </c>
      <c r="I75" s="315">
        <v>0</v>
      </c>
      <c r="J75" s="315">
        <v>4</v>
      </c>
      <c r="K75" s="315">
        <v>0</v>
      </c>
      <c r="L75" s="80">
        <v>0</v>
      </c>
      <c r="M75" s="80">
        <v>0</v>
      </c>
      <c r="N75" s="315">
        <v>0</v>
      </c>
      <c r="O75" s="80">
        <v>0</v>
      </c>
      <c r="P75" s="80">
        <v>0</v>
      </c>
      <c r="Q75" s="80">
        <v>0</v>
      </c>
      <c r="R75" s="311">
        <v>0</v>
      </c>
      <c r="S75" s="367">
        <v>0</v>
      </c>
      <c r="T75" s="314">
        <v>66.7</v>
      </c>
    </row>
    <row r="76" spans="2:20" ht="13.5" customHeight="1">
      <c r="B76" s="244"/>
      <c r="C76" s="244"/>
      <c r="D76" s="251" t="s">
        <v>164</v>
      </c>
      <c r="E76" s="353">
        <v>68</v>
      </c>
      <c r="F76" s="315">
        <v>14</v>
      </c>
      <c r="G76" s="315">
        <v>13</v>
      </c>
      <c r="H76" s="315">
        <v>0</v>
      </c>
      <c r="I76" s="80">
        <v>0</v>
      </c>
      <c r="J76" s="315">
        <v>29</v>
      </c>
      <c r="K76" s="315">
        <v>0</v>
      </c>
      <c r="L76" s="315">
        <v>12</v>
      </c>
      <c r="M76" s="80">
        <v>0</v>
      </c>
      <c r="N76" s="315">
        <v>0</v>
      </c>
      <c r="O76" s="80">
        <v>0</v>
      </c>
      <c r="P76" s="80">
        <v>0</v>
      </c>
      <c r="Q76" s="80">
        <v>0</v>
      </c>
      <c r="R76" s="311">
        <v>0</v>
      </c>
      <c r="S76" s="314">
        <v>20.6</v>
      </c>
      <c r="T76" s="314">
        <v>42.6</v>
      </c>
    </row>
    <row r="77" spans="2:20" ht="13.5" customHeight="1">
      <c r="B77" s="244"/>
      <c r="C77" s="244"/>
      <c r="D77" s="251" t="s">
        <v>153</v>
      </c>
      <c r="E77" s="353">
        <v>39</v>
      </c>
      <c r="F77" s="315">
        <v>36</v>
      </c>
      <c r="G77" s="315">
        <v>2</v>
      </c>
      <c r="H77" s="315">
        <v>0</v>
      </c>
      <c r="I77" s="80">
        <v>0</v>
      </c>
      <c r="J77" s="315">
        <v>0</v>
      </c>
      <c r="K77" s="315">
        <v>0</v>
      </c>
      <c r="L77" s="80">
        <v>1</v>
      </c>
      <c r="M77" s="80">
        <v>0</v>
      </c>
      <c r="N77" s="315">
        <v>0</v>
      </c>
      <c r="O77" s="80">
        <v>0</v>
      </c>
      <c r="P77" s="315">
        <v>0</v>
      </c>
      <c r="Q77" s="80">
        <v>0</v>
      </c>
      <c r="R77" s="311">
        <v>0</v>
      </c>
      <c r="S77" s="314">
        <v>92.3</v>
      </c>
      <c r="T77" s="314">
        <v>0</v>
      </c>
    </row>
    <row r="78" spans="2:20" ht="13.5" customHeight="1">
      <c r="B78" s="244"/>
      <c r="C78" s="244"/>
      <c r="D78" s="251" t="s">
        <v>371</v>
      </c>
      <c r="E78" s="353">
        <v>24</v>
      </c>
      <c r="F78" s="315">
        <v>6</v>
      </c>
      <c r="G78" s="315">
        <v>6</v>
      </c>
      <c r="H78" s="315">
        <v>0</v>
      </c>
      <c r="I78" s="80">
        <v>0</v>
      </c>
      <c r="J78" s="315">
        <v>11</v>
      </c>
      <c r="K78" s="315">
        <v>0</v>
      </c>
      <c r="L78" s="80">
        <v>1</v>
      </c>
      <c r="M78" s="80">
        <v>0</v>
      </c>
      <c r="N78" s="315">
        <v>0</v>
      </c>
      <c r="O78" s="80">
        <v>0</v>
      </c>
      <c r="P78" s="315">
        <v>0</v>
      </c>
      <c r="Q78" s="80">
        <v>0</v>
      </c>
      <c r="R78" s="311">
        <v>0</v>
      </c>
      <c r="S78" s="314">
        <v>25</v>
      </c>
      <c r="T78" s="314">
        <v>45.8</v>
      </c>
    </row>
    <row r="79" spans="2:20" ht="13.5" customHeight="1">
      <c r="B79" s="244"/>
      <c r="C79" s="244"/>
      <c r="D79" s="251" t="s">
        <v>215</v>
      </c>
      <c r="E79" s="353">
        <v>118</v>
      </c>
      <c r="F79" s="315">
        <v>86</v>
      </c>
      <c r="G79" s="315">
        <v>14</v>
      </c>
      <c r="H79" s="315">
        <v>12</v>
      </c>
      <c r="I79" s="80">
        <v>1</v>
      </c>
      <c r="J79" s="315">
        <v>2</v>
      </c>
      <c r="K79" s="315">
        <v>0</v>
      </c>
      <c r="L79" s="80">
        <v>3</v>
      </c>
      <c r="M79" s="80">
        <v>0</v>
      </c>
      <c r="N79" s="315">
        <v>0</v>
      </c>
      <c r="O79" s="80">
        <v>0</v>
      </c>
      <c r="P79" s="80">
        <v>0</v>
      </c>
      <c r="Q79" s="80">
        <v>0</v>
      </c>
      <c r="R79" s="311">
        <v>0</v>
      </c>
      <c r="S79" s="314">
        <v>72.9</v>
      </c>
      <c r="T79" s="314">
        <v>1.7</v>
      </c>
    </row>
    <row r="80" spans="2:20" ht="13.5" customHeight="1">
      <c r="B80" s="244"/>
      <c r="C80" s="244"/>
      <c r="D80" s="251" t="s">
        <v>395</v>
      </c>
      <c r="E80" s="353">
        <v>183</v>
      </c>
      <c r="F80" s="315">
        <v>46</v>
      </c>
      <c r="G80" s="315">
        <v>51</v>
      </c>
      <c r="H80" s="315">
        <v>3</v>
      </c>
      <c r="I80" s="80">
        <v>4</v>
      </c>
      <c r="J80" s="315">
        <v>67</v>
      </c>
      <c r="K80" s="315">
        <v>1</v>
      </c>
      <c r="L80" s="80">
        <v>11</v>
      </c>
      <c r="M80" s="80">
        <v>0</v>
      </c>
      <c r="N80" s="315">
        <v>0</v>
      </c>
      <c r="O80" s="80">
        <v>0</v>
      </c>
      <c r="P80" s="80">
        <v>0</v>
      </c>
      <c r="Q80" s="80">
        <v>0</v>
      </c>
      <c r="R80" s="311">
        <v>0</v>
      </c>
      <c r="S80" s="314">
        <v>25.1</v>
      </c>
      <c r="T80" s="314">
        <v>36.6</v>
      </c>
    </row>
    <row r="81" spans="2:20" ht="4.5" customHeight="1">
      <c r="B81" s="244"/>
      <c r="C81" s="244"/>
      <c r="D81" s="244"/>
      <c r="E81" s="35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314"/>
      <c r="T81" s="314"/>
    </row>
    <row r="82" spans="2:20" ht="13.5" customHeight="1">
      <c r="B82" s="244"/>
      <c r="C82" s="244"/>
      <c r="D82" s="251" t="s">
        <v>8</v>
      </c>
      <c r="E82" s="353">
        <v>3423</v>
      </c>
      <c r="F82" s="315">
        <v>2025</v>
      </c>
      <c r="G82" s="315">
        <v>624</v>
      </c>
      <c r="H82" s="315">
        <v>95</v>
      </c>
      <c r="I82" s="315">
        <v>19</v>
      </c>
      <c r="J82" s="315">
        <v>503</v>
      </c>
      <c r="K82" s="315">
        <v>28</v>
      </c>
      <c r="L82" s="315">
        <v>129</v>
      </c>
      <c r="M82" s="315">
        <v>0</v>
      </c>
      <c r="N82" s="315">
        <v>5</v>
      </c>
      <c r="O82" s="315">
        <v>0</v>
      </c>
      <c r="P82" s="315">
        <v>2</v>
      </c>
      <c r="Q82" s="315">
        <v>3</v>
      </c>
      <c r="R82" s="315">
        <v>0</v>
      </c>
      <c r="S82" s="314">
        <v>59.2</v>
      </c>
      <c r="T82" s="314">
        <v>14.8</v>
      </c>
    </row>
    <row r="83" spans="2:20" ht="13.5" customHeight="1">
      <c r="B83" s="244"/>
      <c r="C83" s="244"/>
      <c r="D83" s="251" t="s">
        <v>274</v>
      </c>
      <c r="E83" s="353">
        <v>2494</v>
      </c>
      <c r="F83" s="315">
        <v>1707</v>
      </c>
      <c r="G83" s="315">
        <v>439</v>
      </c>
      <c r="H83" s="315">
        <v>73</v>
      </c>
      <c r="I83" s="315">
        <v>8</v>
      </c>
      <c r="J83" s="315">
        <v>179</v>
      </c>
      <c r="K83" s="315">
        <v>18</v>
      </c>
      <c r="L83" s="315">
        <v>70</v>
      </c>
      <c r="M83" s="80">
        <v>0</v>
      </c>
      <c r="N83" s="315">
        <v>3</v>
      </c>
      <c r="O83" s="80">
        <v>0</v>
      </c>
      <c r="P83" s="315">
        <v>2</v>
      </c>
      <c r="Q83" s="80">
        <v>1</v>
      </c>
      <c r="R83" s="311">
        <v>0</v>
      </c>
      <c r="S83" s="314">
        <v>68.4</v>
      </c>
      <c r="T83" s="314">
        <v>7.3</v>
      </c>
    </row>
    <row r="84" spans="2:20" ht="13.5" customHeight="1">
      <c r="B84" s="244"/>
      <c r="C84" s="244"/>
      <c r="D84" s="251" t="s">
        <v>275</v>
      </c>
      <c r="E84" s="353">
        <v>49</v>
      </c>
      <c r="F84" s="315">
        <v>2</v>
      </c>
      <c r="G84" s="315">
        <v>8</v>
      </c>
      <c r="H84" s="315">
        <v>1</v>
      </c>
      <c r="I84" s="80">
        <v>5</v>
      </c>
      <c r="J84" s="315">
        <v>25</v>
      </c>
      <c r="K84" s="315">
        <v>0</v>
      </c>
      <c r="L84" s="315">
        <v>8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311">
        <v>0</v>
      </c>
      <c r="S84" s="314">
        <v>4.1</v>
      </c>
      <c r="T84" s="314">
        <v>51</v>
      </c>
    </row>
    <row r="85" spans="2:20" ht="13.5" customHeight="1">
      <c r="B85" s="251" t="s">
        <v>304</v>
      </c>
      <c r="C85" s="251" t="s">
        <v>278</v>
      </c>
      <c r="D85" s="251" t="s">
        <v>276</v>
      </c>
      <c r="E85" s="353">
        <v>42</v>
      </c>
      <c r="F85" s="315">
        <v>10</v>
      </c>
      <c r="G85" s="315">
        <v>5</v>
      </c>
      <c r="H85" s="80">
        <v>1</v>
      </c>
      <c r="I85" s="80">
        <v>0</v>
      </c>
      <c r="J85" s="315">
        <v>24</v>
      </c>
      <c r="K85" s="315">
        <v>2</v>
      </c>
      <c r="L85" s="315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311">
        <v>0</v>
      </c>
      <c r="S85" s="314">
        <v>23.8</v>
      </c>
      <c r="T85" s="314">
        <v>57.1</v>
      </c>
    </row>
    <row r="86" spans="2:20" ht="13.5" customHeight="1">
      <c r="B86" s="244"/>
      <c r="C86" s="251" t="s">
        <v>279</v>
      </c>
      <c r="D86" s="251" t="s">
        <v>161</v>
      </c>
      <c r="E86" s="353">
        <v>400</v>
      </c>
      <c r="F86" s="315">
        <v>118</v>
      </c>
      <c r="G86" s="315">
        <v>84</v>
      </c>
      <c r="H86" s="315">
        <v>5</v>
      </c>
      <c r="I86" s="315">
        <v>1</v>
      </c>
      <c r="J86" s="315">
        <v>162</v>
      </c>
      <c r="K86" s="315">
        <v>7</v>
      </c>
      <c r="L86" s="315">
        <v>23</v>
      </c>
      <c r="M86" s="80">
        <v>0</v>
      </c>
      <c r="N86" s="315">
        <v>2</v>
      </c>
      <c r="O86" s="80">
        <v>0</v>
      </c>
      <c r="P86" s="315">
        <v>0</v>
      </c>
      <c r="Q86" s="80">
        <v>2</v>
      </c>
      <c r="R86" s="311">
        <v>0</v>
      </c>
      <c r="S86" s="314">
        <v>29.5</v>
      </c>
      <c r="T86" s="314">
        <v>41</v>
      </c>
    </row>
    <row r="87" spans="2:20" ht="13.5" customHeight="1">
      <c r="B87" s="244"/>
      <c r="C87" s="251" t="s">
        <v>280</v>
      </c>
      <c r="D87" s="251" t="s">
        <v>277</v>
      </c>
      <c r="E87" s="353">
        <v>6</v>
      </c>
      <c r="F87" s="80">
        <v>0</v>
      </c>
      <c r="G87" s="80">
        <v>2</v>
      </c>
      <c r="H87" s="80">
        <v>0</v>
      </c>
      <c r="I87" s="80">
        <v>0</v>
      </c>
      <c r="J87" s="315">
        <v>4</v>
      </c>
      <c r="K87" s="315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311">
        <v>0</v>
      </c>
      <c r="S87" s="367">
        <v>0</v>
      </c>
      <c r="T87" s="314">
        <v>66.7</v>
      </c>
    </row>
    <row r="88" spans="2:20" ht="13.5" customHeight="1">
      <c r="B88" s="244"/>
      <c r="C88" s="244"/>
      <c r="D88" s="251" t="s">
        <v>164</v>
      </c>
      <c r="E88" s="353">
        <v>68</v>
      </c>
      <c r="F88" s="315">
        <v>14</v>
      </c>
      <c r="G88" s="315">
        <v>13</v>
      </c>
      <c r="H88" s="80">
        <v>0</v>
      </c>
      <c r="I88" s="80">
        <v>0</v>
      </c>
      <c r="J88" s="315">
        <v>29</v>
      </c>
      <c r="K88" s="315">
        <v>0</v>
      </c>
      <c r="L88" s="315">
        <v>12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311">
        <v>0</v>
      </c>
      <c r="S88" s="314">
        <v>20.6</v>
      </c>
      <c r="T88" s="314">
        <v>42.6</v>
      </c>
    </row>
    <row r="89" spans="2:20" ht="13.5" customHeight="1">
      <c r="B89" s="244"/>
      <c r="C89" s="244"/>
      <c r="D89" s="251" t="s">
        <v>153</v>
      </c>
      <c r="E89" s="353">
        <v>39</v>
      </c>
      <c r="F89" s="315">
        <v>36</v>
      </c>
      <c r="G89" s="315">
        <v>2</v>
      </c>
      <c r="H89" s="80">
        <v>0</v>
      </c>
      <c r="I89" s="80">
        <v>0</v>
      </c>
      <c r="J89" s="315">
        <v>0</v>
      </c>
      <c r="K89" s="315">
        <v>0</v>
      </c>
      <c r="L89" s="80">
        <v>1</v>
      </c>
      <c r="M89" s="80">
        <v>0</v>
      </c>
      <c r="N89" s="315">
        <v>0</v>
      </c>
      <c r="O89" s="80">
        <v>0</v>
      </c>
      <c r="P89" s="315">
        <v>0</v>
      </c>
      <c r="Q89" s="80">
        <v>0</v>
      </c>
      <c r="R89" s="311">
        <v>0</v>
      </c>
      <c r="S89" s="314">
        <v>92.3</v>
      </c>
      <c r="T89" s="314">
        <v>0</v>
      </c>
    </row>
    <row r="90" spans="2:20" ht="13.5" customHeight="1">
      <c r="B90" s="244"/>
      <c r="C90" s="244"/>
      <c r="D90" s="251" t="s">
        <v>371</v>
      </c>
      <c r="E90" s="353">
        <v>24</v>
      </c>
      <c r="F90" s="315">
        <v>6</v>
      </c>
      <c r="G90" s="315">
        <v>6</v>
      </c>
      <c r="H90" s="80">
        <v>0</v>
      </c>
      <c r="I90" s="80">
        <v>0</v>
      </c>
      <c r="J90" s="315">
        <v>11</v>
      </c>
      <c r="K90" s="315">
        <v>0</v>
      </c>
      <c r="L90" s="80">
        <v>1</v>
      </c>
      <c r="M90" s="80">
        <v>0</v>
      </c>
      <c r="N90" s="315">
        <v>0</v>
      </c>
      <c r="O90" s="80">
        <v>0</v>
      </c>
      <c r="P90" s="315">
        <v>0</v>
      </c>
      <c r="Q90" s="80">
        <v>0</v>
      </c>
      <c r="R90" s="311">
        <v>0</v>
      </c>
      <c r="S90" s="314">
        <v>25</v>
      </c>
      <c r="T90" s="314">
        <v>45.8</v>
      </c>
    </row>
    <row r="91" spans="2:20" ht="13.5" customHeight="1">
      <c r="B91" s="244"/>
      <c r="C91" s="244"/>
      <c r="D91" s="251" t="s">
        <v>215</v>
      </c>
      <c r="E91" s="353">
        <v>118</v>
      </c>
      <c r="F91" s="315">
        <v>86</v>
      </c>
      <c r="G91" s="315">
        <v>14</v>
      </c>
      <c r="H91" s="80">
        <v>12</v>
      </c>
      <c r="I91" s="80">
        <v>1</v>
      </c>
      <c r="J91" s="315">
        <v>2</v>
      </c>
      <c r="K91" s="315">
        <v>0</v>
      </c>
      <c r="L91" s="80">
        <v>3</v>
      </c>
      <c r="M91" s="80">
        <v>0</v>
      </c>
      <c r="N91" s="315">
        <v>0</v>
      </c>
      <c r="O91" s="80">
        <v>0</v>
      </c>
      <c r="P91" s="80">
        <v>0</v>
      </c>
      <c r="Q91" s="80">
        <v>0</v>
      </c>
      <c r="R91" s="311">
        <v>0</v>
      </c>
      <c r="S91" s="314">
        <v>72.9</v>
      </c>
      <c r="T91" s="314">
        <v>1.7</v>
      </c>
    </row>
    <row r="92" spans="2:20" ht="13.5" customHeight="1">
      <c r="B92" s="244"/>
      <c r="C92" s="244"/>
      <c r="D92" s="251" t="s">
        <v>395</v>
      </c>
      <c r="E92" s="353">
        <v>183</v>
      </c>
      <c r="F92" s="315">
        <v>46</v>
      </c>
      <c r="G92" s="80">
        <v>51</v>
      </c>
      <c r="H92" s="315">
        <v>3</v>
      </c>
      <c r="I92" s="80">
        <v>4</v>
      </c>
      <c r="J92" s="315">
        <v>67</v>
      </c>
      <c r="K92" s="315">
        <v>1</v>
      </c>
      <c r="L92" s="80">
        <v>11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311">
        <v>0</v>
      </c>
      <c r="S92" s="314">
        <v>25.1</v>
      </c>
      <c r="T92" s="314">
        <v>36.6</v>
      </c>
    </row>
    <row r="93" spans="2:20" ht="4.5" customHeight="1">
      <c r="B93" s="244"/>
      <c r="C93" s="244"/>
      <c r="D93" s="244"/>
      <c r="E93" s="352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314"/>
      <c r="T93" s="314"/>
    </row>
    <row r="94" spans="2:20" ht="13.5" customHeight="1">
      <c r="B94" s="244"/>
      <c r="C94" s="244" t="s">
        <v>372</v>
      </c>
      <c r="D94" s="251" t="s">
        <v>8</v>
      </c>
      <c r="E94" s="353">
        <v>53</v>
      </c>
      <c r="F94" s="315">
        <v>3</v>
      </c>
      <c r="G94" s="315">
        <v>8</v>
      </c>
      <c r="H94" s="315">
        <v>0</v>
      </c>
      <c r="I94" s="315">
        <v>0</v>
      </c>
      <c r="J94" s="315">
        <v>8</v>
      </c>
      <c r="K94" s="315">
        <v>6</v>
      </c>
      <c r="L94" s="315">
        <v>28</v>
      </c>
      <c r="M94" s="315">
        <v>0</v>
      </c>
      <c r="N94" s="315">
        <v>0</v>
      </c>
      <c r="O94" s="315">
        <v>0</v>
      </c>
      <c r="P94" s="315">
        <v>0</v>
      </c>
      <c r="Q94" s="315">
        <v>0</v>
      </c>
      <c r="R94" s="315">
        <v>0</v>
      </c>
      <c r="S94" s="314">
        <v>5.7</v>
      </c>
      <c r="T94" s="314">
        <v>15.1</v>
      </c>
    </row>
    <row r="95" spans="2:20" ht="13.5" customHeight="1">
      <c r="B95" s="244"/>
      <c r="C95" s="251" t="s">
        <v>373</v>
      </c>
      <c r="D95" s="251" t="s">
        <v>274</v>
      </c>
      <c r="E95" s="353">
        <v>49</v>
      </c>
      <c r="F95" s="80">
        <v>3</v>
      </c>
      <c r="G95" s="315">
        <v>8</v>
      </c>
      <c r="H95" s="315">
        <v>0</v>
      </c>
      <c r="I95" s="80">
        <v>0</v>
      </c>
      <c r="J95" s="315">
        <v>7</v>
      </c>
      <c r="K95" s="315">
        <v>6</v>
      </c>
      <c r="L95" s="315">
        <v>25</v>
      </c>
      <c r="M95" s="80">
        <v>0</v>
      </c>
      <c r="N95" s="315">
        <v>0</v>
      </c>
      <c r="O95" s="80">
        <v>0</v>
      </c>
      <c r="P95" s="80">
        <v>0</v>
      </c>
      <c r="Q95" s="80">
        <v>0</v>
      </c>
      <c r="R95" s="311">
        <v>0</v>
      </c>
      <c r="S95" s="314">
        <v>6.1</v>
      </c>
      <c r="T95" s="314">
        <v>14.3</v>
      </c>
    </row>
    <row r="96" spans="2:20" ht="13.5" customHeight="1">
      <c r="B96" s="244"/>
      <c r="C96" s="251" t="s">
        <v>280</v>
      </c>
      <c r="D96" s="251" t="s">
        <v>276</v>
      </c>
      <c r="E96" s="352">
        <v>4</v>
      </c>
      <c r="F96" s="80">
        <v>0</v>
      </c>
      <c r="G96" s="80">
        <v>0</v>
      </c>
      <c r="H96" s="80">
        <v>0</v>
      </c>
      <c r="I96" s="80">
        <v>0</v>
      </c>
      <c r="J96" s="80">
        <v>1</v>
      </c>
      <c r="K96" s="80">
        <v>0</v>
      </c>
      <c r="L96" s="80">
        <v>3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311">
        <v>0</v>
      </c>
      <c r="S96" s="314">
        <v>0</v>
      </c>
      <c r="T96" s="367">
        <v>25</v>
      </c>
    </row>
    <row r="97" spans="2:20" ht="4.5" customHeight="1" thickBot="1">
      <c r="B97" s="316"/>
      <c r="C97" s="316"/>
      <c r="D97" s="316"/>
      <c r="E97" s="317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8"/>
      <c r="T97" s="318"/>
    </row>
    <row r="98" spans="19:20" ht="13.5" customHeight="1">
      <c r="S98" s="319"/>
      <c r="T98" s="319"/>
    </row>
    <row r="99" spans="19:20" ht="13.5" customHeight="1">
      <c r="S99" s="319"/>
      <c r="T99" s="319"/>
    </row>
    <row r="100" ht="10.5"/>
    <row r="101" ht="10.5"/>
  </sheetData>
  <mergeCells count="9">
    <mergeCell ref="B2:L2"/>
    <mergeCell ref="S4:S6"/>
    <mergeCell ref="B5:D6"/>
    <mergeCell ref="N6:N7"/>
    <mergeCell ref="E5:E6"/>
    <mergeCell ref="F4:F6"/>
    <mergeCell ref="M4:M6"/>
    <mergeCell ref="N4:R4"/>
    <mergeCell ref="N5:R5"/>
  </mergeCells>
  <printOptions horizontalCentered="1"/>
  <pageMargins left="0.1968503937007874" right="0" top="0.7874015748031497" bottom="0" header="0" footer="0"/>
  <pageSetup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95"/>
  <sheetViews>
    <sheetView workbookViewId="0" topLeftCell="A1">
      <selection activeCell="M2" sqref="M2"/>
    </sheetView>
  </sheetViews>
  <sheetFormatPr defaultColWidth="12.00390625" defaultRowHeight="12.75" customHeight="1"/>
  <cols>
    <col min="1" max="1" width="0.5" style="244" customWidth="1"/>
    <col min="2" max="3" width="3.125" style="244" customWidth="1"/>
    <col min="4" max="4" width="6.625" style="244" customWidth="1"/>
    <col min="5" max="11" width="11.125" style="244" customWidth="1"/>
    <col min="12" max="16384" width="12.00390625" style="244" customWidth="1"/>
  </cols>
  <sheetData>
    <row r="1" ht="4.5" customHeight="1"/>
    <row r="2" spans="2:12" ht="13.5" customHeight="1">
      <c r="B2" s="583" t="s">
        <v>463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</row>
    <row r="3" ht="4.5" customHeight="1" thickBot="1"/>
    <row r="4" spans="2:11" s="245" customFormat="1" ht="13.5" customHeight="1">
      <c r="B4" s="578" t="s">
        <v>305</v>
      </c>
      <c r="C4" s="578"/>
      <c r="D4" s="579"/>
      <c r="E4" s="582" t="s">
        <v>8</v>
      </c>
      <c r="F4" s="32" t="s">
        <v>281</v>
      </c>
      <c r="G4" s="32" t="s">
        <v>282</v>
      </c>
      <c r="H4" s="32" t="s">
        <v>340</v>
      </c>
      <c r="I4" s="32" t="s">
        <v>340</v>
      </c>
      <c r="J4" s="32" t="s">
        <v>14</v>
      </c>
      <c r="K4" s="32" t="s">
        <v>384</v>
      </c>
    </row>
    <row r="5" spans="2:11" s="245" customFormat="1" ht="13.5" customHeight="1">
      <c r="B5" s="580"/>
      <c r="C5" s="580"/>
      <c r="D5" s="581"/>
      <c r="E5" s="492"/>
      <c r="F5" s="96" t="s">
        <v>283</v>
      </c>
      <c r="G5" s="96" t="s">
        <v>284</v>
      </c>
      <c r="H5" s="96" t="s">
        <v>285</v>
      </c>
      <c r="I5" s="96" t="s">
        <v>286</v>
      </c>
      <c r="J5" s="96" t="s">
        <v>287</v>
      </c>
      <c r="K5" s="96" t="s">
        <v>288</v>
      </c>
    </row>
    <row r="6" spans="2:11" ht="4.5" customHeight="1">
      <c r="B6" s="246"/>
      <c r="C6" s="246"/>
      <c r="D6" s="246"/>
      <c r="E6" s="247"/>
      <c r="F6" s="246"/>
      <c r="G6" s="246"/>
      <c r="H6" s="246"/>
      <c r="I6" s="246"/>
      <c r="J6" s="246"/>
      <c r="K6" s="246"/>
    </row>
    <row r="7" spans="4:11" ht="12" customHeight="1">
      <c r="D7" s="248" t="s">
        <v>8</v>
      </c>
      <c r="E7" s="354">
        <f>SUM(F7:K7)</f>
        <v>3822</v>
      </c>
      <c r="F7" s="355">
        <v>3428</v>
      </c>
      <c r="G7" s="355">
        <v>355</v>
      </c>
      <c r="H7" s="355">
        <v>1</v>
      </c>
      <c r="I7" s="355">
        <v>0</v>
      </c>
      <c r="J7" s="355">
        <v>35</v>
      </c>
      <c r="K7" s="355">
        <v>3</v>
      </c>
    </row>
    <row r="8" spans="5:11" ht="4.5" customHeight="1">
      <c r="E8" s="356"/>
      <c r="F8" s="250"/>
      <c r="G8" s="250"/>
      <c r="H8" s="250"/>
      <c r="I8" s="250"/>
      <c r="J8" s="250"/>
      <c r="K8" s="250"/>
    </row>
    <row r="9" spans="4:11" ht="12" customHeight="1">
      <c r="D9" s="251" t="s">
        <v>274</v>
      </c>
      <c r="E9" s="357">
        <f>SUM(F9:K9)</f>
        <v>3217</v>
      </c>
      <c r="F9" s="249">
        <v>2978</v>
      </c>
      <c r="G9" s="249">
        <v>237</v>
      </c>
      <c r="H9" s="249">
        <v>0</v>
      </c>
      <c r="I9" s="249">
        <v>0</v>
      </c>
      <c r="J9" s="249">
        <v>0</v>
      </c>
      <c r="K9" s="249">
        <v>2</v>
      </c>
    </row>
    <row r="10" spans="4:11" ht="12" customHeight="1">
      <c r="D10" s="251" t="s">
        <v>275</v>
      </c>
      <c r="E10" s="357">
        <f aca="true" t="shared" si="0" ref="E10:E18">SUM(F10:K10)</f>
        <v>15</v>
      </c>
      <c r="F10" s="249">
        <v>6</v>
      </c>
      <c r="G10" s="249">
        <v>8</v>
      </c>
      <c r="H10" s="249">
        <v>1</v>
      </c>
      <c r="I10" s="249">
        <v>0</v>
      </c>
      <c r="J10" s="249">
        <v>0</v>
      </c>
      <c r="K10" s="249">
        <v>0</v>
      </c>
    </row>
    <row r="11" spans="4:11" ht="12" customHeight="1">
      <c r="D11" s="251" t="s">
        <v>276</v>
      </c>
      <c r="E11" s="357">
        <f t="shared" si="0"/>
        <v>112</v>
      </c>
      <c r="F11" s="249">
        <v>99</v>
      </c>
      <c r="G11" s="249">
        <v>12</v>
      </c>
      <c r="H11" s="249">
        <v>0</v>
      </c>
      <c r="I11" s="249">
        <v>0</v>
      </c>
      <c r="J11" s="249">
        <v>0</v>
      </c>
      <c r="K11" s="249">
        <v>1</v>
      </c>
    </row>
    <row r="12" spans="3:11" ht="12" customHeight="1">
      <c r="C12" s="251" t="s">
        <v>8</v>
      </c>
      <c r="D12" s="251" t="s">
        <v>161</v>
      </c>
      <c r="E12" s="357">
        <f t="shared" si="0"/>
        <v>188</v>
      </c>
      <c r="F12" s="249">
        <v>133</v>
      </c>
      <c r="G12" s="249">
        <v>55</v>
      </c>
      <c r="H12" s="249">
        <v>0</v>
      </c>
      <c r="I12" s="249">
        <v>0</v>
      </c>
      <c r="J12" s="249">
        <v>0</v>
      </c>
      <c r="K12" s="249">
        <v>0</v>
      </c>
    </row>
    <row r="13" spans="4:11" ht="12" customHeight="1">
      <c r="D13" s="251" t="s">
        <v>277</v>
      </c>
      <c r="E13" s="357">
        <f t="shared" si="0"/>
        <v>0</v>
      </c>
      <c r="F13" s="250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</row>
    <row r="14" spans="4:11" ht="12" customHeight="1">
      <c r="D14" s="251" t="s">
        <v>164</v>
      </c>
      <c r="E14" s="357">
        <f t="shared" si="0"/>
        <v>16</v>
      </c>
      <c r="F14" s="249">
        <v>8</v>
      </c>
      <c r="G14" s="249">
        <v>8</v>
      </c>
      <c r="H14" s="249">
        <v>0</v>
      </c>
      <c r="I14" s="249">
        <v>0</v>
      </c>
      <c r="J14" s="249">
        <v>0</v>
      </c>
      <c r="K14" s="249">
        <v>0</v>
      </c>
    </row>
    <row r="15" spans="4:11" ht="12" customHeight="1">
      <c r="D15" s="251" t="s">
        <v>153</v>
      </c>
      <c r="E15" s="357">
        <f t="shared" si="0"/>
        <v>36</v>
      </c>
      <c r="F15" s="250">
        <v>1</v>
      </c>
      <c r="G15" s="250">
        <v>0</v>
      </c>
      <c r="H15" s="249">
        <v>0</v>
      </c>
      <c r="I15" s="249">
        <v>0</v>
      </c>
      <c r="J15" s="250">
        <v>35</v>
      </c>
      <c r="K15" s="249">
        <v>0</v>
      </c>
    </row>
    <row r="16" spans="4:11" ht="12" customHeight="1">
      <c r="D16" s="251" t="s">
        <v>371</v>
      </c>
      <c r="E16" s="357">
        <f t="shared" si="0"/>
        <v>8</v>
      </c>
      <c r="F16" s="250">
        <v>5</v>
      </c>
      <c r="G16" s="250">
        <v>3</v>
      </c>
      <c r="H16" s="249">
        <v>0</v>
      </c>
      <c r="I16" s="249">
        <v>0</v>
      </c>
      <c r="J16" s="250">
        <v>0</v>
      </c>
      <c r="K16" s="249">
        <v>0</v>
      </c>
    </row>
    <row r="17" spans="4:11" ht="12" customHeight="1">
      <c r="D17" s="251" t="s">
        <v>215</v>
      </c>
      <c r="E17" s="357">
        <f t="shared" si="0"/>
        <v>145</v>
      </c>
      <c r="F17" s="250">
        <v>138</v>
      </c>
      <c r="G17" s="250">
        <v>7</v>
      </c>
      <c r="H17" s="249">
        <v>0</v>
      </c>
      <c r="I17" s="249">
        <v>0</v>
      </c>
      <c r="J17" s="249">
        <v>0</v>
      </c>
      <c r="K17" s="249">
        <v>0</v>
      </c>
    </row>
    <row r="18" spans="4:11" ht="12" customHeight="1">
      <c r="D18" s="251" t="s">
        <v>395</v>
      </c>
      <c r="E18" s="357">
        <f t="shared" si="0"/>
        <v>85</v>
      </c>
      <c r="F18" s="249">
        <v>60</v>
      </c>
      <c r="G18" s="249">
        <v>25</v>
      </c>
      <c r="H18" s="249">
        <v>0</v>
      </c>
      <c r="I18" s="249">
        <v>0</v>
      </c>
      <c r="J18" s="249">
        <v>0</v>
      </c>
      <c r="K18" s="249">
        <v>0</v>
      </c>
    </row>
    <row r="19" spans="5:11" ht="4.5" customHeight="1">
      <c r="E19" s="356"/>
      <c r="F19" s="250"/>
      <c r="G19" s="250"/>
      <c r="H19" s="249"/>
      <c r="I19" s="250"/>
      <c r="J19" s="250"/>
      <c r="K19" s="250"/>
    </row>
    <row r="20" spans="4:11" ht="12" customHeight="1">
      <c r="D20" s="251" t="s">
        <v>8</v>
      </c>
      <c r="E20" s="357">
        <f>SUM(F20:K20)</f>
        <v>3813</v>
      </c>
      <c r="F20" s="249">
        <v>3422</v>
      </c>
      <c r="G20" s="249">
        <v>352</v>
      </c>
      <c r="H20" s="249">
        <v>1</v>
      </c>
      <c r="I20" s="249">
        <v>0</v>
      </c>
      <c r="J20" s="249">
        <v>35</v>
      </c>
      <c r="K20" s="249">
        <v>3</v>
      </c>
    </row>
    <row r="21" spans="4:11" ht="12" customHeight="1">
      <c r="D21" s="251" t="s">
        <v>274</v>
      </c>
      <c r="E21" s="357">
        <f aca="true" t="shared" si="1" ref="E21:E30">SUM(F21:K21)</f>
        <v>3208</v>
      </c>
      <c r="F21" s="249">
        <v>2972</v>
      </c>
      <c r="G21" s="249">
        <v>234</v>
      </c>
      <c r="H21" s="249">
        <v>0</v>
      </c>
      <c r="I21" s="249">
        <v>0</v>
      </c>
      <c r="J21" s="249">
        <v>0</v>
      </c>
      <c r="K21" s="249">
        <v>2</v>
      </c>
    </row>
    <row r="22" spans="4:11" ht="12" customHeight="1">
      <c r="D22" s="251" t="s">
        <v>275</v>
      </c>
      <c r="E22" s="357">
        <f t="shared" si="1"/>
        <v>15</v>
      </c>
      <c r="F22" s="249">
        <v>6</v>
      </c>
      <c r="G22" s="249">
        <v>8</v>
      </c>
      <c r="H22" s="249">
        <v>1</v>
      </c>
      <c r="I22" s="249">
        <v>0</v>
      </c>
      <c r="J22" s="249">
        <v>0</v>
      </c>
      <c r="K22" s="249">
        <v>0</v>
      </c>
    </row>
    <row r="23" spans="2:11" ht="12" customHeight="1">
      <c r="B23" s="251" t="s">
        <v>8</v>
      </c>
      <c r="C23" s="251" t="s">
        <v>278</v>
      </c>
      <c r="D23" s="251" t="s">
        <v>276</v>
      </c>
      <c r="E23" s="357">
        <f t="shared" si="1"/>
        <v>112</v>
      </c>
      <c r="F23" s="249">
        <v>99</v>
      </c>
      <c r="G23" s="249">
        <v>12</v>
      </c>
      <c r="H23" s="249">
        <v>0</v>
      </c>
      <c r="I23" s="249">
        <v>0</v>
      </c>
      <c r="J23" s="249">
        <v>0</v>
      </c>
      <c r="K23" s="249">
        <v>1</v>
      </c>
    </row>
    <row r="24" spans="3:11" ht="12" customHeight="1">
      <c r="C24" s="251" t="s">
        <v>279</v>
      </c>
      <c r="D24" s="251" t="s">
        <v>161</v>
      </c>
      <c r="E24" s="357">
        <f t="shared" si="1"/>
        <v>188</v>
      </c>
      <c r="F24" s="249">
        <v>133</v>
      </c>
      <c r="G24" s="249">
        <v>55</v>
      </c>
      <c r="H24" s="249">
        <v>0</v>
      </c>
      <c r="I24" s="249">
        <v>0</v>
      </c>
      <c r="J24" s="249">
        <v>0</v>
      </c>
      <c r="K24" s="249">
        <v>0</v>
      </c>
    </row>
    <row r="25" spans="3:11" ht="12" customHeight="1">
      <c r="C25" s="251" t="s">
        <v>280</v>
      </c>
      <c r="D25" s="251" t="s">
        <v>277</v>
      </c>
      <c r="E25" s="357">
        <f t="shared" si="1"/>
        <v>0</v>
      </c>
      <c r="F25" s="250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</row>
    <row r="26" spans="4:11" ht="12" customHeight="1">
      <c r="D26" s="251" t="s">
        <v>164</v>
      </c>
      <c r="E26" s="357">
        <f t="shared" si="1"/>
        <v>16</v>
      </c>
      <c r="F26" s="249">
        <v>8</v>
      </c>
      <c r="G26" s="249">
        <v>8</v>
      </c>
      <c r="H26" s="249">
        <v>0</v>
      </c>
      <c r="I26" s="249">
        <v>0</v>
      </c>
      <c r="J26" s="249">
        <v>0</v>
      </c>
      <c r="K26" s="249">
        <v>0</v>
      </c>
    </row>
    <row r="27" spans="4:11" ht="12" customHeight="1">
      <c r="D27" s="251" t="s">
        <v>153</v>
      </c>
      <c r="E27" s="357">
        <f t="shared" si="1"/>
        <v>36</v>
      </c>
      <c r="F27" s="250">
        <v>1</v>
      </c>
      <c r="G27" s="250">
        <v>0</v>
      </c>
      <c r="H27" s="250">
        <v>0</v>
      </c>
      <c r="I27" s="250">
        <v>0</v>
      </c>
      <c r="J27" s="250">
        <v>35</v>
      </c>
      <c r="K27" s="250">
        <v>0</v>
      </c>
    </row>
    <row r="28" spans="4:11" ht="12" customHeight="1">
      <c r="D28" s="251" t="s">
        <v>371</v>
      </c>
      <c r="E28" s="357">
        <f t="shared" si="1"/>
        <v>8</v>
      </c>
      <c r="F28" s="250">
        <v>5</v>
      </c>
      <c r="G28" s="250">
        <v>3</v>
      </c>
      <c r="H28" s="250">
        <v>0</v>
      </c>
      <c r="I28" s="250">
        <v>0</v>
      </c>
      <c r="J28" s="250">
        <v>0</v>
      </c>
      <c r="K28" s="250">
        <v>0</v>
      </c>
    </row>
    <row r="29" spans="4:11" ht="12" customHeight="1">
      <c r="D29" s="251" t="s">
        <v>215</v>
      </c>
      <c r="E29" s="357">
        <f t="shared" si="1"/>
        <v>145</v>
      </c>
      <c r="F29" s="250">
        <v>138</v>
      </c>
      <c r="G29" s="250">
        <v>7</v>
      </c>
      <c r="H29" s="250">
        <v>0</v>
      </c>
      <c r="I29" s="250">
        <v>0</v>
      </c>
      <c r="J29" s="249">
        <v>0</v>
      </c>
      <c r="K29" s="250">
        <v>0</v>
      </c>
    </row>
    <row r="30" spans="4:11" ht="12" customHeight="1">
      <c r="D30" s="251" t="s">
        <v>395</v>
      </c>
      <c r="E30" s="357">
        <f t="shared" si="1"/>
        <v>85</v>
      </c>
      <c r="F30" s="249">
        <v>60</v>
      </c>
      <c r="G30" s="249">
        <v>25</v>
      </c>
      <c r="H30" s="249">
        <v>0</v>
      </c>
      <c r="I30" s="249">
        <v>0</v>
      </c>
      <c r="J30" s="249">
        <v>0</v>
      </c>
      <c r="K30" s="249">
        <v>0</v>
      </c>
    </row>
    <row r="31" spans="5:11" ht="4.5" customHeight="1">
      <c r="E31" s="356"/>
      <c r="F31" s="250"/>
      <c r="G31" s="250"/>
      <c r="H31" s="250"/>
      <c r="I31" s="250"/>
      <c r="J31" s="250"/>
      <c r="K31" s="250"/>
    </row>
    <row r="32" spans="3:11" ht="12" customHeight="1">
      <c r="C32" s="244" t="s">
        <v>372</v>
      </c>
      <c r="D32" s="251" t="s">
        <v>8</v>
      </c>
      <c r="E32" s="357">
        <v>9</v>
      </c>
      <c r="F32" s="250">
        <v>6</v>
      </c>
      <c r="G32" s="250">
        <v>3</v>
      </c>
      <c r="H32" s="250">
        <v>0</v>
      </c>
      <c r="I32" s="250">
        <v>0</v>
      </c>
      <c r="J32" s="250">
        <v>0</v>
      </c>
      <c r="K32" s="250">
        <v>0</v>
      </c>
    </row>
    <row r="33" spans="3:11" ht="12" customHeight="1">
      <c r="C33" s="251" t="s">
        <v>373</v>
      </c>
      <c r="D33" s="251" t="s">
        <v>274</v>
      </c>
      <c r="E33" s="357">
        <v>9</v>
      </c>
      <c r="F33" s="250">
        <v>6</v>
      </c>
      <c r="G33" s="250">
        <v>3</v>
      </c>
      <c r="H33" s="250">
        <v>0</v>
      </c>
      <c r="I33" s="250">
        <v>0</v>
      </c>
      <c r="J33" s="250">
        <v>0</v>
      </c>
      <c r="K33" s="250">
        <v>0</v>
      </c>
    </row>
    <row r="34" spans="3:11" ht="12" customHeight="1">
      <c r="C34" s="251" t="s">
        <v>280</v>
      </c>
      <c r="D34" s="251" t="s">
        <v>276</v>
      </c>
      <c r="E34" s="357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</row>
    <row r="35" spans="5:11" ht="4.5" customHeight="1">
      <c r="E35" s="356"/>
      <c r="F35" s="250"/>
      <c r="G35" s="250"/>
      <c r="H35" s="250"/>
      <c r="I35" s="250"/>
      <c r="J35" s="250"/>
      <c r="K35" s="250"/>
    </row>
    <row r="36" spans="5:11" ht="4.5" customHeight="1">
      <c r="E36" s="356"/>
      <c r="F36" s="250"/>
      <c r="G36" s="250"/>
      <c r="H36" s="250"/>
      <c r="I36" s="250"/>
      <c r="J36" s="250"/>
      <c r="K36" s="250"/>
    </row>
    <row r="37" spans="4:11" ht="12" customHeight="1">
      <c r="D37" s="248" t="s">
        <v>8</v>
      </c>
      <c r="E37" s="354">
        <f>SUM(F37:K37)</f>
        <v>1794</v>
      </c>
      <c r="F37" s="355">
        <v>1724</v>
      </c>
      <c r="G37" s="355">
        <v>67</v>
      </c>
      <c r="H37" s="250">
        <v>1</v>
      </c>
      <c r="I37" s="355">
        <v>0</v>
      </c>
      <c r="J37" s="355">
        <v>0</v>
      </c>
      <c r="K37" s="358">
        <v>2</v>
      </c>
    </row>
    <row r="38" spans="5:11" ht="4.5" customHeight="1">
      <c r="E38" s="354"/>
      <c r="F38" s="250"/>
      <c r="G38" s="250"/>
      <c r="H38" s="250"/>
      <c r="I38" s="250"/>
      <c r="J38" s="250"/>
      <c r="K38" s="250"/>
    </row>
    <row r="39" spans="4:11" ht="12" customHeight="1">
      <c r="D39" s="251" t="s">
        <v>274</v>
      </c>
      <c r="E39" s="357">
        <f aca="true" t="shared" si="2" ref="E39:E64">SUM(F39:K39)</f>
        <v>1507</v>
      </c>
      <c r="F39" s="249">
        <v>1474</v>
      </c>
      <c r="G39" s="249">
        <v>32</v>
      </c>
      <c r="H39" s="250">
        <v>0</v>
      </c>
      <c r="I39" s="249">
        <v>0</v>
      </c>
      <c r="J39" s="249">
        <v>0</v>
      </c>
      <c r="K39" s="249">
        <v>1</v>
      </c>
    </row>
    <row r="40" spans="4:11" ht="12" customHeight="1">
      <c r="D40" s="251" t="s">
        <v>275</v>
      </c>
      <c r="E40" s="357">
        <f t="shared" si="2"/>
        <v>13</v>
      </c>
      <c r="F40" s="249">
        <v>5</v>
      </c>
      <c r="G40" s="249">
        <v>7</v>
      </c>
      <c r="H40" s="249">
        <v>1</v>
      </c>
      <c r="I40" s="249">
        <v>0</v>
      </c>
      <c r="J40" s="249">
        <v>0</v>
      </c>
      <c r="K40" s="249">
        <v>0</v>
      </c>
    </row>
    <row r="41" spans="4:11" ht="12" customHeight="1">
      <c r="D41" s="251" t="s">
        <v>276</v>
      </c>
      <c r="E41" s="357">
        <f t="shared" si="2"/>
        <v>102</v>
      </c>
      <c r="F41" s="249">
        <v>93</v>
      </c>
      <c r="G41" s="249">
        <v>8</v>
      </c>
      <c r="H41" s="249">
        <v>0</v>
      </c>
      <c r="I41" s="249">
        <v>0</v>
      </c>
      <c r="J41" s="249">
        <v>0</v>
      </c>
      <c r="K41" s="249">
        <v>1</v>
      </c>
    </row>
    <row r="42" spans="3:11" ht="12" customHeight="1">
      <c r="C42" s="251" t="s">
        <v>8</v>
      </c>
      <c r="D42" s="251" t="s">
        <v>161</v>
      </c>
      <c r="E42" s="357">
        <f t="shared" si="2"/>
        <v>70</v>
      </c>
      <c r="F42" s="249">
        <v>61</v>
      </c>
      <c r="G42" s="249">
        <v>9</v>
      </c>
      <c r="H42" s="249">
        <v>0</v>
      </c>
      <c r="I42" s="249">
        <v>0</v>
      </c>
      <c r="J42" s="249">
        <v>0</v>
      </c>
      <c r="K42" s="249">
        <v>0</v>
      </c>
    </row>
    <row r="43" spans="4:11" ht="12" customHeight="1">
      <c r="D43" s="251" t="s">
        <v>277</v>
      </c>
      <c r="E43" s="357">
        <f t="shared" si="2"/>
        <v>0</v>
      </c>
      <c r="F43" s="249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</row>
    <row r="44" spans="4:11" ht="12" customHeight="1">
      <c r="D44" s="251" t="s">
        <v>164</v>
      </c>
      <c r="E44" s="357">
        <f t="shared" si="2"/>
        <v>2</v>
      </c>
      <c r="F44" s="250">
        <v>2</v>
      </c>
      <c r="G44" s="249">
        <v>0</v>
      </c>
      <c r="H44" s="249">
        <v>0</v>
      </c>
      <c r="I44" s="249">
        <v>0</v>
      </c>
      <c r="J44" s="249">
        <v>0</v>
      </c>
      <c r="K44" s="249">
        <v>0</v>
      </c>
    </row>
    <row r="45" spans="4:11" ht="12" customHeight="1">
      <c r="D45" s="251" t="s">
        <v>153</v>
      </c>
      <c r="E45" s="357">
        <f t="shared" si="2"/>
        <v>0</v>
      </c>
      <c r="F45" s="250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</row>
    <row r="46" spans="4:11" ht="12" customHeight="1">
      <c r="D46" s="251" t="s">
        <v>371</v>
      </c>
      <c r="E46" s="357">
        <f t="shared" si="2"/>
        <v>2</v>
      </c>
      <c r="F46" s="250">
        <v>1</v>
      </c>
      <c r="G46" s="249">
        <v>1</v>
      </c>
      <c r="H46" s="249">
        <v>0</v>
      </c>
      <c r="I46" s="249">
        <v>0</v>
      </c>
      <c r="J46" s="249">
        <v>0</v>
      </c>
      <c r="K46" s="249">
        <v>0</v>
      </c>
    </row>
    <row r="47" spans="4:11" ht="12" customHeight="1">
      <c r="D47" s="251" t="s">
        <v>215</v>
      </c>
      <c r="E47" s="357">
        <f t="shared" si="2"/>
        <v>59</v>
      </c>
      <c r="F47" s="250">
        <v>58</v>
      </c>
      <c r="G47" s="250">
        <v>1</v>
      </c>
      <c r="H47" s="249">
        <v>0</v>
      </c>
      <c r="I47" s="249">
        <v>0</v>
      </c>
      <c r="J47" s="249">
        <v>0</v>
      </c>
      <c r="K47" s="249">
        <v>0</v>
      </c>
    </row>
    <row r="48" spans="4:11" ht="12" customHeight="1">
      <c r="D48" s="251" t="s">
        <v>395</v>
      </c>
      <c r="E48" s="357">
        <f t="shared" si="2"/>
        <v>39</v>
      </c>
      <c r="F48" s="249">
        <v>30</v>
      </c>
      <c r="G48" s="249">
        <v>9</v>
      </c>
      <c r="H48" s="249">
        <v>0</v>
      </c>
      <c r="I48" s="249">
        <v>0</v>
      </c>
      <c r="J48" s="249">
        <v>0</v>
      </c>
      <c r="K48" s="249">
        <v>0</v>
      </c>
    </row>
    <row r="49" spans="5:11" ht="4.5" customHeight="1">
      <c r="E49" s="357"/>
      <c r="F49" s="250"/>
      <c r="G49" s="250"/>
      <c r="H49" s="250"/>
      <c r="I49" s="250"/>
      <c r="J49" s="250"/>
      <c r="K49" s="250"/>
    </row>
    <row r="50" spans="4:11" ht="12" customHeight="1">
      <c r="D50" s="251" t="s">
        <v>8</v>
      </c>
      <c r="E50" s="357">
        <f t="shared" si="2"/>
        <v>1788</v>
      </c>
      <c r="F50" s="249">
        <v>1719</v>
      </c>
      <c r="G50" s="249">
        <v>66</v>
      </c>
      <c r="H50" s="249">
        <v>1</v>
      </c>
      <c r="I50" s="249">
        <v>0</v>
      </c>
      <c r="J50" s="249">
        <v>0</v>
      </c>
      <c r="K50" s="249">
        <v>2</v>
      </c>
    </row>
    <row r="51" spans="4:11" ht="12" customHeight="1">
      <c r="D51" s="251" t="s">
        <v>274</v>
      </c>
      <c r="E51" s="357">
        <f t="shared" si="2"/>
        <v>1501</v>
      </c>
      <c r="F51" s="249">
        <v>1469</v>
      </c>
      <c r="G51" s="249">
        <v>31</v>
      </c>
      <c r="H51" s="250">
        <v>0</v>
      </c>
      <c r="I51" s="249">
        <v>0</v>
      </c>
      <c r="J51" s="250">
        <v>0</v>
      </c>
      <c r="K51" s="250">
        <v>1</v>
      </c>
    </row>
    <row r="52" spans="4:11" ht="12" customHeight="1">
      <c r="D52" s="251" t="s">
        <v>275</v>
      </c>
      <c r="E52" s="357">
        <f t="shared" si="2"/>
        <v>13</v>
      </c>
      <c r="F52" s="249">
        <v>5</v>
      </c>
      <c r="G52" s="249">
        <v>7</v>
      </c>
      <c r="H52" s="250">
        <v>1</v>
      </c>
      <c r="I52" s="250">
        <v>0</v>
      </c>
      <c r="J52" s="250">
        <v>0</v>
      </c>
      <c r="K52" s="250">
        <v>0</v>
      </c>
    </row>
    <row r="53" spans="2:11" ht="12" customHeight="1">
      <c r="B53" s="251" t="s">
        <v>303</v>
      </c>
      <c r="C53" s="251" t="s">
        <v>278</v>
      </c>
      <c r="D53" s="251" t="s">
        <v>276</v>
      </c>
      <c r="E53" s="357">
        <f t="shared" si="2"/>
        <v>102</v>
      </c>
      <c r="F53" s="249">
        <v>93</v>
      </c>
      <c r="G53" s="249">
        <v>8</v>
      </c>
      <c r="H53" s="250">
        <v>0</v>
      </c>
      <c r="I53" s="250">
        <v>0</v>
      </c>
      <c r="J53" s="250">
        <v>0</v>
      </c>
      <c r="K53" s="250">
        <v>1</v>
      </c>
    </row>
    <row r="54" spans="3:11" ht="12" customHeight="1">
      <c r="C54" s="251" t="s">
        <v>279</v>
      </c>
      <c r="D54" s="251" t="s">
        <v>161</v>
      </c>
      <c r="E54" s="357">
        <f t="shared" si="2"/>
        <v>70</v>
      </c>
      <c r="F54" s="249">
        <v>61</v>
      </c>
      <c r="G54" s="249">
        <v>9</v>
      </c>
      <c r="H54" s="250">
        <v>0</v>
      </c>
      <c r="I54" s="250">
        <v>0</v>
      </c>
      <c r="J54" s="250">
        <v>0</v>
      </c>
      <c r="K54" s="250">
        <v>0</v>
      </c>
    </row>
    <row r="55" spans="3:11" ht="12" customHeight="1">
      <c r="C55" s="251" t="s">
        <v>280</v>
      </c>
      <c r="D55" s="251" t="s">
        <v>277</v>
      </c>
      <c r="E55" s="357">
        <f t="shared" si="2"/>
        <v>0</v>
      </c>
      <c r="F55" s="250">
        <v>0</v>
      </c>
      <c r="G55" s="250">
        <v>0</v>
      </c>
      <c r="H55" s="250">
        <v>0</v>
      </c>
      <c r="I55" s="250">
        <v>0</v>
      </c>
      <c r="J55" s="249">
        <v>0</v>
      </c>
      <c r="K55" s="250">
        <v>0</v>
      </c>
    </row>
    <row r="56" spans="4:11" ht="12" customHeight="1">
      <c r="D56" s="251" t="s">
        <v>164</v>
      </c>
      <c r="E56" s="357">
        <f t="shared" si="2"/>
        <v>2</v>
      </c>
      <c r="F56" s="250">
        <v>2</v>
      </c>
      <c r="G56" s="250">
        <v>0</v>
      </c>
      <c r="H56" s="250">
        <v>0</v>
      </c>
      <c r="I56" s="250">
        <v>0</v>
      </c>
      <c r="J56" s="250">
        <v>0</v>
      </c>
      <c r="K56" s="250">
        <v>0</v>
      </c>
    </row>
    <row r="57" spans="4:11" ht="12" customHeight="1">
      <c r="D57" s="251" t="s">
        <v>153</v>
      </c>
      <c r="E57" s="357">
        <f t="shared" si="2"/>
        <v>0</v>
      </c>
      <c r="F57" s="250">
        <v>0</v>
      </c>
      <c r="G57" s="250">
        <v>0</v>
      </c>
      <c r="H57" s="250">
        <v>0</v>
      </c>
      <c r="I57" s="250">
        <v>0</v>
      </c>
      <c r="J57" s="250">
        <v>0</v>
      </c>
      <c r="K57" s="250">
        <v>0</v>
      </c>
    </row>
    <row r="58" spans="4:11" ht="12" customHeight="1">
      <c r="D58" s="251" t="s">
        <v>371</v>
      </c>
      <c r="E58" s="357">
        <f t="shared" si="2"/>
        <v>2</v>
      </c>
      <c r="F58" s="250">
        <v>1</v>
      </c>
      <c r="G58" s="250">
        <v>1</v>
      </c>
      <c r="H58" s="250">
        <v>0</v>
      </c>
      <c r="I58" s="250">
        <v>0</v>
      </c>
      <c r="J58" s="250">
        <v>0</v>
      </c>
      <c r="K58" s="250">
        <v>0</v>
      </c>
    </row>
    <row r="59" spans="4:11" ht="12" customHeight="1">
      <c r="D59" s="251" t="s">
        <v>215</v>
      </c>
      <c r="E59" s="357">
        <f t="shared" si="2"/>
        <v>59</v>
      </c>
      <c r="F59" s="250">
        <v>58</v>
      </c>
      <c r="G59" s="250">
        <v>1</v>
      </c>
      <c r="H59" s="250">
        <v>0</v>
      </c>
      <c r="I59" s="250">
        <v>0</v>
      </c>
      <c r="J59" s="250">
        <v>0</v>
      </c>
      <c r="K59" s="250">
        <v>0</v>
      </c>
    </row>
    <row r="60" spans="4:11" ht="12" customHeight="1">
      <c r="D60" s="251" t="s">
        <v>395</v>
      </c>
      <c r="E60" s="357">
        <f t="shared" si="2"/>
        <v>39</v>
      </c>
      <c r="F60" s="249">
        <v>30</v>
      </c>
      <c r="G60" s="249">
        <v>9</v>
      </c>
      <c r="H60" s="250">
        <v>0</v>
      </c>
      <c r="I60" s="250">
        <v>0</v>
      </c>
      <c r="J60" s="250">
        <v>0</v>
      </c>
      <c r="K60" s="250">
        <v>0</v>
      </c>
    </row>
    <row r="61" spans="5:11" ht="4.5" customHeight="1">
      <c r="E61" s="357">
        <f t="shared" si="2"/>
        <v>0</v>
      </c>
      <c r="F61" s="250"/>
      <c r="G61" s="250"/>
      <c r="H61" s="250"/>
      <c r="I61" s="250"/>
      <c r="J61" s="250"/>
      <c r="K61" s="250"/>
    </row>
    <row r="62" spans="3:11" ht="12" customHeight="1">
      <c r="C62" s="244" t="s">
        <v>372</v>
      </c>
      <c r="D62" s="251" t="s">
        <v>8</v>
      </c>
      <c r="E62" s="357">
        <f t="shared" si="2"/>
        <v>6</v>
      </c>
      <c r="F62" s="249">
        <v>5</v>
      </c>
      <c r="G62" s="249">
        <v>1</v>
      </c>
      <c r="H62" s="250">
        <v>0</v>
      </c>
      <c r="I62" s="250">
        <v>0</v>
      </c>
      <c r="J62" s="250">
        <v>0</v>
      </c>
      <c r="K62" s="250">
        <v>0</v>
      </c>
    </row>
    <row r="63" spans="3:11" ht="12" customHeight="1">
      <c r="C63" s="251" t="s">
        <v>373</v>
      </c>
      <c r="D63" s="251" t="s">
        <v>274</v>
      </c>
      <c r="E63" s="357">
        <f t="shared" si="2"/>
        <v>6</v>
      </c>
      <c r="F63" s="250">
        <v>5</v>
      </c>
      <c r="G63" s="250">
        <v>1</v>
      </c>
      <c r="H63" s="250">
        <v>0</v>
      </c>
      <c r="I63" s="250">
        <v>0</v>
      </c>
      <c r="J63" s="250">
        <v>0</v>
      </c>
      <c r="K63" s="250">
        <v>0</v>
      </c>
    </row>
    <row r="64" spans="3:11" ht="12" customHeight="1">
      <c r="C64" s="251" t="s">
        <v>280</v>
      </c>
      <c r="D64" s="251" t="s">
        <v>276</v>
      </c>
      <c r="E64" s="357">
        <f t="shared" si="2"/>
        <v>0</v>
      </c>
      <c r="F64" s="250">
        <v>0</v>
      </c>
      <c r="G64" s="250">
        <v>0</v>
      </c>
      <c r="H64" s="249">
        <v>0</v>
      </c>
      <c r="I64" s="250">
        <v>0</v>
      </c>
      <c r="J64" s="250">
        <v>0</v>
      </c>
      <c r="K64" s="250">
        <v>0</v>
      </c>
    </row>
    <row r="65" spans="5:11" ht="4.5" customHeight="1">
      <c r="E65" s="356"/>
      <c r="F65" s="250"/>
      <c r="G65" s="250"/>
      <c r="H65" s="250"/>
      <c r="I65" s="250"/>
      <c r="J65" s="250"/>
      <c r="K65" s="250"/>
    </row>
    <row r="66" spans="5:11" ht="4.5" customHeight="1">
      <c r="E66" s="356"/>
      <c r="F66" s="250"/>
      <c r="G66" s="250"/>
      <c r="H66" s="250"/>
      <c r="I66" s="250"/>
      <c r="J66" s="250"/>
      <c r="K66" s="250"/>
    </row>
    <row r="67" spans="4:11" ht="12" customHeight="1">
      <c r="D67" s="248" t="s">
        <v>8</v>
      </c>
      <c r="E67" s="354">
        <v>2028</v>
      </c>
      <c r="F67" s="355">
        <v>1704</v>
      </c>
      <c r="G67" s="355">
        <v>288</v>
      </c>
      <c r="H67" s="355">
        <v>0</v>
      </c>
      <c r="I67" s="249">
        <v>0</v>
      </c>
      <c r="J67" s="355">
        <v>35</v>
      </c>
      <c r="K67" s="249">
        <v>1</v>
      </c>
    </row>
    <row r="68" spans="5:11" ht="4.5" customHeight="1">
      <c r="E68" s="356"/>
      <c r="F68" s="250"/>
      <c r="G68" s="250"/>
      <c r="H68" s="250"/>
      <c r="I68" s="250"/>
      <c r="J68" s="250"/>
      <c r="K68" s="250"/>
    </row>
    <row r="69" spans="4:11" ht="12" customHeight="1">
      <c r="D69" s="251" t="s">
        <v>274</v>
      </c>
      <c r="E69" s="357">
        <v>1710</v>
      </c>
      <c r="F69" s="249">
        <v>1504</v>
      </c>
      <c r="G69" s="249">
        <v>205</v>
      </c>
      <c r="H69" s="249">
        <v>0</v>
      </c>
      <c r="I69" s="249">
        <v>0</v>
      </c>
      <c r="J69" s="249">
        <v>0</v>
      </c>
      <c r="K69" s="249">
        <v>1</v>
      </c>
    </row>
    <row r="70" spans="4:11" ht="12" customHeight="1">
      <c r="D70" s="251" t="s">
        <v>275</v>
      </c>
      <c r="E70" s="357">
        <v>2</v>
      </c>
      <c r="F70" s="249">
        <v>1</v>
      </c>
      <c r="G70" s="249">
        <v>1</v>
      </c>
      <c r="H70" s="249">
        <v>0</v>
      </c>
      <c r="I70" s="249">
        <v>0</v>
      </c>
      <c r="J70" s="249">
        <v>0</v>
      </c>
      <c r="K70" s="249">
        <v>0</v>
      </c>
    </row>
    <row r="71" spans="4:11" ht="12" customHeight="1">
      <c r="D71" s="251" t="s">
        <v>276</v>
      </c>
      <c r="E71" s="357">
        <v>10</v>
      </c>
      <c r="F71" s="249">
        <v>6</v>
      </c>
      <c r="G71" s="249">
        <v>4</v>
      </c>
      <c r="H71" s="249">
        <v>0</v>
      </c>
      <c r="I71" s="249">
        <v>0</v>
      </c>
      <c r="J71" s="249">
        <v>0</v>
      </c>
      <c r="K71" s="249">
        <v>0</v>
      </c>
    </row>
    <row r="72" spans="3:11" ht="12" customHeight="1">
      <c r="C72" s="251" t="s">
        <v>8</v>
      </c>
      <c r="D72" s="251" t="s">
        <v>161</v>
      </c>
      <c r="E72" s="357">
        <v>118</v>
      </c>
      <c r="F72" s="249">
        <v>72</v>
      </c>
      <c r="G72" s="249">
        <v>46</v>
      </c>
      <c r="H72" s="249">
        <v>0</v>
      </c>
      <c r="I72" s="249">
        <v>0</v>
      </c>
      <c r="J72" s="249">
        <v>0</v>
      </c>
      <c r="K72" s="249">
        <v>0</v>
      </c>
    </row>
    <row r="73" spans="4:11" ht="12" customHeight="1">
      <c r="D73" s="251" t="s">
        <v>277</v>
      </c>
      <c r="E73" s="357">
        <v>0</v>
      </c>
      <c r="F73" s="249">
        <v>0</v>
      </c>
      <c r="G73" s="250">
        <v>0</v>
      </c>
      <c r="H73" s="249">
        <v>0</v>
      </c>
      <c r="I73" s="249">
        <v>0</v>
      </c>
      <c r="J73" s="249">
        <v>0</v>
      </c>
      <c r="K73" s="249">
        <v>0</v>
      </c>
    </row>
    <row r="74" spans="4:11" ht="12" customHeight="1">
      <c r="D74" s="251" t="s">
        <v>164</v>
      </c>
      <c r="E74" s="357">
        <v>14</v>
      </c>
      <c r="F74" s="249">
        <v>6</v>
      </c>
      <c r="G74" s="249">
        <v>8</v>
      </c>
      <c r="H74" s="249">
        <v>0</v>
      </c>
      <c r="I74" s="249">
        <v>0</v>
      </c>
      <c r="J74" s="249">
        <v>0</v>
      </c>
      <c r="K74" s="249">
        <v>0</v>
      </c>
    </row>
    <row r="75" spans="4:11" ht="12" customHeight="1">
      <c r="D75" s="251" t="s">
        <v>153</v>
      </c>
      <c r="E75" s="357">
        <v>36</v>
      </c>
      <c r="F75" s="249">
        <v>1</v>
      </c>
      <c r="G75" s="250">
        <v>0</v>
      </c>
      <c r="H75" s="249">
        <v>0</v>
      </c>
      <c r="I75" s="249">
        <v>0</v>
      </c>
      <c r="J75" s="250">
        <v>35</v>
      </c>
      <c r="K75" s="249">
        <v>0</v>
      </c>
    </row>
    <row r="76" spans="4:11" ht="12" customHeight="1">
      <c r="D76" s="251" t="s">
        <v>371</v>
      </c>
      <c r="E76" s="357">
        <v>6</v>
      </c>
      <c r="F76" s="249">
        <v>4</v>
      </c>
      <c r="G76" s="250">
        <v>2</v>
      </c>
      <c r="H76" s="249">
        <v>0</v>
      </c>
      <c r="I76" s="249">
        <v>0</v>
      </c>
      <c r="J76" s="250">
        <v>0</v>
      </c>
      <c r="K76" s="249">
        <v>0</v>
      </c>
    </row>
    <row r="77" spans="4:11" ht="12" customHeight="1">
      <c r="D77" s="251" t="s">
        <v>215</v>
      </c>
      <c r="E77" s="357">
        <v>86</v>
      </c>
      <c r="F77" s="250">
        <v>80</v>
      </c>
      <c r="G77" s="250">
        <v>6</v>
      </c>
      <c r="H77" s="249">
        <v>0</v>
      </c>
      <c r="I77" s="249">
        <v>0</v>
      </c>
      <c r="J77" s="249">
        <v>0</v>
      </c>
      <c r="K77" s="249">
        <v>0</v>
      </c>
    </row>
    <row r="78" spans="4:11" ht="12" customHeight="1">
      <c r="D78" s="251" t="s">
        <v>395</v>
      </c>
      <c r="E78" s="357">
        <v>46</v>
      </c>
      <c r="F78" s="249">
        <v>30</v>
      </c>
      <c r="G78" s="249">
        <v>16</v>
      </c>
      <c r="H78" s="249">
        <v>0</v>
      </c>
      <c r="I78" s="249">
        <v>0</v>
      </c>
      <c r="J78" s="249">
        <v>0</v>
      </c>
      <c r="K78" s="249">
        <v>0</v>
      </c>
    </row>
    <row r="79" spans="5:11" ht="4.5" customHeight="1">
      <c r="E79" s="356"/>
      <c r="F79" s="250"/>
      <c r="G79" s="250"/>
      <c r="H79" s="250"/>
      <c r="I79" s="250"/>
      <c r="J79" s="250"/>
      <c r="K79" s="250"/>
    </row>
    <row r="80" spans="4:11" ht="12" customHeight="1">
      <c r="D80" s="251" t="s">
        <v>8</v>
      </c>
      <c r="E80" s="357">
        <v>2025</v>
      </c>
      <c r="F80" s="249">
        <v>1703</v>
      </c>
      <c r="G80" s="249">
        <v>286</v>
      </c>
      <c r="H80" s="249">
        <v>0</v>
      </c>
      <c r="I80" s="249">
        <v>0</v>
      </c>
      <c r="J80" s="249">
        <v>35</v>
      </c>
      <c r="K80" s="249">
        <v>1</v>
      </c>
    </row>
    <row r="81" spans="4:11" ht="12" customHeight="1">
      <c r="D81" s="251" t="s">
        <v>274</v>
      </c>
      <c r="E81" s="357">
        <v>1707</v>
      </c>
      <c r="F81" s="249">
        <v>1503</v>
      </c>
      <c r="G81" s="249">
        <v>203</v>
      </c>
      <c r="H81" s="250">
        <v>0</v>
      </c>
      <c r="I81" s="249">
        <v>0</v>
      </c>
      <c r="J81" s="250">
        <v>0</v>
      </c>
      <c r="K81" s="250">
        <v>1</v>
      </c>
    </row>
    <row r="82" spans="4:11" ht="12" customHeight="1">
      <c r="D82" s="251" t="s">
        <v>275</v>
      </c>
      <c r="E82" s="357">
        <v>2</v>
      </c>
      <c r="F82" s="250">
        <v>1</v>
      </c>
      <c r="G82" s="249">
        <v>1</v>
      </c>
      <c r="H82" s="250">
        <v>0</v>
      </c>
      <c r="I82" s="250">
        <v>0</v>
      </c>
      <c r="J82" s="250">
        <v>0</v>
      </c>
      <c r="K82" s="250">
        <v>0</v>
      </c>
    </row>
    <row r="83" spans="2:11" ht="12" customHeight="1">
      <c r="B83" s="251" t="s">
        <v>304</v>
      </c>
      <c r="C83" s="251" t="s">
        <v>278</v>
      </c>
      <c r="D83" s="251" t="s">
        <v>276</v>
      </c>
      <c r="E83" s="357">
        <v>10</v>
      </c>
      <c r="F83" s="249">
        <v>6</v>
      </c>
      <c r="G83" s="249">
        <v>4</v>
      </c>
      <c r="H83" s="250">
        <v>0</v>
      </c>
      <c r="I83" s="250">
        <v>0</v>
      </c>
      <c r="J83" s="250">
        <v>0</v>
      </c>
      <c r="K83" s="250">
        <v>0</v>
      </c>
    </row>
    <row r="84" spans="3:11" ht="12" customHeight="1">
      <c r="C84" s="251" t="s">
        <v>279</v>
      </c>
      <c r="D84" s="251" t="s">
        <v>161</v>
      </c>
      <c r="E84" s="357">
        <v>118</v>
      </c>
      <c r="F84" s="249">
        <v>72</v>
      </c>
      <c r="G84" s="249">
        <v>46</v>
      </c>
      <c r="H84" s="250">
        <v>0</v>
      </c>
      <c r="I84" s="250">
        <v>0</v>
      </c>
      <c r="J84" s="250">
        <v>0</v>
      </c>
      <c r="K84" s="250">
        <v>0</v>
      </c>
    </row>
    <row r="85" spans="3:11" ht="12" customHeight="1">
      <c r="C85" s="251" t="s">
        <v>280</v>
      </c>
      <c r="D85" s="251" t="s">
        <v>277</v>
      </c>
      <c r="E85" s="357">
        <v>0</v>
      </c>
      <c r="F85" s="250">
        <v>0</v>
      </c>
      <c r="G85" s="250">
        <v>0</v>
      </c>
      <c r="H85" s="250">
        <v>0</v>
      </c>
      <c r="I85" s="250">
        <v>0</v>
      </c>
      <c r="J85" s="250">
        <v>0</v>
      </c>
      <c r="K85" s="250">
        <v>0</v>
      </c>
    </row>
    <row r="86" spans="4:11" ht="12" customHeight="1">
      <c r="D86" s="251" t="s">
        <v>164</v>
      </c>
      <c r="E86" s="357">
        <v>14</v>
      </c>
      <c r="F86" s="249">
        <v>6</v>
      </c>
      <c r="G86" s="249">
        <v>8</v>
      </c>
      <c r="H86" s="250">
        <v>0</v>
      </c>
      <c r="I86" s="250">
        <v>0</v>
      </c>
      <c r="J86" s="250">
        <v>0</v>
      </c>
      <c r="K86" s="250">
        <v>0</v>
      </c>
    </row>
    <row r="87" spans="4:11" ht="12" customHeight="1">
      <c r="D87" s="251" t="s">
        <v>153</v>
      </c>
      <c r="E87" s="357">
        <v>36</v>
      </c>
      <c r="F87" s="250">
        <v>1</v>
      </c>
      <c r="G87" s="249">
        <v>0</v>
      </c>
      <c r="H87" s="250">
        <v>0</v>
      </c>
      <c r="I87" s="250">
        <v>0</v>
      </c>
      <c r="J87" s="249">
        <v>35</v>
      </c>
      <c r="K87" s="250">
        <v>0</v>
      </c>
    </row>
    <row r="88" spans="4:11" ht="12" customHeight="1">
      <c r="D88" s="251" t="s">
        <v>371</v>
      </c>
      <c r="E88" s="357">
        <v>6</v>
      </c>
      <c r="F88" s="250">
        <v>4</v>
      </c>
      <c r="G88" s="249">
        <v>2</v>
      </c>
      <c r="H88" s="250">
        <v>0</v>
      </c>
      <c r="I88" s="250">
        <v>0</v>
      </c>
      <c r="J88" s="249">
        <v>0</v>
      </c>
      <c r="K88" s="250">
        <v>0</v>
      </c>
    </row>
    <row r="89" spans="4:11" ht="12" customHeight="1">
      <c r="D89" s="251" t="s">
        <v>215</v>
      </c>
      <c r="E89" s="357">
        <v>86</v>
      </c>
      <c r="F89" s="250">
        <v>80</v>
      </c>
      <c r="G89" s="249">
        <v>6</v>
      </c>
      <c r="H89" s="250">
        <v>0</v>
      </c>
      <c r="I89" s="250">
        <v>0</v>
      </c>
      <c r="J89" s="250">
        <v>0</v>
      </c>
      <c r="K89" s="250">
        <v>0</v>
      </c>
    </row>
    <row r="90" spans="4:11" ht="12" customHeight="1">
      <c r="D90" s="251" t="s">
        <v>395</v>
      </c>
      <c r="E90" s="357">
        <v>46</v>
      </c>
      <c r="F90" s="249">
        <v>30</v>
      </c>
      <c r="G90" s="249">
        <v>16</v>
      </c>
      <c r="H90" s="250">
        <v>0</v>
      </c>
      <c r="I90" s="250">
        <v>0</v>
      </c>
      <c r="J90" s="250">
        <v>0</v>
      </c>
      <c r="K90" s="250">
        <v>0</v>
      </c>
    </row>
    <row r="91" spans="5:11" ht="4.5" customHeight="1">
      <c r="E91" s="356"/>
      <c r="F91" s="250"/>
      <c r="G91" s="250"/>
      <c r="H91" s="250"/>
      <c r="I91" s="250"/>
      <c r="J91" s="250"/>
      <c r="K91" s="250"/>
    </row>
    <row r="92" spans="3:11" ht="12" customHeight="1">
      <c r="C92" s="244" t="s">
        <v>372</v>
      </c>
      <c r="D92" s="251" t="s">
        <v>8</v>
      </c>
      <c r="E92" s="356">
        <v>3</v>
      </c>
      <c r="F92" s="250">
        <v>1</v>
      </c>
      <c r="G92" s="250">
        <v>2</v>
      </c>
      <c r="H92" s="250">
        <v>0</v>
      </c>
      <c r="I92" s="250">
        <v>0</v>
      </c>
      <c r="J92" s="250">
        <v>0</v>
      </c>
      <c r="K92" s="250">
        <v>0</v>
      </c>
    </row>
    <row r="93" spans="3:11" ht="12" customHeight="1">
      <c r="C93" s="251" t="s">
        <v>373</v>
      </c>
      <c r="D93" s="251" t="s">
        <v>274</v>
      </c>
      <c r="E93" s="357">
        <v>3</v>
      </c>
      <c r="F93" s="250">
        <v>1</v>
      </c>
      <c r="G93" s="250">
        <v>2</v>
      </c>
      <c r="H93" s="250">
        <v>0</v>
      </c>
      <c r="I93" s="250">
        <v>0</v>
      </c>
      <c r="J93" s="250">
        <v>0</v>
      </c>
      <c r="K93" s="250">
        <v>0</v>
      </c>
    </row>
    <row r="94" spans="3:11" ht="12" customHeight="1">
      <c r="C94" s="251" t="s">
        <v>280</v>
      </c>
      <c r="D94" s="251" t="s">
        <v>276</v>
      </c>
      <c r="E94" s="357">
        <v>0</v>
      </c>
      <c r="F94" s="250">
        <v>0</v>
      </c>
      <c r="G94" s="250">
        <v>0</v>
      </c>
      <c r="H94" s="250">
        <v>0</v>
      </c>
      <c r="I94" s="250">
        <v>0</v>
      </c>
      <c r="J94" s="250">
        <v>0</v>
      </c>
      <c r="K94" s="250">
        <v>0</v>
      </c>
    </row>
    <row r="95" spans="2:11" ht="4.5" customHeight="1" thickBot="1">
      <c r="B95" s="252"/>
      <c r="C95" s="252"/>
      <c r="D95" s="252"/>
      <c r="E95" s="253"/>
      <c r="F95" s="252"/>
      <c r="G95" s="252"/>
      <c r="H95" s="252"/>
      <c r="I95" s="252"/>
      <c r="J95" s="252"/>
      <c r="K95" s="252"/>
    </row>
    <row r="96" ht="12" thickBot="1" thickTop="1"/>
    <row r="97" ht="12" thickBot="1" thickTop="1"/>
    <row r="98" ht="12" thickBot="1" thickTop="1"/>
    <row r="99" ht="12" thickBot="1" thickTop="1"/>
    <row r="100" ht="12" thickBot="1" thickTop="1"/>
    <row r="101" ht="12" thickBot="1" thickTop="1"/>
  </sheetData>
  <mergeCells count="3">
    <mergeCell ref="B4:D5"/>
    <mergeCell ref="E4:E5"/>
    <mergeCell ref="B2:L2"/>
  </mergeCells>
  <printOptions horizontalCentered="1"/>
  <pageMargins left="0.984251968503937" right="0.7874015748031497" top="0.7874015748031497" bottom="0" header="0.5118110236220472" footer="0.5118110236220472"/>
  <pageSetup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X53"/>
  <sheetViews>
    <sheetView workbookViewId="0" topLeftCell="A1">
      <selection activeCell="B2" sqref="B2:L2"/>
    </sheetView>
  </sheetViews>
  <sheetFormatPr defaultColWidth="12.00390625" defaultRowHeight="14.25" customHeight="1"/>
  <cols>
    <col min="1" max="1" width="0.5" style="254" customWidth="1"/>
    <col min="2" max="2" width="3.625" style="254" customWidth="1"/>
    <col min="3" max="3" width="7.625" style="254" customWidth="1"/>
    <col min="4" max="4" width="7.75390625" style="254" customWidth="1"/>
    <col min="5" max="24" width="7.50390625" style="254" customWidth="1"/>
    <col min="25" max="16384" width="12.00390625" style="254" customWidth="1"/>
  </cols>
  <sheetData>
    <row r="1" ht="4.5" customHeight="1"/>
    <row r="2" spans="2:23" ht="14.25" customHeight="1">
      <c r="B2" s="465" t="s">
        <v>464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N2" s="386" t="s">
        <v>465</v>
      </c>
      <c r="O2" s="386"/>
      <c r="P2" s="386"/>
      <c r="Q2" s="386"/>
      <c r="R2" s="386"/>
      <c r="S2" s="386"/>
      <c r="T2" s="386"/>
      <c r="U2" s="386"/>
      <c r="V2" s="386"/>
      <c r="W2" s="386"/>
    </row>
    <row r="3" ht="4.5" customHeight="1" thickBot="1"/>
    <row r="4" spans="2:24" s="258" customFormat="1" ht="13.5" customHeight="1">
      <c r="B4" s="255"/>
      <c r="C4" s="255"/>
      <c r="D4" s="256"/>
      <c r="E4" s="588" t="s">
        <v>397</v>
      </c>
      <c r="F4" s="256"/>
      <c r="G4" s="602" t="s">
        <v>408</v>
      </c>
      <c r="H4" s="256"/>
      <c r="I4" s="256"/>
      <c r="J4" s="599" t="s">
        <v>387</v>
      </c>
      <c r="K4" s="605" t="s">
        <v>336</v>
      </c>
      <c r="L4" s="594" t="s">
        <v>396</v>
      </c>
      <c r="M4" s="594" t="s">
        <v>398</v>
      </c>
      <c r="N4" s="594" t="s">
        <v>399</v>
      </c>
      <c r="O4" s="588" t="s">
        <v>400</v>
      </c>
      <c r="P4" s="613" t="s">
        <v>409</v>
      </c>
      <c r="Q4" s="591" t="s">
        <v>410</v>
      </c>
      <c r="R4" s="591" t="s">
        <v>401</v>
      </c>
      <c r="S4" s="591" t="s">
        <v>388</v>
      </c>
      <c r="T4" s="594" t="s">
        <v>337</v>
      </c>
      <c r="U4" s="591" t="s">
        <v>389</v>
      </c>
      <c r="V4" s="379" t="s">
        <v>402</v>
      </c>
      <c r="W4" s="257" t="s">
        <v>289</v>
      </c>
      <c r="X4" s="608" t="s">
        <v>338</v>
      </c>
    </row>
    <row r="5" spans="2:24" s="258" customFormat="1" ht="13.5" customHeight="1">
      <c r="B5" s="586" t="s">
        <v>306</v>
      </c>
      <c r="C5" s="587"/>
      <c r="D5" s="259" t="s">
        <v>8</v>
      </c>
      <c r="E5" s="589"/>
      <c r="F5" s="259" t="s">
        <v>290</v>
      </c>
      <c r="G5" s="603"/>
      <c r="H5" s="259" t="s">
        <v>291</v>
      </c>
      <c r="I5" s="259" t="s">
        <v>292</v>
      </c>
      <c r="J5" s="600"/>
      <c r="K5" s="606"/>
      <c r="L5" s="595"/>
      <c r="M5" s="595"/>
      <c r="N5" s="595"/>
      <c r="O5" s="616"/>
      <c r="P5" s="614"/>
      <c r="Q5" s="592"/>
      <c r="R5" s="597"/>
      <c r="S5" s="597"/>
      <c r="T5" s="595"/>
      <c r="U5" s="597"/>
      <c r="V5" s="611" t="s">
        <v>332</v>
      </c>
      <c r="W5" s="611" t="s">
        <v>411</v>
      </c>
      <c r="X5" s="609"/>
    </row>
    <row r="6" spans="4:24" s="258" customFormat="1" ht="13.5" customHeight="1">
      <c r="D6" s="260"/>
      <c r="E6" s="590"/>
      <c r="F6" s="260"/>
      <c r="G6" s="604"/>
      <c r="H6" s="260"/>
      <c r="I6" s="260"/>
      <c r="J6" s="601"/>
      <c r="K6" s="607"/>
      <c r="L6" s="596"/>
      <c r="M6" s="596"/>
      <c r="N6" s="596"/>
      <c r="O6" s="617"/>
      <c r="P6" s="615"/>
      <c r="Q6" s="593"/>
      <c r="R6" s="598"/>
      <c r="S6" s="598"/>
      <c r="T6" s="596"/>
      <c r="U6" s="598"/>
      <c r="V6" s="612"/>
      <c r="W6" s="612"/>
      <c r="X6" s="610"/>
    </row>
    <row r="7" spans="2:24" ht="4.5" customHeight="1">
      <c r="B7" s="261"/>
      <c r="C7" s="261"/>
      <c r="D7" s="262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372"/>
      <c r="R7" s="372"/>
      <c r="S7" s="261"/>
      <c r="T7" s="261"/>
      <c r="U7" s="261"/>
      <c r="V7" s="261"/>
      <c r="W7" s="261"/>
      <c r="X7" s="261"/>
    </row>
    <row r="8" spans="3:24" ht="13.5" customHeight="1">
      <c r="C8" s="263" t="s">
        <v>8</v>
      </c>
      <c r="D8" s="359">
        <v>1465</v>
      </c>
      <c r="E8" s="360">
        <v>10</v>
      </c>
      <c r="F8" s="360">
        <v>0</v>
      </c>
      <c r="G8" s="360">
        <v>0</v>
      </c>
      <c r="H8" s="360">
        <v>79</v>
      </c>
      <c r="I8" s="360">
        <v>751</v>
      </c>
      <c r="J8" s="360">
        <v>21</v>
      </c>
      <c r="K8" s="360">
        <v>4</v>
      </c>
      <c r="L8" s="360">
        <v>49</v>
      </c>
      <c r="M8" s="360">
        <v>141</v>
      </c>
      <c r="N8" s="360">
        <v>8</v>
      </c>
      <c r="O8" s="360">
        <v>1</v>
      </c>
      <c r="P8" s="360">
        <v>3</v>
      </c>
      <c r="Q8" s="360">
        <v>105</v>
      </c>
      <c r="R8" s="360">
        <v>35</v>
      </c>
      <c r="S8" s="360">
        <v>1</v>
      </c>
      <c r="T8" s="360">
        <v>104</v>
      </c>
      <c r="U8" s="360">
        <v>16</v>
      </c>
      <c r="V8" s="360">
        <v>70</v>
      </c>
      <c r="W8" s="360">
        <v>64</v>
      </c>
      <c r="X8" s="360">
        <v>3</v>
      </c>
    </row>
    <row r="9" spans="3:24" ht="13.5" customHeight="1">
      <c r="C9" s="265" t="s">
        <v>274</v>
      </c>
      <c r="D9" s="361">
        <v>441</v>
      </c>
      <c r="E9" s="266">
        <v>4</v>
      </c>
      <c r="F9" s="264">
        <v>0</v>
      </c>
      <c r="G9" s="264">
        <v>0</v>
      </c>
      <c r="H9" s="264">
        <v>10</v>
      </c>
      <c r="I9" s="266">
        <v>196</v>
      </c>
      <c r="J9" s="266">
        <v>7</v>
      </c>
      <c r="K9" s="266">
        <v>2</v>
      </c>
      <c r="L9" s="266">
        <v>20</v>
      </c>
      <c r="M9" s="266">
        <v>40</v>
      </c>
      <c r="N9" s="266">
        <v>1</v>
      </c>
      <c r="O9" s="266">
        <v>0</v>
      </c>
      <c r="P9" s="264">
        <v>3</v>
      </c>
      <c r="Q9" s="264">
        <v>35</v>
      </c>
      <c r="R9" s="264">
        <v>18</v>
      </c>
      <c r="S9" s="264">
        <v>1</v>
      </c>
      <c r="T9" s="264">
        <v>33</v>
      </c>
      <c r="U9" s="264">
        <v>9</v>
      </c>
      <c r="V9" s="266">
        <v>17</v>
      </c>
      <c r="W9" s="266">
        <v>42</v>
      </c>
      <c r="X9" s="266">
        <v>3</v>
      </c>
    </row>
    <row r="10" spans="3:24" ht="13.5" customHeight="1">
      <c r="C10" s="265" t="s">
        <v>275</v>
      </c>
      <c r="D10" s="361">
        <v>86</v>
      </c>
      <c r="E10" s="264">
        <v>6</v>
      </c>
      <c r="F10" s="264">
        <v>0</v>
      </c>
      <c r="G10" s="264">
        <v>0</v>
      </c>
      <c r="H10" s="264">
        <v>5</v>
      </c>
      <c r="I10" s="266">
        <v>38</v>
      </c>
      <c r="J10" s="266">
        <v>0</v>
      </c>
      <c r="K10" s="266">
        <v>0</v>
      </c>
      <c r="L10" s="266">
        <v>3</v>
      </c>
      <c r="M10" s="266">
        <v>9</v>
      </c>
      <c r="N10" s="266">
        <v>0</v>
      </c>
      <c r="O10" s="264">
        <v>0</v>
      </c>
      <c r="P10" s="264">
        <v>0</v>
      </c>
      <c r="Q10" s="264">
        <v>6</v>
      </c>
      <c r="R10" s="264">
        <v>5</v>
      </c>
      <c r="S10" s="264">
        <v>0</v>
      </c>
      <c r="T10" s="264">
        <v>9</v>
      </c>
      <c r="U10" s="264">
        <v>0</v>
      </c>
      <c r="V10" s="266">
        <v>3</v>
      </c>
      <c r="W10" s="266">
        <v>2</v>
      </c>
      <c r="X10" s="266">
        <v>0</v>
      </c>
    </row>
    <row r="11" spans="3:24" ht="13.5" customHeight="1">
      <c r="C11" s="265" t="s">
        <v>276</v>
      </c>
      <c r="D11" s="361">
        <v>467</v>
      </c>
      <c r="E11" s="266">
        <v>0</v>
      </c>
      <c r="F11" s="264">
        <v>0</v>
      </c>
      <c r="G11" s="264">
        <v>0</v>
      </c>
      <c r="H11" s="264">
        <v>60</v>
      </c>
      <c r="I11" s="266">
        <v>328</v>
      </c>
      <c r="J11" s="266">
        <v>11</v>
      </c>
      <c r="K11" s="266">
        <v>1</v>
      </c>
      <c r="L11" s="266">
        <v>10</v>
      </c>
      <c r="M11" s="266">
        <v>22</v>
      </c>
      <c r="N11" s="266">
        <v>1</v>
      </c>
      <c r="O11" s="264">
        <v>0</v>
      </c>
      <c r="P11" s="266">
        <v>0</v>
      </c>
      <c r="Q11" s="266">
        <v>6</v>
      </c>
      <c r="R11" s="266">
        <v>0</v>
      </c>
      <c r="S11" s="266">
        <v>0</v>
      </c>
      <c r="T11" s="266">
        <v>0</v>
      </c>
      <c r="U11" s="266">
        <v>2</v>
      </c>
      <c r="V11" s="266">
        <v>21</v>
      </c>
      <c r="W11" s="266">
        <v>5</v>
      </c>
      <c r="X11" s="266">
        <v>0</v>
      </c>
    </row>
    <row r="12" spans="2:24" ht="13.5" customHeight="1">
      <c r="B12" s="265" t="s">
        <v>8</v>
      </c>
      <c r="C12" s="265" t="s">
        <v>161</v>
      </c>
      <c r="D12" s="361">
        <v>265</v>
      </c>
      <c r="E12" s="266">
        <v>0</v>
      </c>
      <c r="F12" s="264">
        <v>0</v>
      </c>
      <c r="G12" s="264">
        <v>0</v>
      </c>
      <c r="H12" s="264">
        <v>4</v>
      </c>
      <c r="I12" s="266">
        <v>119</v>
      </c>
      <c r="J12" s="266">
        <v>3</v>
      </c>
      <c r="K12" s="266">
        <v>1</v>
      </c>
      <c r="L12" s="266">
        <v>8</v>
      </c>
      <c r="M12" s="266">
        <v>45</v>
      </c>
      <c r="N12" s="266">
        <v>6</v>
      </c>
      <c r="O12" s="266">
        <v>1</v>
      </c>
      <c r="P12" s="264">
        <v>0</v>
      </c>
      <c r="Q12" s="264">
        <v>17</v>
      </c>
      <c r="R12" s="264">
        <v>7</v>
      </c>
      <c r="S12" s="264">
        <v>0</v>
      </c>
      <c r="T12" s="264">
        <v>22</v>
      </c>
      <c r="U12" s="264">
        <v>5</v>
      </c>
      <c r="V12" s="266">
        <v>20</v>
      </c>
      <c r="W12" s="266">
        <v>7</v>
      </c>
      <c r="X12" s="266">
        <v>0</v>
      </c>
    </row>
    <row r="13" spans="3:24" ht="13.5" customHeight="1">
      <c r="C13" s="265" t="s">
        <v>277</v>
      </c>
      <c r="D13" s="361">
        <v>17</v>
      </c>
      <c r="E13" s="266">
        <v>0</v>
      </c>
      <c r="F13" s="264">
        <v>0</v>
      </c>
      <c r="G13" s="266">
        <v>0</v>
      </c>
      <c r="H13" s="264">
        <v>0</v>
      </c>
      <c r="I13" s="264">
        <v>8</v>
      </c>
      <c r="J13" s="264">
        <v>0</v>
      </c>
      <c r="K13" s="264">
        <v>0</v>
      </c>
      <c r="L13" s="264">
        <v>3</v>
      </c>
      <c r="M13" s="266">
        <v>0</v>
      </c>
      <c r="N13" s="266">
        <v>0</v>
      </c>
      <c r="O13" s="264">
        <v>0</v>
      </c>
      <c r="P13" s="264">
        <v>0</v>
      </c>
      <c r="Q13" s="264">
        <v>2</v>
      </c>
      <c r="R13" s="264">
        <v>1</v>
      </c>
      <c r="S13" s="264">
        <v>0</v>
      </c>
      <c r="T13" s="264">
        <v>0</v>
      </c>
      <c r="U13" s="264">
        <v>0</v>
      </c>
      <c r="V13" s="266">
        <v>1</v>
      </c>
      <c r="W13" s="266">
        <v>2</v>
      </c>
      <c r="X13" s="264">
        <v>0</v>
      </c>
    </row>
    <row r="14" spans="3:24" ht="13.5" customHeight="1">
      <c r="C14" s="265" t="s">
        <v>164</v>
      </c>
      <c r="D14" s="361">
        <v>51</v>
      </c>
      <c r="E14" s="264">
        <v>0</v>
      </c>
      <c r="F14" s="264">
        <v>0</v>
      </c>
      <c r="G14" s="264">
        <v>0</v>
      </c>
      <c r="H14" s="264">
        <v>0</v>
      </c>
      <c r="I14" s="264">
        <v>15</v>
      </c>
      <c r="J14" s="264">
        <v>0</v>
      </c>
      <c r="K14" s="264">
        <v>0</v>
      </c>
      <c r="L14" s="264">
        <v>1</v>
      </c>
      <c r="M14" s="266">
        <v>4</v>
      </c>
      <c r="N14" s="266">
        <v>0</v>
      </c>
      <c r="O14" s="264">
        <v>0</v>
      </c>
      <c r="P14" s="264">
        <v>0</v>
      </c>
      <c r="Q14" s="264">
        <v>25</v>
      </c>
      <c r="R14" s="264">
        <v>2</v>
      </c>
      <c r="S14" s="264">
        <v>0</v>
      </c>
      <c r="T14" s="264">
        <v>3</v>
      </c>
      <c r="U14" s="264">
        <v>0</v>
      </c>
      <c r="V14" s="266">
        <v>0</v>
      </c>
      <c r="W14" s="266">
        <v>1</v>
      </c>
      <c r="X14" s="264">
        <v>0</v>
      </c>
    </row>
    <row r="15" spans="3:24" ht="13.5" customHeight="1">
      <c r="C15" s="265" t="s">
        <v>153</v>
      </c>
      <c r="D15" s="361">
        <v>0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0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6">
        <v>0</v>
      </c>
      <c r="W15" s="264">
        <v>0</v>
      </c>
      <c r="X15" s="264">
        <v>0</v>
      </c>
    </row>
    <row r="16" spans="3:24" ht="13.5" customHeight="1">
      <c r="C16" s="265" t="s">
        <v>371</v>
      </c>
      <c r="D16" s="361">
        <v>15</v>
      </c>
      <c r="E16" s="264">
        <v>0</v>
      </c>
      <c r="F16" s="264">
        <v>0</v>
      </c>
      <c r="G16" s="264">
        <v>0</v>
      </c>
      <c r="H16" s="264">
        <v>0</v>
      </c>
      <c r="I16" s="264">
        <v>1</v>
      </c>
      <c r="J16" s="264">
        <v>0</v>
      </c>
      <c r="K16" s="264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0</v>
      </c>
      <c r="R16" s="264">
        <v>0</v>
      </c>
      <c r="S16" s="264">
        <v>0</v>
      </c>
      <c r="T16" s="264">
        <v>14</v>
      </c>
      <c r="U16" s="264">
        <v>0</v>
      </c>
      <c r="V16" s="266">
        <v>0</v>
      </c>
      <c r="W16" s="264">
        <v>0</v>
      </c>
      <c r="X16" s="264">
        <v>0</v>
      </c>
    </row>
    <row r="17" spans="3:24" ht="13.5" customHeight="1">
      <c r="C17" s="265" t="s">
        <v>215</v>
      </c>
      <c r="D17" s="361">
        <v>5</v>
      </c>
      <c r="E17" s="264">
        <v>0</v>
      </c>
      <c r="F17" s="264">
        <v>0</v>
      </c>
      <c r="G17" s="264">
        <v>0</v>
      </c>
      <c r="H17" s="264">
        <v>0</v>
      </c>
      <c r="I17" s="264">
        <v>1</v>
      </c>
      <c r="J17" s="264">
        <v>0</v>
      </c>
      <c r="K17" s="264">
        <v>0</v>
      </c>
      <c r="L17" s="264">
        <v>0</v>
      </c>
      <c r="M17" s="264">
        <v>2</v>
      </c>
      <c r="N17" s="264">
        <v>0</v>
      </c>
      <c r="O17" s="264">
        <v>0</v>
      </c>
      <c r="P17" s="264">
        <v>0</v>
      </c>
      <c r="Q17" s="264">
        <v>1</v>
      </c>
      <c r="R17" s="264">
        <v>0</v>
      </c>
      <c r="S17" s="264">
        <v>0</v>
      </c>
      <c r="T17" s="264">
        <v>0</v>
      </c>
      <c r="U17" s="264">
        <v>0</v>
      </c>
      <c r="V17" s="266">
        <v>0</v>
      </c>
      <c r="W17" s="264">
        <v>1</v>
      </c>
      <c r="X17" s="264">
        <v>0</v>
      </c>
    </row>
    <row r="18" spans="3:24" ht="13.5" customHeight="1">
      <c r="C18" s="265" t="s">
        <v>395</v>
      </c>
      <c r="D18" s="361">
        <v>118</v>
      </c>
      <c r="E18" s="264">
        <v>0</v>
      </c>
      <c r="F18" s="264">
        <v>0</v>
      </c>
      <c r="G18" s="264">
        <v>0</v>
      </c>
      <c r="H18" s="264">
        <v>0</v>
      </c>
      <c r="I18" s="264">
        <v>45</v>
      </c>
      <c r="J18" s="264">
        <v>0</v>
      </c>
      <c r="K18" s="264">
        <v>0</v>
      </c>
      <c r="L18" s="264">
        <v>4</v>
      </c>
      <c r="M18" s="264">
        <v>19</v>
      </c>
      <c r="N18" s="266">
        <v>0</v>
      </c>
      <c r="O18" s="264">
        <v>0</v>
      </c>
      <c r="P18" s="264">
        <v>0</v>
      </c>
      <c r="Q18" s="264">
        <v>13</v>
      </c>
      <c r="R18" s="264">
        <v>2</v>
      </c>
      <c r="S18" s="264">
        <v>0</v>
      </c>
      <c r="T18" s="264">
        <v>23</v>
      </c>
      <c r="U18" s="264">
        <v>0</v>
      </c>
      <c r="V18" s="266">
        <v>8</v>
      </c>
      <c r="W18" s="264">
        <v>4</v>
      </c>
      <c r="X18" s="264">
        <v>0</v>
      </c>
    </row>
    <row r="19" spans="4:24" ht="4.5" customHeight="1">
      <c r="D19" s="362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</row>
    <row r="20" spans="3:24" ht="13.5" customHeight="1">
      <c r="C20" s="263" t="s">
        <v>8</v>
      </c>
      <c r="D20" s="359">
        <v>949</v>
      </c>
      <c r="E20" s="360">
        <v>7</v>
      </c>
      <c r="F20" s="360">
        <v>0</v>
      </c>
      <c r="G20" s="360">
        <v>0</v>
      </c>
      <c r="H20" s="267">
        <v>76</v>
      </c>
      <c r="I20" s="360">
        <v>595</v>
      </c>
      <c r="J20" s="360">
        <v>18</v>
      </c>
      <c r="K20" s="360">
        <v>3</v>
      </c>
      <c r="L20" s="360">
        <v>32</v>
      </c>
      <c r="M20" s="360">
        <v>53</v>
      </c>
      <c r="N20" s="360">
        <v>1</v>
      </c>
      <c r="O20" s="360">
        <v>0</v>
      </c>
      <c r="P20" s="360">
        <v>1</v>
      </c>
      <c r="Q20" s="360">
        <v>41</v>
      </c>
      <c r="R20" s="360">
        <v>11</v>
      </c>
      <c r="S20" s="360">
        <v>0</v>
      </c>
      <c r="T20" s="360">
        <v>17</v>
      </c>
      <c r="U20" s="360">
        <v>11</v>
      </c>
      <c r="V20" s="360">
        <v>33</v>
      </c>
      <c r="W20" s="360">
        <v>48</v>
      </c>
      <c r="X20" s="360">
        <v>2</v>
      </c>
    </row>
    <row r="21" spans="3:24" ht="13.5" customHeight="1">
      <c r="C21" s="265" t="s">
        <v>274</v>
      </c>
      <c r="D21" s="361">
        <v>252</v>
      </c>
      <c r="E21" s="266">
        <v>1</v>
      </c>
      <c r="F21" s="264">
        <v>0</v>
      </c>
      <c r="G21" s="264">
        <v>0</v>
      </c>
      <c r="H21" s="264">
        <v>8</v>
      </c>
      <c r="I21" s="266">
        <v>145</v>
      </c>
      <c r="J21" s="266">
        <v>6</v>
      </c>
      <c r="K21" s="266">
        <v>2</v>
      </c>
      <c r="L21" s="266">
        <v>12</v>
      </c>
      <c r="M21" s="266">
        <v>11</v>
      </c>
      <c r="N21" s="266">
        <v>0</v>
      </c>
      <c r="O21" s="266">
        <v>0</v>
      </c>
      <c r="P21" s="264">
        <v>1</v>
      </c>
      <c r="Q21" s="264">
        <v>8</v>
      </c>
      <c r="R21" s="264">
        <v>6</v>
      </c>
      <c r="S21" s="264">
        <v>0</v>
      </c>
      <c r="T21" s="264">
        <v>4</v>
      </c>
      <c r="U21" s="264">
        <v>6</v>
      </c>
      <c r="V21" s="266">
        <v>9</v>
      </c>
      <c r="W21" s="266">
        <v>31</v>
      </c>
      <c r="X21" s="266">
        <v>2</v>
      </c>
    </row>
    <row r="22" spans="3:24" ht="13.5" customHeight="1">
      <c r="C22" s="265" t="s">
        <v>275</v>
      </c>
      <c r="D22" s="361">
        <v>61</v>
      </c>
      <c r="E22" s="264">
        <v>6</v>
      </c>
      <c r="F22" s="266">
        <v>0</v>
      </c>
      <c r="G22" s="264">
        <v>0</v>
      </c>
      <c r="H22" s="264">
        <v>5</v>
      </c>
      <c r="I22" s="266">
        <v>29</v>
      </c>
      <c r="J22" s="266">
        <v>0</v>
      </c>
      <c r="K22" s="266">
        <v>0</v>
      </c>
      <c r="L22" s="266">
        <v>3</v>
      </c>
      <c r="M22" s="266">
        <v>7</v>
      </c>
      <c r="N22" s="266">
        <v>0</v>
      </c>
      <c r="O22" s="264">
        <v>0</v>
      </c>
      <c r="P22" s="264">
        <v>0</v>
      </c>
      <c r="Q22" s="264">
        <v>2</v>
      </c>
      <c r="R22" s="264">
        <v>3</v>
      </c>
      <c r="S22" s="264">
        <v>0</v>
      </c>
      <c r="T22" s="264">
        <v>3</v>
      </c>
      <c r="U22" s="264">
        <v>0</v>
      </c>
      <c r="V22" s="266">
        <v>1</v>
      </c>
      <c r="W22" s="266">
        <v>2</v>
      </c>
      <c r="X22" s="266">
        <v>0</v>
      </c>
    </row>
    <row r="23" spans="2:24" ht="13.5" customHeight="1">
      <c r="B23" s="265" t="s">
        <v>293</v>
      </c>
      <c r="C23" s="265" t="s">
        <v>276</v>
      </c>
      <c r="D23" s="361">
        <v>442</v>
      </c>
      <c r="E23" s="266">
        <v>0</v>
      </c>
      <c r="F23" s="264">
        <v>0</v>
      </c>
      <c r="G23" s="264">
        <v>0</v>
      </c>
      <c r="H23" s="264">
        <v>60</v>
      </c>
      <c r="I23" s="266">
        <v>318</v>
      </c>
      <c r="J23" s="266">
        <v>11</v>
      </c>
      <c r="K23" s="266">
        <v>1</v>
      </c>
      <c r="L23" s="266">
        <v>9</v>
      </c>
      <c r="M23" s="266">
        <v>16</v>
      </c>
      <c r="N23" s="266">
        <v>1</v>
      </c>
      <c r="O23" s="264">
        <v>0</v>
      </c>
      <c r="P23" s="266">
        <v>0</v>
      </c>
      <c r="Q23" s="266">
        <v>4</v>
      </c>
      <c r="R23" s="266">
        <v>0</v>
      </c>
      <c r="S23" s="266">
        <v>0</v>
      </c>
      <c r="T23" s="266">
        <v>0</v>
      </c>
      <c r="U23" s="266">
        <v>1</v>
      </c>
      <c r="V23" s="266">
        <v>16</v>
      </c>
      <c r="W23" s="266">
        <v>5</v>
      </c>
      <c r="X23" s="266">
        <v>0</v>
      </c>
    </row>
    <row r="24" spans="2:24" ht="13.5" customHeight="1">
      <c r="B24" s="265" t="s">
        <v>45</v>
      </c>
      <c r="C24" s="265" t="s">
        <v>161</v>
      </c>
      <c r="D24" s="361">
        <v>101</v>
      </c>
      <c r="E24" s="266">
        <v>0</v>
      </c>
      <c r="F24" s="264">
        <v>0</v>
      </c>
      <c r="G24" s="264">
        <v>0</v>
      </c>
      <c r="H24" s="264">
        <v>3</v>
      </c>
      <c r="I24" s="266">
        <v>65</v>
      </c>
      <c r="J24" s="266">
        <v>1</v>
      </c>
      <c r="K24" s="266">
        <v>0</v>
      </c>
      <c r="L24" s="266">
        <v>3</v>
      </c>
      <c r="M24" s="266">
        <v>9</v>
      </c>
      <c r="N24" s="266">
        <v>0</v>
      </c>
      <c r="O24" s="266">
        <v>0</v>
      </c>
      <c r="P24" s="264">
        <v>0</v>
      </c>
      <c r="Q24" s="264">
        <v>6</v>
      </c>
      <c r="R24" s="264">
        <v>1</v>
      </c>
      <c r="S24" s="264">
        <v>0</v>
      </c>
      <c r="T24" s="264">
        <v>1</v>
      </c>
      <c r="U24" s="264">
        <v>4</v>
      </c>
      <c r="V24" s="266">
        <v>3</v>
      </c>
      <c r="W24" s="266">
        <v>5</v>
      </c>
      <c r="X24" s="264">
        <v>0</v>
      </c>
    </row>
    <row r="25" spans="3:24" ht="13.5" customHeight="1">
      <c r="C25" s="265" t="s">
        <v>277</v>
      </c>
      <c r="D25" s="361">
        <v>13</v>
      </c>
      <c r="E25" s="266">
        <v>0</v>
      </c>
      <c r="F25" s="264">
        <v>0</v>
      </c>
      <c r="G25" s="266">
        <v>0</v>
      </c>
      <c r="H25" s="264">
        <v>0</v>
      </c>
      <c r="I25" s="264">
        <v>6</v>
      </c>
      <c r="J25" s="264">
        <v>0</v>
      </c>
      <c r="K25" s="264">
        <v>0</v>
      </c>
      <c r="L25" s="264">
        <v>3</v>
      </c>
      <c r="M25" s="266">
        <v>0</v>
      </c>
      <c r="N25" s="264">
        <v>0</v>
      </c>
      <c r="O25" s="264">
        <v>0</v>
      </c>
      <c r="P25" s="264">
        <v>0</v>
      </c>
      <c r="Q25" s="264">
        <v>1</v>
      </c>
      <c r="R25" s="264">
        <v>0</v>
      </c>
      <c r="S25" s="264">
        <v>0</v>
      </c>
      <c r="T25" s="264">
        <v>0</v>
      </c>
      <c r="U25" s="264">
        <v>0</v>
      </c>
      <c r="V25" s="266">
        <v>1</v>
      </c>
      <c r="W25" s="266">
        <v>2</v>
      </c>
      <c r="X25" s="264">
        <v>0</v>
      </c>
    </row>
    <row r="26" spans="3:24" ht="13.5" customHeight="1">
      <c r="C26" s="265" t="s">
        <v>164</v>
      </c>
      <c r="D26" s="361">
        <v>22</v>
      </c>
      <c r="E26" s="264">
        <v>0</v>
      </c>
      <c r="F26" s="264">
        <v>0</v>
      </c>
      <c r="G26" s="264">
        <v>0</v>
      </c>
      <c r="H26" s="264">
        <v>0</v>
      </c>
      <c r="I26" s="264">
        <v>6</v>
      </c>
      <c r="J26" s="264">
        <v>0</v>
      </c>
      <c r="K26" s="264">
        <v>0</v>
      </c>
      <c r="L26" s="264">
        <v>0</v>
      </c>
      <c r="M26" s="264">
        <v>1</v>
      </c>
      <c r="N26" s="266">
        <v>0</v>
      </c>
      <c r="O26" s="264">
        <v>0</v>
      </c>
      <c r="P26" s="264">
        <v>0</v>
      </c>
      <c r="Q26" s="264">
        <v>13</v>
      </c>
      <c r="R26" s="264">
        <v>1</v>
      </c>
      <c r="S26" s="264">
        <v>0</v>
      </c>
      <c r="T26" s="264">
        <v>0</v>
      </c>
      <c r="U26" s="264">
        <v>0</v>
      </c>
      <c r="V26" s="266">
        <v>0</v>
      </c>
      <c r="W26" s="266">
        <v>1</v>
      </c>
      <c r="X26" s="264">
        <v>0</v>
      </c>
    </row>
    <row r="27" spans="3:24" ht="13.5" customHeight="1">
      <c r="C27" s="265" t="s">
        <v>153</v>
      </c>
      <c r="D27" s="362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0</v>
      </c>
      <c r="R27" s="264">
        <v>0</v>
      </c>
      <c r="S27" s="264">
        <v>0</v>
      </c>
      <c r="T27" s="264">
        <v>0</v>
      </c>
      <c r="U27" s="264">
        <v>0</v>
      </c>
      <c r="V27" s="264">
        <v>0</v>
      </c>
      <c r="W27" s="264">
        <v>0</v>
      </c>
      <c r="X27" s="264">
        <v>0</v>
      </c>
    </row>
    <row r="28" spans="3:24" ht="13.5" customHeight="1">
      <c r="C28" s="265" t="s">
        <v>371</v>
      </c>
      <c r="D28" s="362">
        <v>4</v>
      </c>
      <c r="E28" s="264">
        <v>0</v>
      </c>
      <c r="F28" s="264">
        <v>0</v>
      </c>
      <c r="G28" s="264">
        <v>0</v>
      </c>
      <c r="H28" s="264">
        <v>0</v>
      </c>
      <c r="I28" s="264">
        <v>1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4">
        <v>0</v>
      </c>
      <c r="P28" s="264">
        <v>0</v>
      </c>
      <c r="Q28" s="264">
        <v>0</v>
      </c>
      <c r="R28" s="264">
        <v>0</v>
      </c>
      <c r="S28" s="264">
        <v>0</v>
      </c>
      <c r="T28" s="264">
        <v>3</v>
      </c>
      <c r="U28" s="264">
        <v>0</v>
      </c>
      <c r="V28" s="264">
        <v>0</v>
      </c>
      <c r="W28" s="264">
        <v>0</v>
      </c>
      <c r="X28" s="264">
        <v>0</v>
      </c>
    </row>
    <row r="29" spans="3:24" ht="13.5" customHeight="1">
      <c r="C29" s="265" t="s">
        <v>215</v>
      </c>
      <c r="D29" s="362">
        <v>3</v>
      </c>
      <c r="E29" s="264">
        <v>0</v>
      </c>
      <c r="F29" s="264">
        <v>0</v>
      </c>
      <c r="G29" s="264">
        <v>0</v>
      </c>
      <c r="H29" s="264">
        <v>0</v>
      </c>
      <c r="I29" s="264">
        <v>1</v>
      </c>
      <c r="J29" s="264">
        <v>0</v>
      </c>
      <c r="K29" s="264">
        <v>0</v>
      </c>
      <c r="L29" s="264">
        <v>0</v>
      </c>
      <c r="M29" s="264">
        <v>1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>
        <v>0</v>
      </c>
      <c r="U29" s="264">
        <v>0</v>
      </c>
      <c r="V29" s="264">
        <v>0</v>
      </c>
      <c r="W29" s="264">
        <v>1</v>
      </c>
      <c r="X29" s="264">
        <v>0</v>
      </c>
    </row>
    <row r="30" spans="3:24" ht="13.5" customHeight="1">
      <c r="C30" s="265" t="s">
        <v>395</v>
      </c>
      <c r="D30" s="361">
        <v>51</v>
      </c>
      <c r="E30" s="264">
        <v>0</v>
      </c>
      <c r="F30" s="264">
        <v>0</v>
      </c>
      <c r="G30" s="264">
        <v>0</v>
      </c>
      <c r="H30" s="264">
        <v>0</v>
      </c>
      <c r="I30" s="264">
        <v>24</v>
      </c>
      <c r="J30" s="264">
        <v>0</v>
      </c>
      <c r="K30" s="264">
        <v>0</v>
      </c>
      <c r="L30" s="264">
        <v>2</v>
      </c>
      <c r="M30" s="264">
        <v>8</v>
      </c>
      <c r="N30" s="264">
        <v>0</v>
      </c>
      <c r="O30" s="264">
        <v>0</v>
      </c>
      <c r="P30" s="264">
        <v>0</v>
      </c>
      <c r="Q30" s="264">
        <v>7</v>
      </c>
      <c r="R30" s="264">
        <v>0</v>
      </c>
      <c r="S30" s="264">
        <v>0</v>
      </c>
      <c r="T30" s="264">
        <v>6</v>
      </c>
      <c r="U30" s="264">
        <v>0</v>
      </c>
      <c r="V30" s="266">
        <v>3</v>
      </c>
      <c r="W30" s="264">
        <v>1</v>
      </c>
      <c r="X30" s="264">
        <v>0</v>
      </c>
    </row>
    <row r="31" spans="4:24" ht="4.5" customHeight="1">
      <c r="D31" s="362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3:24" ht="13.5" customHeight="1">
      <c r="C32" s="263" t="s">
        <v>8</v>
      </c>
      <c r="D32" s="359">
        <v>516</v>
      </c>
      <c r="E32" s="360">
        <v>3</v>
      </c>
      <c r="F32" s="267">
        <v>0</v>
      </c>
      <c r="G32" s="360">
        <v>0</v>
      </c>
      <c r="H32" s="267">
        <v>3</v>
      </c>
      <c r="I32" s="360">
        <v>156</v>
      </c>
      <c r="J32" s="360">
        <v>3</v>
      </c>
      <c r="K32" s="360">
        <v>1</v>
      </c>
      <c r="L32" s="360">
        <v>17</v>
      </c>
      <c r="M32" s="360">
        <v>88</v>
      </c>
      <c r="N32" s="360">
        <v>7</v>
      </c>
      <c r="O32" s="360">
        <v>1</v>
      </c>
      <c r="P32" s="360">
        <v>2</v>
      </c>
      <c r="Q32" s="360">
        <v>64</v>
      </c>
      <c r="R32" s="360">
        <v>24</v>
      </c>
      <c r="S32" s="360">
        <v>1</v>
      </c>
      <c r="T32" s="360">
        <v>87</v>
      </c>
      <c r="U32" s="360">
        <v>5</v>
      </c>
      <c r="V32" s="360">
        <v>37</v>
      </c>
      <c r="W32" s="360">
        <v>16</v>
      </c>
      <c r="X32" s="360">
        <v>1</v>
      </c>
    </row>
    <row r="33" spans="3:24" ht="13.5" customHeight="1">
      <c r="C33" s="265" t="s">
        <v>274</v>
      </c>
      <c r="D33" s="361">
        <v>189</v>
      </c>
      <c r="E33" s="266">
        <v>3</v>
      </c>
      <c r="F33" s="264">
        <v>0</v>
      </c>
      <c r="G33" s="264">
        <v>0</v>
      </c>
      <c r="H33" s="264">
        <v>2</v>
      </c>
      <c r="I33" s="266">
        <v>51</v>
      </c>
      <c r="J33" s="266">
        <v>1</v>
      </c>
      <c r="K33" s="264">
        <v>0</v>
      </c>
      <c r="L33" s="264">
        <v>8</v>
      </c>
      <c r="M33" s="266">
        <v>29</v>
      </c>
      <c r="N33" s="266">
        <v>1</v>
      </c>
      <c r="O33" s="264">
        <v>0</v>
      </c>
      <c r="P33" s="264">
        <v>2</v>
      </c>
      <c r="Q33" s="264">
        <v>27</v>
      </c>
      <c r="R33" s="264">
        <v>12</v>
      </c>
      <c r="S33" s="264">
        <v>1</v>
      </c>
      <c r="T33" s="264">
        <v>29</v>
      </c>
      <c r="U33" s="264">
        <v>3</v>
      </c>
      <c r="V33" s="266">
        <v>8</v>
      </c>
      <c r="W33" s="266">
        <v>11</v>
      </c>
      <c r="X33" s="266">
        <v>1</v>
      </c>
    </row>
    <row r="34" spans="3:24" ht="13.5" customHeight="1">
      <c r="C34" s="265" t="s">
        <v>275</v>
      </c>
      <c r="D34" s="361">
        <v>25</v>
      </c>
      <c r="E34" s="264">
        <v>0</v>
      </c>
      <c r="F34" s="264">
        <v>0</v>
      </c>
      <c r="G34" s="264">
        <v>0</v>
      </c>
      <c r="H34" s="264">
        <v>0</v>
      </c>
      <c r="I34" s="266">
        <v>9</v>
      </c>
      <c r="J34" s="266">
        <v>0</v>
      </c>
      <c r="K34" s="264">
        <v>0</v>
      </c>
      <c r="L34" s="264">
        <v>0</v>
      </c>
      <c r="M34" s="264">
        <v>2</v>
      </c>
      <c r="N34" s="266">
        <v>0</v>
      </c>
      <c r="O34" s="264">
        <v>0</v>
      </c>
      <c r="P34" s="264">
        <v>0</v>
      </c>
      <c r="Q34" s="264">
        <v>4</v>
      </c>
      <c r="R34" s="264">
        <v>2</v>
      </c>
      <c r="S34" s="264">
        <v>0</v>
      </c>
      <c r="T34" s="264">
        <v>6</v>
      </c>
      <c r="U34" s="264">
        <v>0</v>
      </c>
      <c r="V34" s="266">
        <v>2</v>
      </c>
      <c r="W34" s="264">
        <v>0</v>
      </c>
      <c r="X34" s="264">
        <v>0</v>
      </c>
    </row>
    <row r="35" spans="3:24" ht="13.5" customHeight="1">
      <c r="C35" s="265" t="s">
        <v>276</v>
      </c>
      <c r="D35" s="361">
        <v>25</v>
      </c>
      <c r="E35" s="264">
        <v>0</v>
      </c>
      <c r="F35" s="264">
        <v>0</v>
      </c>
      <c r="G35" s="264">
        <v>0</v>
      </c>
      <c r="H35" s="264">
        <v>0</v>
      </c>
      <c r="I35" s="266">
        <v>10</v>
      </c>
      <c r="J35" s="266">
        <v>0</v>
      </c>
      <c r="K35" s="264">
        <v>0</v>
      </c>
      <c r="L35" s="264">
        <v>1</v>
      </c>
      <c r="M35" s="266">
        <v>6</v>
      </c>
      <c r="N35" s="266">
        <v>0</v>
      </c>
      <c r="O35" s="264">
        <v>0</v>
      </c>
      <c r="P35" s="264">
        <v>0</v>
      </c>
      <c r="Q35" s="264">
        <v>2</v>
      </c>
      <c r="R35" s="264">
        <v>0</v>
      </c>
      <c r="S35" s="264">
        <v>0</v>
      </c>
      <c r="T35" s="264">
        <v>0</v>
      </c>
      <c r="U35" s="264">
        <v>1</v>
      </c>
      <c r="V35" s="266">
        <v>5</v>
      </c>
      <c r="W35" s="264">
        <v>0</v>
      </c>
      <c r="X35" s="264">
        <v>0</v>
      </c>
    </row>
    <row r="36" spans="2:24" ht="13.5" customHeight="1">
      <c r="B36" s="265" t="s">
        <v>46</v>
      </c>
      <c r="C36" s="265" t="s">
        <v>161</v>
      </c>
      <c r="D36" s="361">
        <v>164</v>
      </c>
      <c r="E36" s="266">
        <v>0</v>
      </c>
      <c r="F36" s="264">
        <v>0</v>
      </c>
      <c r="G36" s="266">
        <v>0</v>
      </c>
      <c r="H36" s="264">
        <v>1</v>
      </c>
      <c r="I36" s="266">
        <v>54</v>
      </c>
      <c r="J36" s="266">
        <v>2</v>
      </c>
      <c r="K36" s="266">
        <v>1</v>
      </c>
      <c r="L36" s="266">
        <v>5</v>
      </c>
      <c r="M36" s="266">
        <v>36</v>
      </c>
      <c r="N36" s="266">
        <v>6</v>
      </c>
      <c r="O36" s="266">
        <v>1</v>
      </c>
      <c r="P36" s="264">
        <v>0</v>
      </c>
      <c r="Q36" s="264">
        <v>11</v>
      </c>
      <c r="R36" s="264">
        <v>6</v>
      </c>
      <c r="S36" s="264">
        <v>0</v>
      </c>
      <c r="T36" s="264">
        <v>21</v>
      </c>
      <c r="U36" s="264">
        <v>1</v>
      </c>
      <c r="V36" s="266">
        <v>17</v>
      </c>
      <c r="W36" s="266">
        <v>2</v>
      </c>
      <c r="X36" s="266">
        <v>0</v>
      </c>
    </row>
    <row r="37" spans="3:24" ht="13.5" customHeight="1">
      <c r="C37" s="265" t="s">
        <v>277</v>
      </c>
      <c r="D37" s="361">
        <v>4</v>
      </c>
      <c r="E37" s="264">
        <v>0</v>
      </c>
      <c r="F37" s="264">
        <v>0</v>
      </c>
      <c r="G37" s="264">
        <v>0</v>
      </c>
      <c r="H37" s="264">
        <v>0</v>
      </c>
      <c r="I37" s="264">
        <v>2</v>
      </c>
      <c r="J37" s="266">
        <v>0</v>
      </c>
      <c r="K37" s="264">
        <v>0</v>
      </c>
      <c r="L37" s="264">
        <v>0</v>
      </c>
      <c r="M37" s="266">
        <v>0</v>
      </c>
      <c r="N37" s="266">
        <v>0</v>
      </c>
      <c r="O37" s="264">
        <v>0</v>
      </c>
      <c r="P37" s="264">
        <v>0</v>
      </c>
      <c r="Q37" s="264">
        <v>1</v>
      </c>
      <c r="R37" s="264">
        <v>1</v>
      </c>
      <c r="S37" s="264">
        <v>0</v>
      </c>
      <c r="T37" s="264">
        <v>0</v>
      </c>
      <c r="U37" s="264">
        <v>0</v>
      </c>
      <c r="V37" s="264">
        <v>0</v>
      </c>
      <c r="W37" s="264">
        <v>0</v>
      </c>
      <c r="X37" s="264">
        <v>0</v>
      </c>
    </row>
    <row r="38" spans="3:24" ht="13.5" customHeight="1">
      <c r="C38" s="265" t="s">
        <v>164</v>
      </c>
      <c r="D38" s="361">
        <v>29</v>
      </c>
      <c r="E38" s="264">
        <v>0</v>
      </c>
      <c r="F38" s="264">
        <v>0</v>
      </c>
      <c r="G38" s="264">
        <v>0</v>
      </c>
      <c r="H38" s="264">
        <v>0</v>
      </c>
      <c r="I38" s="264">
        <v>9</v>
      </c>
      <c r="J38" s="266">
        <v>0</v>
      </c>
      <c r="K38" s="264">
        <v>0</v>
      </c>
      <c r="L38" s="264">
        <v>1</v>
      </c>
      <c r="M38" s="266">
        <v>3</v>
      </c>
      <c r="N38" s="266">
        <v>0</v>
      </c>
      <c r="O38" s="264">
        <v>0</v>
      </c>
      <c r="P38" s="264">
        <v>0</v>
      </c>
      <c r="Q38" s="264">
        <v>12</v>
      </c>
      <c r="R38" s="264">
        <v>1</v>
      </c>
      <c r="S38" s="264">
        <v>0</v>
      </c>
      <c r="T38" s="264">
        <v>3</v>
      </c>
      <c r="U38" s="264">
        <v>0</v>
      </c>
      <c r="V38" s="266">
        <v>0</v>
      </c>
      <c r="W38" s="264">
        <v>0</v>
      </c>
      <c r="X38" s="264">
        <v>0</v>
      </c>
    </row>
    <row r="39" spans="3:24" ht="13.5" customHeight="1">
      <c r="C39" s="265" t="s">
        <v>153</v>
      </c>
      <c r="D39" s="361">
        <v>0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6">
        <v>0</v>
      </c>
      <c r="K39" s="264">
        <v>0</v>
      </c>
      <c r="L39" s="264">
        <v>0</v>
      </c>
      <c r="M39" s="264">
        <v>0</v>
      </c>
      <c r="N39" s="264">
        <v>0</v>
      </c>
      <c r="O39" s="264">
        <v>0</v>
      </c>
      <c r="P39" s="264">
        <v>0</v>
      </c>
      <c r="Q39" s="264">
        <v>0</v>
      </c>
      <c r="R39" s="264">
        <v>0</v>
      </c>
      <c r="S39" s="264">
        <v>0</v>
      </c>
      <c r="T39" s="264">
        <v>0</v>
      </c>
      <c r="U39" s="264">
        <v>0</v>
      </c>
      <c r="V39" s="266">
        <v>0</v>
      </c>
      <c r="W39" s="264">
        <v>0</v>
      </c>
      <c r="X39" s="264">
        <v>0</v>
      </c>
    </row>
    <row r="40" spans="3:24" ht="13.5" customHeight="1">
      <c r="C40" s="265" t="s">
        <v>371</v>
      </c>
      <c r="D40" s="361">
        <v>11</v>
      </c>
      <c r="E40" s="264">
        <v>0</v>
      </c>
      <c r="F40" s="264">
        <v>0</v>
      </c>
      <c r="G40" s="264">
        <v>0</v>
      </c>
      <c r="H40" s="264">
        <v>0</v>
      </c>
      <c r="I40" s="264">
        <v>0</v>
      </c>
      <c r="J40" s="266">
        <v>0</v>
      </c>
      <c r="K40" s="264">
        <v>0</v>
      </c>
      <c r="L40" s="264">
        <v>0</v>
      </c>
      <c r="M40" s="264">
        <v>0</v>
      </c>
      <c r="N40" s="264">
        <v>0</v>
      </c>
      <c r="O40" s="264">
        <v>0</v>
      </c>
      <c r="P40" s="264">
        <v>0</v>
      </c>
      <c r="Q40" s="264">
        <v>0</v>
      </c>
      <c r="R40" s="264">
        <v>0</v>
      </c>
      <c r="S40" s="264">
        <v>0</v>
      </c>
      <c r="T40" s="264">
        <v>11</v>
      </c>
      <c r="U40" s="264">
        <v>0</v>
      </c>
      <c r="V40" s="266">
        <v>0</v>
      </c>
      <c r="W40" s="264">
        <v>0</v>
      </c>
      <c r="X40" s="264">
        <v>0</v>
      </c>
    </row>
    <row r="41" spans="3:24" ht="13.5" customHeight="1">
      <c r="C41" s="265" t="s">
        <v>215</v>
      </c>
      <c r="D41" s="361">
        <v>2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6">
        <v>0</v>
      </c>
      <c r="K41" s="264">
        <v>0</v>
      </c>
      <c r="L41" s="264">
        <v>0</v>
      </c>
      <c r="M41" s="264">
        <v>1</v>
      </c>
      <c r="N41" s="264">
        <v>0</v>
      </c>
      <c r="O41" s="264">
        <v>0</v>
      </c>
      <c r="P41" s="264">
        <v>0</v>
      </c>
      <c r="Q41" s="264">
        <v>1</v>
      </c>
      <c r="R41" s="264">
        <v>0</v>
      </c>
      <c r="S41" s="264">
        <v>0</v>
      </c>
      <c r="T41" s="264">
        <v>0</v>
      </c>
      <c r="U41" s="264">
        <v>0</v>
      </c>
      <c r="V41" s="266">
        <v>0</v>
      </c>
      <c r="W41" s="264">
        <v>0</v>
      </c>
      <c r="X41" s="264">
        <v>0</v>
      </c>
    </row>
    <row r="42" spans="3:24" ht="13.5" customHeight="1">
      <c r="C42" s="265" t="s">
        <v>395</v>
      </c>
      <c r="D42" s="361">
        <v>67</v>
      </c>
      <c r="E42" s="264">
        <v>0</v>
      </c>
      <c r="F42" s="264">
        <v>0</v>
      </c>
      <c r="G42" s="264">
        <v>0</v>
      </c>
      <c r="H42" s="264">
        <v>0</v>
      </c>
      <c r="I42" s="264">
        <v>21</v>
      </c>
      <c r="J42" s="266">
        <v>0</v>
      </c>
      <c r="K42" s="264">
        <v>0</v>
      </c>
      <c r="L42" s="264">
        <v>2</v>
      </c>
      <c r="M42" s="264">
        <v>11</v>
      </c>
      <c r="N42" s="266">
        <v>0</v>
      </c>
      <c r="O42" s="264">
        <v>0</v>
      </c>
      <c r="P42" s="264">
        <v>0</v>
      </c>
      <c r="Q42" s="264">
        <v>6</v>
      </c>
      <c r="R42" s="264">
        <v>2</v>
      </c>
      <c r="S42" s="264">
        <v>0</v>
      </c>
      <c r="T42" s="264">
        <v>17</v>
      </c>
      <c r="U42" s="264">
        <v>0</v>
      </c>
      <c r="V42" s="266">
        <v>5</v>
      </c>
      <c r="W42" s="264">
        <v>3</v>
      </c>
      <c r="X42" s="264">
        <v>0</v>
      </c>
    </row>
    <row r="43" spans="4:24" ht="4.5" customHeight="1">
      <c r="D43" s="362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4:24" ht="4.5" customHeight="1">
      <c r="D44" s="362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2:24" ht="13.5" customHeight="1">
      <c r="B45" s="584" t="s">
        <v>294</v>
      </c>
      <c r="C45" s="585"/>
      <c r="D45" s="362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</row>
    <row r="46" spans="2:24" ht="13.5" customHeight="1">
      <c r="B46" s="584" t="s">
        <v>295</v>
      </c>
      <c r="C46" s="585"/>
      <c r="D46" s="362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</row>
    <row r="47" spans="3:24" ht="13.5" customHeight="1">
      <c r="C47" s="263" t="s">
        <v>8</v>
      </c>
      <c r="D47" s="359">
        <f>SUM(E47:X47)</f>
        <v>463</v>
      </c>
      <c r="E47" s="360">
        <f>SUM(E48:E49)</f>
        <v>0</v>
      </c>
      <c r="F47" s="360">
        <f aca="true" t="shared" si="0" ref="F47:X47">SUM(F48:F49)</f>
        <v>0</v>
      </c>
      <c r="G47" s="360">
        <f t="shared" si="0"/>
        <v>0</v>
      </c>
      <c r="H47" s="360">
        <f t="shared" si="0"/>
        <v>34</v>
      </c>
      <c r="I47" s="360">
        <f t="shared" si="0"/>
        <v>249</v>
      </c>
      <c r="J47" s="360">
        <f t="shared" si="0"/>
        <v>8</v>
      </c>
      <c r="K47" s="360">
        <f t="shared" si="0"/>
        <v>4</v>
      </c>
      <c r="L47" s="360">
        <f t="shared" si="0"/>
        <v>18</v>
      </c>
      <c r="M47" s="360">
        <f t="shared" si="0"/>
        <v>35</v>
      </c>
      <c r="N47" s="360">
        <f t="shared" si="0"/>
        <v>0</v>
      </c>
      <c r="O47" s="360">
        <f t="shared" si="0"/>
        <v>0</v>
      </c>
      <c r="P47" s="360">
        <f t="shared" si="0"/>
        <v>1</v>
      </c>
      <c r="Q47" s="360">
        <f t="shared" si="0"/>
        <v>37</v>
      </c>
      <c r="R47" s="360">
        <f t="shared" si="0"/>
        <v>12</v>
      </c>
      <c r="S47" s="360">
        <f t="shared" si="0"/>
        <v>1</v>
      </c>
      <c r="T47" s="360">
        <f t="shared" si="0"/>
        <v>7</v>
      </c>
      <c r="U47" s="360">
        <f t="shared" si="0"/>
        <v>3</v>
      </c>
      <c r="V47" s="360">
        <f t="shared" si="0"/>
        <v>13</v>
      </c>
      <c r="W47" s="360">
        <f t="shared" si="0"/>
        <v>41</v>
      </c>
      <c r="X47" s="360">
        <f t="shared" si="0"/>
        <v>0</v>
      </c>
    </row>
    <row r="48" spans="3:24" ht="13.5" customHeight="1">
      <c r="C48" s="265" t="s">
        <v>45</v>
      </c>
      <c r="D48" s="361">
        <f>SUM(E48:X48)</f>
        <v>331</v>
      </c>
      <c r="E48" s="264">
        <v>0</v>
      </c>
      <c r="F48" s="264">
        <v>0</v>
      </c>
      <c r="G48" s="264">
        <v>0</v>
      </c>
      <c r="H48" s="266">
        <v>33</v>
      </c>
      <c r="I48" s="266">
        <v>202</v>
      </c>
      <c r="J48" s="266">
        <v>7</v>
      </c>
      <c r="K48" s="266">
        <v>3</v>
      </c>
      <c r="L48" s="266">
        <v>13</v>
      </c>
      <c r="M48" s="266">
        <v>11</v>
      </c>
      <c r="N48" s="266">
        <v>0</v>
      </c>
      <c r="O48" s="264">
        <v>0</v>
      </c>
      <c r="P48" s="266">
        <v>1</v>
      </c>
      <c r="Q48" s="266">
        <v>12</v>
      </c>
      <c r="R48" s="266">
        <v>4</v>
      </c>
      <c r="S48" s="266">
        <v>0</v>
      </c>
      <c r="T48" s="266">
        <v>2</v>
      </c>
      <c r="U48" s="266">
        <v>1</v>
      </c>
      <c r="V48" s="266">
        <v>7</v>
      </c>
      <c r="W48" s="266">
        <v>35</v>
      </c>
      <c r="X48" s="264">
        <v>0</v>
      </c>
    </row>
    <row r="49" spans="3:24" ht="13.5" customHeight="1">
      <c r="C49" s="265" t="s">
        <v>46</v>
      </c>
      <c r="D49" s="361">
        <f>SUM(E49:X49)</f>
        <v>132</v>
      </c>
      <c r="E49" s="266">
        <v>0</v>
      </c>
      <c r="F49" s="264">
        <v>0</v>
      </c>
      <c r="G49" s="264">
        <v>0</v>
      </c>
      <c r="H49" s="264">
        <v>1</v>
      </c>
      <c r="I49" s="264">
        <v>47</v>
      </c>
      <c r="J49" s="266">
        <v>1</v>
      </c>
      <c r="K49" s="264">
        <v>1</v>
      </c>
      <c r="L49" s="264">
        <v>5</v>
      </c>
      <c r="M49" s="266">
        <v>24</v>
      </c>
      <c r="N49" s="266">
        <v>0</v>
      </c>
      <c r="O49" s="266">
        <v>0</v>
      </c>
      <c r="P49" s="264">
        <v>0</v>
      </c>
      <c r="Q49" s="264">
        <v>25</v>
      </c>
      <c r="R49" s="264">
        <v>8</v>
      </c>
      <c r="S49" s="264">
        <v>1</v>
      </c>
      <c r="T49" s="264">
        <v>5</v>
      </c>
      <c r="U49" s="264">
        <v>2</v>
      </c>
      <c r="V49" s="266">
        <v>6</v>
      </c>
      <c r="W49" s="266">
        <v>6</v>
      </c>
      <c r="X49" s="264">
        <v>0</v>
      </c>
    </row>
    <row r="50" spans="2:24" ht="4.5" customHeight="1" thickBot="1">
      <c r="B50" s="268"/>
      <c r="C50" s="268"/>
      <c r="D50" s="269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</row>
    <row r="51" ht="12"/>
    <row r="52" ht="12"/>
    <row r="53" ht="12">
      <c r="F53" s="267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mergeCells count="21">
    <mergeCell ref="X4:X6"/>
    <mergeCell ref="M4:M6"/>
    <mergeCell ref="L4:L6"/>
    <mergeCell ref="N4:N6"/>
    <mergeCell ref="U4:U6"/>
    <mergeCell ref="W5:W6"/>
    <mergeCell ref="P4:P6"/>
    <mergeCell ref="R4:R6"/>
    <mergeCell ref="V5:V6"/>
    <mergeCell ref="O4:O6"/>
    <mergeCell ref="Q4:Q6"/>
    <mergeCell ref="T4:T6"/>
    <mergeCell ref="S4:S6"/>
    <mergeCell ref="B2:L2"/>
    <mergeCell ref="J4:J6"/>
    <mergeCell ref="G4:G6"/>
    <mergeCell ref="K4:K6"/>
    <mergeCell ref="B45:C45"/>
    <mergeCell ref="B46:C46"/>
    <mergeCell ref="B5:C5"/>
    <mergeCell ref="E4:E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T60"/>
  <sheetViews>
    <sheetView workbookViewId="0" topLeftCell="A1">
      <selection activeCell="C2" sqref="C2"/>
    </sheetView>
  </sheetViews>
  <sheetFormatPr defaultColWidth="9.00390625" defaultRowHeight="23.25" customHeight="1"/>
  <cols>
    <col min="1" max="1" width="0.5" style="270" customWidth="1"/>
    <col min="2" max="2" width="2.625" style="270" customWidth="1"/>
    <col min="3" max="3" width="4.625" style="270" customWidth="1"/>
    <col min="4" max="4" width="2.625" style="270" customWidth="1"/>
    <col min="5" max="5" width="7.125" style="270" customWidth="1"/>
    <col min="6" max="6" width="6.625" style="270" customWidth="1"/>
    <col min="7" max="7" width="7.25390625" style="270" customWidth="1"/>
    <col min="8" max="9" width="6.625" style="270" customWidth="1"/>
    <col min="10" max="13" width="5.625" style="270" customWidth="1"/>
    <col min="14" max="18" width="4.625" style="270" customWidth="1"/>
    <col min="19" max="19" width="7.50390625" style="270" customWidth="1"/>
    <col min="20" max="20" width="7.125" style="270" customWidth="1"/>
    <col min="21" max="16384" width="9.00390625" style="270" customWidth="1"/>
  </cols>
  <sheetData>
    <row r="1" ht="9" customHeight="1"/>
    <row r="2" spans="2:18" ht="18" customHeight="1">
      <c r="B2" s="389" t="s">
        <v>466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90"/>
      <c r="N2" s="390"/>
      <c r="O2" s="390"/>
      <c r="P2" s="390"/>
      <c r="Q2" s="390"/>
      <c r="R2" s="390"/>
    </row>
    <row r="3" ht="9" customHeight="1" thickBot="1"/>
    <row r="4" spans="2:20" ht="11.25" customHeight="1">
      <c r="B4" s="271"/>
      <c r="C4" s="272"/>
      <c r="D4" s="272"/>
      <c r="E4" s="273"/>
      <c r="F4" s="274" t="s">
        <v>231</v>
      </c>
      <c r="G4" s="274" t="s">
        <v>232</v>
      </c>
      <c r="H4" s="274" t="s">
        <v>233</v>
      </c>
      <c r="I4" s="274" t="s">
        <v>320</v>
      </c>
      <c r="J4" s="274" t="s">
        <v>321</v>
      </c>
      <c r="K4" s="274" t="s">
        <v>322</v>
      </c>
      <c r="L4" s="274" t="s">
        <v>323</v>
      </c>
      <c r="M4" s="620" t="s">
        <v>307</v>
      </c>
      <c r="N4" s="621"/>
      <c r="O4" s="621"/>
      <c r="P4" s="621"/>
      <c r="Q4" s="621"/>
      <c r="R4" s="622"/>
      <c r="S4" s="275"/>
      <c r="T4" s="276"/>
    </row>
    <row r="5" spans="2:20" ht="11.25" customHeight="1">
      <c r="B5" s="277"/>
      <c r="E5" s="278"/>
      <c r="F5" s="278"/>
      <c r="G5" s="279" t="s">
        <v>17</v>
      </c>
      <c r="H5" s="278"/>
      <c r="I5" s="278"/>
      <c r="J5" s="278"/>
      <c r="K5" s="278"/>
      <c r="L5" s="278"/>
      <c r="M5" s="280"/>
      <c r="N5" s="629" t="s">
        <v>324</v>
      </c>
      <c r="O5" s="630"/>
      <c r="P5" s="630"/>
      <c r="Q5" s="630"/>
      <c r="R5" s="631"/>
      <c r="S5" s="278"/>
      <c r="T5" s="281"/>
    </row>
    <row r="6" spans="2:20" ht="11.25" customHeight="1">
      <c r="B6" s="277"/>
      <c r="E6" s="278"/>
      <c r="F6" s="279" t="s">
        <v>219</v>
      </c>
      <c r="G6" s="278"/>
      <c r="H6" s="279" t="s">
        <v>308</v>
      </c>
      <c r="I6" s="279" t="s">
        <v>325</v>
      </c>
      <c r="J6" s="278"/>
      <c r="K6" s="278"/>
      <c r="L6" s="278"/>
      <c r="M6" s="279" t="s">
        <v>309</v>
      </c>
      <c r="N6" s="632"/>
      <c r="O6" s="633"/>
      <c r="P6" s="633"/>
      <c r="Q6" s="633"/>
      <c r="R6" s="634"/>
      <c r="S6" s="279" t="s">
        <v>234</v>
      </c>
      <c r="T6" s="282" t="s">
        <v>229</v>
      </c>
    </row>
    <row r="7" spans="2:20" ht="11.25" customHeight="1">
      <c r="B7" s="277"/>
      <c r="E7" s="278"/>
      <c r="F7" s="283"/>
      <c r="G7" s="279" t="s">
        <v>310</v>
      </c>
      <c r="H7" s="283"/>
      <c r="I7" s="283"/>
      <c r="J7" s="278"/>
      <c r="K7" s="278" t="s">
        <v>253</v>
      </c>
      <c r="L7" s="278" t="s">
        <v>326</v>
      </c>
      <c r="M7" s="278"/>
      <c r="N7" s="280"/>
      <c r="O7" s="280"/>
      <c r="P7" s="280"/>
      <c r="Q7" s="280"/>
      <c r="R7" s="280"/>
      <c r="S7" s="278"/>
      <c r="T7" s="281"/>
    </row>
    <row r="8" spans="2:20" ht="11.25" customHeight="1">
      <c r="B8" s="625" t="s">
        <v>327</v>
      </c>
      <c r="C8" s="626"/>
      <c r="D8" s="627"/>
      <c r="E8" s="279" t="s">
        <v>328</v>
      </c>
      <c r="F8" s="279" t="s">
        <v>311</v>
      </c>
      <c r="G8" s="278"/>
      <c r="H8" s="279" t="s">
        <v>390</v>
      </c>
      <c r="I8" s="279" t="s">
        <v>329</v>
      </c>
      <c r="J8" s="279" t="s">
        <v>225</v>
      </c>
      <c r="K8" s="279"/>
      <c r="L8" s="279"/>
      <c r="M8" s="279" t="s">
        <v>227</v>
      </c>
      <c r="N8" s="278"/>
      <c r="O8" s="278"/>
      <c r="P8" s="278"/>
      <c r="Q8" s="278"/>
      <c r="R8" s="278"/>
      <c r="S8" s="279" t="s">
        <v>312</v>
      </c>
      <c r="T8" s="284"/>
    </row>
    <row r="9" spans="2:20" ht="11.25" customHeight="1">
      <c r="B9" s="277"/>
      <c r="E9" s="278"/>
      <c r="F9" s="283"/>
      <c r="G9" s="279" t="s">
        <v>313</v>
      </c>
      <c r="H9" s="283"/>
      <c r="I9" s="279"/>
      <c r="J9" s="278"/>
      <c r="K9" s="285" t="s">
        <v>257</v>
      </c>
      <c r="L9" s="278" t="s">
        <v>330</v>
      </c>
      <c r="M9" s="278"/>
      <c r="N9" s="278"/>
      <c r="O9" s="278"/>
      <c r="P9" s="278"/>
      <c r="Q9" s="278"/>
      <c r="R9" s="278"/>
      <c r="S9" s="279" t="s">
        <v>314</v>
      </c>
      <c r="T9" s="281"/>
    </row>
    <row r="10" spans="2:20" ht="11.25" customHeight="1">
      <c r="B10" s="277"/>
      <c r="E10" s="278"/>
      <c r="F10" s="279" t="s">
        <v>222</v>
      </c>
      <c r="G10" s="278"/>
      <c r="H10" s="279" t="s">
        <v>315</v>
      </c>
      <c r="I10" s="279" t="s">
        <v>259</v>
      </c>
      <c r="J10" s="278"/>
      <c r="K10" s="278"/>
      <c r="L10" s="278"/>
      <c r="M10" s="279" t="s">
        <v>222</v>
      </c>
      <c r="N10" s="279" t="s">
        <v>8</v>
      </c>
      <c r="O10" s="279" t="s">
        <v>316</v>
      </c>
      <c r="P10" s="279" t="s">
        <v>317</v>
      </c>
      <c r="Q10" s="279" t="s">
        <v>318</v>
      </c>
      <c r="R10" s="279" t="s">
        <v>331</v>
      </c>
      <c r="S10" s="278"/>
      <c r="T10" s="284"/>
    </row>
    <row r="11" spans="2:20" ht="11.25" customHeight="1">
      <c r="B11" s="277"/>
      <c r="E11" s="278"/>
      <c r="F11" s="278"/>
      <c r="G11" s="279" t="s">
        <v>319</v>
      </c>
      <c r="H11" s="283"/>
      <c r="I11" s="283"/>
      <c r="J11" s="278"/>
      <c r="K11" s="278"/>
      <c r="L11" s="278"/>
      <c r="M11" s="278"/>
      <c r="N11" s="278"/>
      <c r="O11" s="278"/>
      <c r="P11" s="278"/>
      <c r="Q11" s="278"/>
      <c r="R11" s="278"/>
      <c r="S11" s="279" t="s">
        <v>237</v>
      </c>
      <c r="T11" s="282" t="s">
        <v>237</v>
      </c>
    </row>
    <row r="12" spans="2:20" ht="15" customHeight="1">
      <c r="B12" s="286"/>
      <c r="C12" s="287"/>
      <c r="D12" s="287"/>
      <c r="E12" s="288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90"/>
      <c r="T12" s="291"/>
    </row>
    <row r="13" spans="2:20" ht="15" customHeight="1">
      <c r="B13" s="277"/>
      <c r="C13" s="292"/>
      <c r="D13" s="293" t="s">
        <v>8</v>
      </c>
      <c r="E13" s="363">
        <f>SUM(F13:L13)</f>
        <v>58</v>
      </c>
      <c r="F13" s="294">
        <f>F14+F15</f>
        <v>56</v>
      </c>
      <c r="G13" s="294">
        <f aca="true" t="shared" si="0" ref="G13:R13">G14+G15</f>
        <v>0</v>
      </c>
      <c r="H13" s="294">
        <f t="shared" si="0"/>
        <v>0</v>
      </c>
      <c r="I13" s="294">
        <f t="shared" si="0"/>
        <v>0</v>
      </c>
      <c r="J13" s="294">
        <f t="shared" si="0"/>
        <v>0</v>
      </c>
      <c r="K13" s="294">
        <f t="shared" si="0"/>
        <v>2</v>
      </c>
      <c r="L13" s="294">
        <f t="shared" si="0"/>
        <v>0</v>
      </c>
      <c r="M13" s="294">
        <f t="shared" si="0"/>
        <v>0</v>
      </c>
      <c r="N13" s="294">
        <f t="shared" si="0"/>
        <v>0</v>
      </c>
      <c r="O13" s="294">
        <f t="shared" si="0"/>
        <v>0</v>
      </c>
      <c r="P13" s="294">
        <f t="shared" si="0"/>
        <v>0</v>
      </c>
      <c r="Q13" s="294">
        <f t="shared" si="0"/>
        <v>0</v>
      </c>
      <c r="R13" s="294">
        <f t="shared" si="0"/>
        <v>0</v>
      </c>
      <c r="S13" s="81">
        <v>96.6</v>
      </c>
      <c r="T13" s="82">
        <v>0</v>
      </c>
    </row>
    <row r="14" spans="2:20" ht="15" customHeight="1">
      <c r="B14" s="277"/>
      <c r="C14" s="293" t="s">
        <v>8</v>
      </c>
      <c r="D14" s="293" t="s">
        <v>45</v>
      </c>
      <c r="E14" s="363">
        <f>SUM(F14:L14)</f>
        <v>43</v>
      </c>
      <c r="F14" s="294">
        <f>F18+F22+F26+F30+F34</f>
        <v>41</v>
      </c>
      <c r="G14" s="294">
        <f aca="true" t="shared" si="1" ref="G14:R14">G18+G22+G26+G30+G34</f>
        <v>0</v>
      </c>
      <c r="H14" s="294">
        <f t="shared" si="1"/>
        <v>0</v>
      </c>
      <c r="I14" s="294">
        <f t="shared" si="1"/>
        <v>0</v>
      </c>
      <c r="J14" s="294">
        <f t="shared" si="1"/>
        <v>0</v>
      </c>
      <c r="K14" s="294">
        <f t="shared" si="1"/>
        <v>2</v>
      </c>
      <c r="L14" s="294">
        <f t="shared" si="1"/>
        <v>0</v>
      </c>
      <c r="M14" s="294">
        <f t="shared" si="1"/>
        <v>0</v>
      </c>
      <c r="N14" s="294">
        <f t="shared" si="1"/>
        <v>0</v>
      </c>
      <c r="O14" s="294">
        <f t="shared" si="1"/>
        <v>0</v>
      </c>
      <c r="P14" s="294">
        <f t="shared" si="1"/>
        <v>0</v>
      </c>
      <c r="Q14" s="294">
        <f t="shared" si="1"/>
        <v>0</v>
      </c>
      <c r="R14" s="294">
        <f t="shared" si="1"/>
        <v>0</v>
      </c>
      <c r="S14" s="81">
        <v>95.3</v>
      </c>
      <c r="T14" s="82">
        <v>0</v>
      </c>
    </row>
    <row r="15" spans="2:20" ht="15" customHeight="1">
      <c r="B15" s="277"/>
      <c r="C15" s="292"/>
      <c r="D15" s="293" t="s">
        <v>46</v>
      </c>
      <c r="E15" s="363">
        <f>SUM(F15:L15)</f>
        <v>15</v>
      </c>
      <c r="F15" s="294">
        <f>F19+F23+F27+F31+F35</f>
        <v>15</v>
      </c>
      <c r="G15" s="294">
        <f aca="true" t="shared" si="2" ref="G15:R15">G19+G23+G27+G31+G35</f>
        <v>0</v>
      </c>
      <c r="H15" s="294">
        <f t="shared" si="2"/>
        <v>0</v>
      </c>
      <c r="I15" s="294">
        <f t="shared" si="2"/>
        <v>0</v>
      </c>
      <c r="J15" s="294">
        <f t="shared" si="2"/>
        <v>0</v>
      </c>
      <c r="K15" s="294">
        <f t="shared" si="2"/>
        <v>0</v>
      </c>
      <c r="L15" s="294">
        <f t="shared" si="2"/>
        <v>0</v>
      </c>
      <c r="M15" s="294">
        <f t="shared" si="2"/>
        <v>0</v>
      </c>
      <c r="N15" s="294">
        <f t="shared" si="2"/>
        <v>0</v>
      </c>
      <c r="O15" s="294">
        <f t="shared" si="2"/>
        <v>0</v>
      </c>
      <c r="P15" s="294">
        <f t="shared" si="2"/>
        <v>0</v>
      </c>
      <c r="Q15" s="294">
        <f t="shared" si="2"/>
        <v>0</v>
      </c>
      <c r="R15" s="294">
        <f t="shared" si="2"/>
        <v>0</v>
      </c>
      <c r="S15" s="81">
        <v>100</v>
      </c>
      <c r="T15" s="413">
        <v>0</v>
      </c>
    </row>
    <row r="16" spans="2:20" ht="6.75" customHeight="1">
      <c r="B16" s="628" t="s">
        <v>382</v>
      </c>
      <c r="C16" s="292"/>
      <c r="D16" s="292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81"/>
      <c r="T16" s="413"/>
    </row>
    <row r="17" spans="2:20" ht="15" customHeight="1">
      <c r="B17" s="628"/>
      <c r="C17" s="623" t="s">
        <v>403</v>
      </c>
      <c r="D17" s="293" t="s">
        <v>8</v>
      </c>
      <c r="E17" s="363">
        <f>SUM(F17:L17)</f>
        <v>0</v>
      </c>
      <c r="F17" s="294">
        <f>F18+F19</f>
        <v>0</v>
      </c>
      <c r="G17" s="294">
        <f aca="true" t="shared" si="3" ref="G17:R17">G18+G19</f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94">
        <f t="shared" si="3"/>
        <v>0</v>
      </c>
      <c r="M17" s="294">
        <f t="shared" si="3"/>
        <v>0</v>
      </c>
      <c r="N17" s="294">
        <f t="shared" si="3"/>
        <v>0</v>
      </c>
      <c r="O17" s="294">
        <f t="shared" si="3"/>
        <v>0</v>
      </c>
      <c r="P17" s="294">
        <f t="shared" si="3"/>
        <v>0</v>
      </c>
      <c r="Q17" s="294">
        <f t="shared" si="3"/>
        <v>0</v>
      </c>
      <c r="R17" s="294">
        <f t="shared" si="3"/>
        <v>0</v>
      </c>
      <c r="S17" s="295">
        <v>0</v>
      </c>
      <c r="T17" s="414">
        <v>0</v>
      </c>
    </row>
    <row r="18" spans="2:20" ht="15" customHeight="1">
      <c r="B18" s="628"/>
      <c r="C18" s="624"/>
      <c r="D18" s="293" t="s">
        <v>45</v>
      </c>
      <c r="E18" s="363">
        <f>SUM(F18:L18)</f>
        <v>0</v>
      </c>
      <c r="F18" s="294"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0</v>
      </c>
      <c r="L18" s="295">
        <v>0</v>
      </c>
      <c r="M18" s="294">
        <v>0</v>
      </c>
      <c r="N18" s="294">
        <v>0</v>
      </c>
      <c r="O18" s="295">
        <v>0</v>
      </c>
      <c r="P18" s="295">
        <v>0</v>
      </c>
      <c r="Q18" s="295">
        <v>0</v>
      </c>
      <c r="R18" s="294">
        <v>0</v>
      </c>
      <c r="S18" s="295">
        <v>0</v>
      </c>
      <c r="T18" s="414">
        <v>0</v>
      </c>
    </row>
    <row r="19" spans="2:20" ht="15" customHeight="1">
      <c r="B19" s="628"/>
      <c r="C19" s="624"/>
      <c r="D19" s="293" t="s">
        <v>46</v>
      </c>
      <c r="E19" s="363">
        <f>SUM(F19:L19)</f>
        <v>0</v>
      </c>
      <c r="F19" s="294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4">
        <v>0</v>
      </c>
      <c r="N19" s="294">
        <v>0</v>
      </c>
      <c r="O19" s="295">
        <v>0</v>
      </c>
      <c r="P19" s="295">
        <v>0</v>
      </c>
      <c r="Q19" s="295">
        <v>0</v>
      </c>
      <c r="R19" s="294">
        <v>0</v>
      </c>
      <c r="S19" s="295">
        <v>0</v>
      </c>
      <c r="T19" s="414">
        <v>0</v>
      </c>
    </row>
    <row r="20" spans="2:20" ht="6.75" customHeight="1">
      <c r="B20" s="628"/>
      <c r="C20" s="292"/>
      <c r="D20" s="292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81"/>
      <c r="T20" s="82"/>
    </row>
    <row r="21" spans="2:20" ht="15" customHeight="1">
      <c r="B21" s="628"/>
      <c r="C21" s="623" t="s">
        <v>404</v>
      </c>
      <c r="D21" s="293" t="s">
        <v>8</v>
      </c>
      <c r="E21" s="363">
        <f>SUM(F21:L21)</f>
        <v>4</v>
      </c>
      <c r="F21" s="294">
        <f aca="true" t="shared" si="4" ref="F21:R21">F22+F23</f>
        <v>4</v>
      </c>
      <c r="G21" s="294">
        <f t="shared" si="4"/>
        <v>0</v>
      </c>
      <c r="H21" s="294">
        <f t="shared" si="4"/>
        <v>0</v>
      </c>
      <c r="I21" s="294">
        <f t="shared" si="4"/>
        <v>0</v>
      </c>
      <c r="J21" s="294">
        <f t="shared" si="4"/>
        <v>0</v>
      </c>
      <c r="K21" s="294">
        <f t="shared" si="4"/>
        <v>0</v>
      </c>
      <c r="L21" s="294">
        <f t="shared" si="4"/>
        <v>0</v>
      </c>
      <c r="M21" s="294">
        <f t="shared" si="4"/>
        <v>0</v>
      </c>
      <c r="N21" s="294">
        <f t="shared" si="4"/>
        <v>0</v>
      </c>
      <c r="O21" s="294">
        <f t="shared" si="4"/>
        <v>0</v>
      </c>
      <c r="P21" s="294">
        <f t="shared" si="4"/>
        <v>0</v>
      </c>
      <c r="Q21" s="294">
        <f t="shared" si="4"/>
        <v>0</v>
      </c>
      <c r="R21" s="294">
        <f t="shared" si="4"/>
        <v>0</v>
      </c>
      <c r="S21" s="81">
        <v>100</v>
      </c>
      <c r="T21" s="82">
        <v>0</v>
      </c>
    </row>
    <row r="22" spans="2:20" ht="15" customHeight="1">
      <c r="B22" s="628"/>
      <c r="C22" s="624"/>
      <c r="D22" s="293" t="s">
        <v>45</v>
      </c>
      <c r="E22" s="363">
        <f>SUM(F22:L22)</f>
        <v>3</v>
      </c>
      <c r="F22" s="294">
        <v>3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4">
        <v>0</v>
      </c>
      <c r="N22" s="294">
        <v>0</v>
      </c>
      <c r="O22" s="295">
        <v>0</v>
      </c>
      <c r="P22" s="295">
        <v>0</v>
      </c>
      <c r="Q22" s="295">
        <v>0</v>
      </c>
      <c r="R22" s="294">
        <v>0</v>
      </c>
      <c r="S22" s="81">
        <v>100</v>
      </c>
      <c r="T22" s="82">
        <v>0</v>
      </c>
    </row>
    <row r="23" spans="2:20" ht="15" customHeight="1">
      <c r="B23" s="628"/>
      <c r="C23" s="624"/>
      <c r="D23" s="293" t="s">
        <v>46</v>
      </c>
      <c r="E23" s="363">
        <f>SUM(F23:L23)</f>
        <v>1</v>
      </c>
      <c r="F23" s="294">
        <v>1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4">
        <v>0</v>
      </c>
      <c r="N23" s="294">
        <v>0</v>
      </c>
      <c r="O23" s="295">
        <v>0</v>
      </c>
      <c r="P23" s="295">
        <v>0</v>
      </c>
      <c r="Q23" s="295">
        <v>0</v>
      </c>
      <c r="R23" s="294">
        <v>0</v>
      </c>
      <c r="S23" s="81">
        <v>100</v>
      </c>
      <c r="T23" s="82">
        <v>0</v>
      </c>
    </row>
    <row r="24" spans="2:20" ht="6.75" customHeight="1">
      <c r="B24" s="628"/>
      <c r="C24" s="292"/>
      <c r="D24" s="292"/>
      <c r="E24" s="296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81"/>
      <c r="T24" s="82"/>
    </row>
    <row r="25" spans="2:20" ht="15" customHeight="1">
      <c r="B25" s="628"/>
      <c r="C25" s="623" t="s">
        <v>70</v>
      </c>
      <c r="D25" s="293" t="s">
        <v>8</v>
      </c>
      <c r="E25" s="363">
        <f>SUM(F25:L25)</f>
        <v>43</v>
      </c>
      <c r="F25" s="294">
        <f>F26+F27</f>
        <v>41</v>
      </c>
      <c r="G25" s="294">
        <f aca="true" t="shared" si="5" ref="G25:R25">G26+G27</f>
        <v>0</v>
      </c>
      <c r="H25" s="294">
        <f t="shared" si="5"/>
        <v>0</v>
      </c>
      <c r="I25" s="294">
        <f t="shared" si="5"/>
        <v>0</v>
      </c>
      <c r="J25" s="294">
        <f t="shared" si="5"/>
        <v>0</v>
      </c>
      <c r="K25" s="294">
        <f>K26+K27</f>
        <v>2</v>
      </c>
      <c r="L25" s="294">
        <f t="shared" si="5"/>
        <v>0</v>
      </c>
      <c r="M25" s="294">
        <f t="shared" si="5"/>
        <v>0</v>
      </c>
      <c r="N25" s="294">
        <f t="shared" si="5"/>
        <v>0</v>
      </c>
      <c r="O25" s="294">
        <f t="shared" si="5"/>
        <v>0</v>
      </c>
      <c r="P25" s="294">
        <f t="shared" si="5"/>
        <v>0</v>
      </c>
      <c r="Q25" s="294">
        <f t="shared" si="5"/>
        <v>0</v>
      </c>
      <c r="R25" s="294">
        <f t="shared" si="5"/>
        <v>0</v>
      </c>
      <c r="S25" s="81">
        <v>95.3</v>
      </c>
      <c r="T25" s="82">
        <v>0</v>
      </c>
    </row>
    <row r="26" spans="2:20" ht="15" customHeight="1">
      <c r="B26" s="628"/>
      <c r="C26" s="624"/>
      <c r="D26" s="293" t="s">
        <v>45</v>
      </c>
      <c r="E26" s="363">
        <f>SUM(F26:L26)</f>
        <v>31</v>
      </c>
      <c r="F26" s="294">
        <v>29</v>
      </c>
      <c r="G26" s="295">
        <v>0</v>
      </c>
      <c r="H26" s="295">
        <v>0</v>
      </c>
      <c r="I26" s="295">
        <v>0</v>
      </c>
      <c r="J26" s="295">
        <v>0</v>
      </c>
      <c r="K26" s="295">
        <v>2</v>
      </c>
      <c r="L26" s="295">
        <v>0</v>
      </c>
      <c r="M26" s="294">
        <v>0</v>
      </c>
      <c r="N26" s="294">
        <v>0</v>
      </c>
      <c r="O26" s="295">
        <v>0</v>
      </c>
      <c r="P26" s="295">
        <v>0</v>
      </c>
      <c r="Q26" s="295">
        <v>0</v>
      </c>
      <c r="R26" s="294">
        <v>0</v>
      </c>
      <c r="S26" s="81">
        <v>93.5</v>
      </c>
      <c r="T26" s="82">
        <v>0</v>
      </c>
    </row>
    <row r="27" spans="2:20" ht="15" customHeight="1">
      <c r="B27" s="628"/>
      <c r="C27" s="624"/>
      <c r="D27" s="293" t="s">
        <v>46</v>
      </c>
      <c r="E27" s="363">
        <f>SUM(F27:L27)</f>
        <v>12</v>
      </c>
      <c r="F27" s="294">
        <v>12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4">
        <v>0</v>
      </c>
      <c r="N27" s="294">
        <v>0</v>
      </c>
      <c r="O27" s="295">
        <v>0</v>
      </c>
      <c r="P27" s="295">
        <v>0</v>
      </c>
      <c r="Q27" s="295">
        <v>0</v>
      </c>
      <c r="R27" s="294">
        <v>0</v>
      </c>
      <c r="S27" s="81">
        <v>100</v>
      </c>
      <c r="T27" s="82">
        <v>0</v>
      </c>
    </row>
    <row r="28" spans="2:20" ht="6.75" customHeight="1">
      <c r="B28" s="628"/>
      <c r="C28" s="292"/>
      <c r="D28" s="292"/>
      <c r="E28" s="296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81"/>
      <c r="T28" s="82"/>
    </row>
    <row r="29" spans="2:20" ht="15" customHeight="1">
      <c r="B29" s="628"/>
      <c r="C29" s="623" t="s">
        <v>406</v>
      </c>
      <c r="D29" s="293" t="s">
        <v>8</v>
      </c>
      <c r="E29" s="363">
        <f>SUM(F29:L29)</f>
        <v>9</v>
      </c>
      <c r="F29" s="294">
        <f aca="true" t="shared" si="6" ref="F29:R29">F30+F31</f>
        <v>9</v>
      </c>
      <c r="G29" s="294">
        <f t="shared" si="6"/>
        <v>0</v>
      </c>
      <c r="H29" s="294">
        <f t="shared" si="6"/>
        <v>0</v>
      </c>
      <c r="I29" s="294">
        <f t="shared" si="6"/>
        <v>0</v>
      </c>
      <c r="J29" s="294">
        <f t="shared" si="6"/>
        <v>0</v>
      </c>
      <c r="K29" s="294">
        <f t="shared" si="6"/>
        <v>0</v>
      </c>
      <c r="L29" s="294">
        <f t="shared" si="6"/>
        <v>0</v>
      </c>
      <c r="M29" s="294">
        <f t="shared" si="6"/>
        <v>0</v>
      </c>
      <c r="N29" s="294">
        <f t="shared" si="6"/>
        <v>0</v>
      </c>
      <c r="O29" s="294">
        <f t="shared" si="6"/>
        <v>0</v>
      </c>
      <c r="P29" s="294">
        <f t="shared" si="6"/>
        <v>0</v>
      </c>
      <c r="Q29" s="294">
        <f t="shared" si="6"/>
        <v>0</v>
      </c>
      <c r="R29" s="294">
        <f t="shared" si="6"/>
        <v>0</v>
      </c>
      <c r="S29" s="81">
        <v>100</v>
      </c>
      <c r="T29" s="82">
        <v>0</v>
      </c>
    </row>
    <row r="30" spans="2:20" ht="15" customHeight="1">
      <c r="B30" s="628"/>
      <c r="C30" s="624"/>
      <c r="D30" s="293" t="s">
        <v>45</v>
      </c>
      <c r="E30" s="363">
        <f>SUM(F30:L30)</f>
        <v>7</v>
      </c>
      <c r="F30" s="294">
        <v>7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4">
        <v>0</v>
      </c>
      <c r="N30" s="294">
        <v>0</v>
      </c>
      <c r="O30" s="295">
        <v>0</v>
      </c>
      <c r="P30" s="295">
        <v>0</v>
      </c>
      <c r="Q30" s="295">
        <v>0</v>
      </c>
      <c r="R30" s="294">
        <v>0</v>
      </c>
      <c r="S30" s="81">
        <v>100</v>
      </c>
      <c r="T30" s="82">
        <v>0</v>
      </c>
    </row>
    <row r="31" spans="2:20" ht="15" customHeight="1">
      <c r="B31" s="628"/>
      <c r="C31" s="624"/>
      <c r="D31" s="293" t="s">
        <v>46</v>
      </c>
      <c r="E31" s="363">
        <f>SUM(F31:L31)</f>
        <v>2</v>
      </c>
      <c r="F31" s="294">
        <v>2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4">
        <v>0</v>
      </c>
      <c r="N31" s="294">
        <v>0</v>
      </c>
      <c r="O31" s="295">
        <v>0</v>
      </c>
      <c r="P31" s="295">
        <v>0</v>
      </c>
      <c r="Q31" s="295">
        <v>0</v>
      </c>
      <c r="R31" s="294">
        <v>0</v>
      </c>
      <c r="S31" s="81">
        <v>100</v>
      </c>
      <c r="T31" s="82">
        <v>0</v>
      </c>
    </row>
    <row r="32" spans="2:20" ht="6.75" customHeight="1">
      <c r="B32" s="628"/>
      <c r="C32" s="292"/>
      <c r="D32" s="292"/>
      <c r="E32" s="296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81"/>
      <c r="T32" s="82"/>
    </row>
    <row r="33" spans="2:20" ht="15" customHeight="1">
      <c r="B33" s="277"/>
      <c r="C33" s="623" t="s">
        <v>405</v>
      </c>
      <c r="D33" s="293" t="s">
        <v>8</v>
      </c>
      <c r="E33" s="363">
        <f>SUM(F33:L33)</f>
        <v>2</v>
      </c>
      <c r="F33" s="294">
        <f aca="true" t="shared" si="7" ref="F33:R33">F34+F35</f>
        <v>2</v>
      </c>
      <c r="G33" s="294">
        <f t="shared" si="7"/>
        <v>0</v>
      </c>
      <c r="H33" s="294">
        <f t="shared" si="7"/>
        <v>0</v>
      </c>
      <c r="I33" s="294">
        <f t="shared" si="7"/>
        <v>0</v>
      </c>
      <c r="J33" s="294">
        <f t="shared" si="7"/>
        <v>0</v>
      </c>
      <c r="K33" s="294">
        <f t="shared" si="7"/>
        <v>0</v>
      </c>
      <c r="L33" s="294">
        <f t="shared" si="7"/>
        <v>0</v>
      </c>
      <c r="M33" s="294">
        <f t="shared" si="7"/>
        <v>0</v>
      </c>
      <c r="N33" s="294">
        <f t="shared" si="7"/>
        <v>0</v>
      </c>
      <c r="O33" s="294">
        <f t="shared" si="7"/>
        <v>0</v>
      </c>
      <c r="P33" s="294">
        <f t="shared" si="7"/>
        <v>0</v>
      </c>
      <c r="Q33" s="294">
        <f t="shared" si="7"/>
        <v>0</v>
      </c>
      <c r="R33" s="294">
        <f t="shared" si="7"/>
        <v>0</v>
      </c>
      <c r="S33" s="81">
        <v>100</v>
      </c>
      <c r="T33" s="82">
        <v>0</v>
      </c>
    </row>
    <row r="34" spans="2:20" ht="15" customHeight="1">
      <c r="B34" s="277"/>
      <c r="C34" s="624"/>
      <c r="D34" s="293" t="s">
        <v>45</v>
      </c>
      <c r="E34" s="363">
        <f>SUM(F34:L34)</f>
        <v>2</v>
      </c>
      <c r="F34" s="294">
        <v>2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4">
        <v>0</v>
      </c>
      <c r="N34" s="294">
        <v>0</v>
      </c>
      <c r="O34" s="295">
        <v>0</v>
      </c>
      <c r="P34" s="295">
        <v>0</v>
      </c>
      <c r="Q34" s="295">
        <v>0</v>
      </c>
      <c r="R34" s="294">
        <v>0</v>
      </c>
      <c r="S34" s="81">
        <v>100</v>
      </c>
      <c r="T34" s="82">
        <v>0</v>
      </c>
    </row>
    <row r="35" spans="2:20" ht="15" customHeight="1">
      <c r="B35" s="277"/>
      <c r="C35" s="624"/>
      <c r="D35" s="293" t="s">
        <v>46</v>
      </c>
      <c r="E35" s="363">
        <f>SUM(F35:L35)</f>
        <v>0</v>
      </c>
      <c r="F35" s="294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4">
        <v>0</v>
      </c>
      <c r="N35" s="294">
        <v>0</v>
      </c>
      <c r="O35" s="295">
        <v>0</v>
      </c>
      <c r="P35" s="295">
        <v>0</v>
      </c>
      <c r="Q35" s="295">
        <v>0</v>
      </c>
      <c r="R35" s="294">
        <v>0</v>
      </c>
      <c r="S35" s="295">
        <v>0</v>
      </c>
      <c r="T35" s="414">
        <v>0</v>
      </c>
    </row>
    <row r="36" spans="2:20" ht="15" customHeight="1">
      <c r="B36" s="277"/>
      <c r="C36" s="292"/>
      <c r="D36" s="292"/>
      <c r="E36" s="296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81"/>
      <c r="T36" s="82"/>
    </row>
    <row r="37" spans="2:20" ht="15" customHeight="1">
      <c r="B37" s="277"/>
      <c r="C37" s="292"/>
      <c r="D37" s="293" t="s">
        <v>8</v>
      </c>
      <c r="E37" s="363">
        <f>SUM(F37:L37)</f>
        <v>138</v>
      </c>
      <c r="F37" s="294">
        <f aca="true" t="shared" si="8" ref="F37:R37">F38+F39</f>
        <v>5</v>
      </c>
      <c r="G37" s="294">
        <f t="shared" si="8"/>
        <v>0</v>
      </c>
      <c r="H37" s="294">
        <f t="shared" si="8"/>
        <v>1</v>
      </c>
      <c r="I37" s="294">
        <f t="shared" si="8"/>
        <v>0</v>
      </c>
      <c r="J37" s="294">
        <f t="shared" si="8"/>
        <v>25</v>
      </c>
      <c r="K37" s="294">
        <f t="shared" si="8"/>
        <v>107</v>
      </c>
      <c r="L37" s="294">
        <f t="shared" si="8"/>
        <v>0</v>
      </c>
      <c r="M37" s="294">
        <f t="shared" si="8"/>
        <v>0</v>
      </c>
      <c r="N37" s="294">
        <f t="shared" si="8"/>
        <v>0</v>
      </c>
      <c r="O37" s="294">
        <f t="shared" si="8"/>
        <v>0</v>
      </c>
      <c r="P37" s="294">
        <f t="shared" si="8"/>
        <v>0</v>
      </c>
      <c r="Q37" s="294">
        <f t="shared" si="8"/>
        <v>0</v>
      </c>
      <c r="R37" s="294">
        <f t="shared" si="8"/>
        <v>0</v>
      </c>
      <c r="S37" s="81">
        <v>3.6</v>
      </c>
      <c r="T37" s="82">
        <v>18.1</v>
      </c>
    </row>
    <row r="38" spans="2:20" ht="15" customHeight="1">
      <c r="B38" s="277"/>
      <c r="C38" s="293" t="s">
        <v>8</v>
      </c>
      <c r="D38" s="293" t="s">
        <v>45</v>
      </c>
      <c r="E38" s="363">
        <f>SUM(F38:L38)</f>
        <v>88</v>
      </c>
      <c r="F38" s="294">
        <f>F42+F46+F50+F54+F58</f>
        <v>4</v>
      </c>
      <c r="G38" s="294">
        <f aca="true" t="shared" si="9" ref="G38:R38">G42+G46+G50+G54+G58</f>
        <v>0</v>
      </c>
      <c r="H38" s="294">
        <f t="shared" si="9"/>
        <v>1</v>
      </c>
      <c r="I38" s="294">
        <f t="shared" si="9"/>
        <v>0</v>
      </c>
      <c r="J38" s="294">
        <f t="shared" si="9"/>
        <v>20</v>
      </c>
      <c r="K38" s="294">
        <f t="shared" si="9"/>
        <v>63</v>
      </c>
      <c r="L38" s="294">
        <f t="shared" si="9"/>
        <v>0</v>
      </c>
      <c r="M38" s="294">
        <f t="shared" si="9"/>
        <v>0</v>
      </c>
      <c r="N38" s="294">
        <f t="shared" si="9"/>
        <v>0</v>
      </c>
      <c r="O38" s="294">
        <f t="shared" si="9"/>
        <v>0</v>
      </c>
      <c r="P38" s="294">
        <f t="shared" si="9"/>
        <v>0</v>
      </c>
      <c r="Q38" s="294">
        <f t="shared" si="9"/>
        <v>0</v>
      </c>
      <c r="R38" s="294">
        <f t="shared" si="9"/>
        <v>0</v>
      </c>
      <c r="S38" s="81">
        <v>4.5</v>
      </c>
      <c r="T38" s="82">
        <v>22.7</v>
      </c>
    </row>
    <row r="39" spans="2:20" ht="15" customHeight="1">
      <c r="B39" s="277"/>
      <c r="C39" s="292"/>
      <c r="D39" s="293" t="s">
        <v>46</v>
      </c>
      <c r="E39" s="363">
        <f>SUM(F39:L39)</f>
        <v>50</v>
      </c>
      <c r="F39" s="294">
        <f>F43+F47+F51+F55+F59</f>
        <v>1</v>
      </c>
      <c r="G39" s="294">
        <f aca="true" t="shared" si="10" ref="G39:R39">G43+G47+G51+G55+G59</f>
        <v>0</v>
      </c>
      <c r="H39" s="294">
        <f t="shared" si="10"/>
        <v>0</v>
      </c>
      <c r="I39" s="294">
        <f t="shared" si="10"/>
        <v>0</v>
      </c>
      <c r="J39" s="294">
        <f t="shared" si="10"/>
        <v>5</v>
      </c>
      <c r="K39" s="294">
        <f t="shared" si="10"/>
        <v>44</v>
      </c>
      <c r="L39" s="294">
        <f t="shared" si="10"/>
        <v>0</v>
      </c>
      <c r="M39" s="294">
        <f t="shared" si="10"/>
        <v>0</v>
      </c>
      <c r="N39" s="294">
        <f t="shared" si="10"/>
        <v>0</v>
      </c>
      <c r="O39" s="294">
        <f t="shared" si="10"/>
        <v>0</v>
      </c>
      <c r="P39" s="294">
        <f t="shared" si="10"/>
        <v>0</v>
      </c>
      <c r="Q39" s="294">
        <f t="shared" si="10"/>
        <v>0</v>
      </c>
      <c r="R39" s="294">
        <f t="shared" si="10"/>
        <v>0</v>
      </c>
      <c r="S39" s="81">
        <v>2</v>
      </c>
      <c r="T39" s="82">
        <v>10</v>
      </c>
    </row>
    <row r="40" spans="2:20" ht="6.75" customHeight="1">
      <c r="B40" s="628" t="s">
        <v>407</v>
      </c>
      <c r="C40" s="292"/>
      <c r="D40" s="292"/>
      <c r="E40" s="296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81"/>
      <c r="T40" s="82"/>
    </row>
    <row r="41" spans="2:20" ht="15" customHeight="1">
      <c r="B41" s="628"/>
      <c r="C41" s="623" t="s">
        <v>403</v>
      </c>
      <c r="D41" s="293" t="s">
        <v>8</v>
      </c>
      <c r="E41" s="363">
        <f>SUM(F41:L41)</f>
        <v>6</v>
      </c>
      <c r="F41" s="294">
        <f aca="true" t="shared" si="11" ref="F41:R41">F42+F43</f>
        <v>3</v>
      </c>
      <c r="G41" s="294">
        <f t="shared" si="11"/>
        <v>0</v>
      </c>
      <c r="H41" s="294">
        <f t="shared" si="11"/>
        <v>0</v>
      </c>
      <c r="I41" s="294">
        <f t="shared" si="11"/>
        <v>0</v>
      </c>
      <c r="J41" s="294">
        <f t="shared" si="11"/>
        <v>0</v>
      </c>
      <c r="K41" s="294">
        <f t="shared" si="11"/>
        <v>3</v>
      </c>
      <c r="L41" s="294">
        <f t="shared" si="11"/>
        <v>0</v>
      </c>
      <c r="M41" s="294">
        <f t="shared" si="11"/>
        <v>0</v>
      </c>
      <c r="N41" s="294">
        <f t="shared" si="11"/>
        <v>0</v>
      </c>
      <c r="O41" s="294">
        <f t="shared" si="11"/>
        <v>0</v>
      </c>
      <c r="P41" s="294">
        <f t="shared" si="11"/>
        <v>0</v>
      </c>
      <c r="Q41" s="294">
        <f t="shared" si="11"/>
        <v>0</v>
      </c>
      <c r="R41" s="294">
        <f t="shared" si="11"/>
        <v>0</v>
      </c>
      <c r="S41" s="81">
        <v>50</v>
      </c>
      <c r="T41" s="82">
        <v>0</v>
      </c>
    </row>
    <row r="42" spans="2:20" ht="15" customHeight="1">
      <c r="B42" s="628"/>
      <c r="C42" s="624"/>
      <c r="D42" s="293" t="s">
        <v>45</v>
      </c>
      <c r="E42" s="363">
        <f>SUM(F42:L42)</f>
        <v>4</v>
      </c>
      <c r="F42" s="294">
        <v>2</v>
      </c>
      <c r="G42" s="295">
        <v>0</v>
      </c>
      <c r="H42" s="295">
        <v>0</v>
      </c>
      <c r="I42" s="295">
        <v>0</v>
      </c>
      <c r="J42" s="295">
        <v>0</v>
      </c>
      <c r="K42" s="295">
        <v>2</v>
      </c>
      <c r="L42" s="295">
        <v>0</v>
      </c>
      <c r="M42" s="294">
        <v>0</v>
      </c>
      <c r="N42" s="294">
        <v>0</v>
      </c>
      <c r="O42" s="295">
        <v>0</v>
      </c>
      <c r="P42" s="295">
        <v>0</v>
      </c>
      <c r="Q42" s="295">
        <v>0</v>
      </c>
      <c r="R42" s="294">
        <v>0</v>
      </c>
      <c r="S42" s="81">
        <v>50</v>
      </c>
      <c r="T42" s="82">
        <v>0</v>
      </c>
    </row>
    <row r="43" spans="2:20" ht="15" customHeight="1">
      <c r="B43" s="628"/>
      <c r="C43" s="624"/>
      <c r="D43" s="293" t="s">
        <v>46</v>
      </c>
      <c r="E43" s="363">
        <f>SUM(F43:L43)</f>
        <v>2</v>
      </c>
      <c r="F43" s="294">
        <v>1</v>
      </c>
      <c r="G43" s="295">
        <v>0</v>
      </c>
      <c r="H43" s="295">
        <v>0</v>
      </c>
      <c r="I43" s="295">
        <v>0</v>
      </c>
      <c r="J43" s="295">
        <v>0</v>
      </c>
      <c r="K43" s="295">
        <v>1</v>
      </c>
      <c r="L43" s="295">
        <v>0</v>
      </c>
      <c r="M43" s="294">
        <v>0</v>
      </c>
      <c r="N43" s="294">
        <v>0</v>
      </c>
      <c r="O43" s="295">
        <v>0</v>
      </c>
      <c r="P43" s="295">
        <v>0</v>
      </c>
      <c r="Q43" s="295">
        <v>0</v>
      </c>
      <c r="R43" s="294">
        <v>0</v>
      </c>
      <c r="S43" s="81">
        <v>50</v>
      </c>
      <c r="T43" s="82">
        <v>0</v>
      </c>
    </row>
    <row r="44" spans="2:20" ht="6.75" customHeight="1">
      <c r="B44" s="628"/>
      <c r="C44" s="292"/>
      <c r="D44" s="292"/>
      <c r="E44" s="296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81"/>
      <c r="T44" s="82"/>
    </row>
    <row r="45" spans="2:20" ht="15" customHeight="1">
      <c r="B45" s="628"/>
      <c r="C45" s="623" t="s">
        <v>404</v>
      </c>
      <c r="D45" s="293" t="s">
        <v>8</v>
      </c>
      <c r="E45" s="363">
        <f>SUM(F45:L45)</f>
        <v>4</v>
      </c>
      <c r="F45" s="294">
        <f aca="true" t="shared" si="12" ref="F45:R45">F46+F47</f>
        <v>1</v>
      </c>
      <c r="G45" s="294">
        <f t="shared" si="12"/>
        <v>0</v>
      </c>
      <c r="H45" s="294">
        <f t="shared" si="12"/>
        <v>0</v>
      </c>
      <c r="I45" s="294">
        <f t="shared" si="12"/>
        <v>0</v>
      </c>
      <c r="J45" s="294">
        <f t="shared" si="12"/>
        <v>1</v>
      </c>
      <c r="K45" s="294">
        <f t="shared" si="12"/>
        <v>2</v>
      </c>
      <c r="L45" s="294">
        <f t="shared" si="12"/>
        <v>0</v>
      </c>
      <c r="M45" s="294">
        <f t="shared" si="12"/>
        <v>0</v>
      </c>
      <c r="N45" s="294">
        <f t="shared" si="12"/>
        <v>0</v>
      </c>
      <c r="O45" s="294">
        <f t="shared" si="12"/>
        <v>0</v>
      </c>
      <c r="P45" s="294">
        <f t="shared" si="12"/>
        <v>0</v>
      </c>
      <c r="Q45" s="294">
        <f t="shared" si="12"/>
        <v>0</v>
      </c>
      <c r="R45" s="294">
        <f t="shared" si="12"/>
        <v>0</v>
      </c>
      <c r="S45" s="81">
        <v>25</v>
      </c>
      <c r="T45" s="82">
        <v>25</v>
      </c>
    </row>
    <row r="46" spans="2:20" ht="15" customHeight="1">
      <c r="B46" s="628"/>
      <c r="C46" s="624"/>
      <c r="D46" s="293" t="s">
        <v>45</v>
      </c>
      <c r="E46" s="363">
        <f>SUM(F46:L46)</f>
        <v>3</v>
      </c>
      <c r="F46" s="294">
        <v>1</v>
      </c>
      <c r="G46" s="295">
        <v>0</v>
      </c>
      <c r="H46" s="295">
        <v>0</v>
      </c>
      <c r="I46" s="295">
        <v>0</v>
      </c>
      <c r="J46" s="295">
        <v>1</v>
      </c>
      <c r="K46" s="295">
        <v>1</v>
      </c>
      <c r="L46" s="295">
        <v>0</v>
      </c>
      <c r="M46" s="294">
        <v>0</v>
      </c>
      <c r="N46" s="294">
        <v>0</v>
      </c>
      <c r="O46" s="295">
        <v>0</v>
      </c>
      <c r="P46" s="295">
        <v>0</v>
      </c>
      <c r="Q46" s="295">
        <v>0</v>
      </c>
      <c r="R46" s="294">
        <v>0</v>
      </c>
      <c r="S46" s="81">
        <v>33.3</v>
      </c>
      <c r="T46" s="82">
        <v>33.3</v>
      </c>
    </row>
    <row r="47" spans="2:20" ht="15" customHeight="1">
      <c r="B47" s="628"/>
      <c r="C47" s="624"/>
      <c r="D47" s="293" t="s">
        <v>46</v>
      </c>
      <c r="E47" s="363">
        <f>SUM(F47:L47)</f>
        <v>1</v>
      </c>
      <c r="F47" s="294"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1</v>
      </c>
      <c r="L47" s="295">
        <v>0</v>
      </c>
      <c r="M47" s="294">
        <v>0</v>
      </c>
      <c r="N47" s="294">
        <v>0</v>
      </c>
      <c r="O47" s="295">
        <v>0</v>
      </c>
      <c r="P47" s="295">
        <v>0</v>
      </c>
      <c r="Q47" s="295">
        <v>0</v>
      </c>
      <c r="R47" s="294">
        <v>0</v>
      </c>
      <c r="S47" s="81">
        <v>0</v>
      </c>
      <c r="T47" s="82">
        <v>0</v>
      </c>
    </row>
    <row r="48" spans="2:20" ht="6.75" customHeight="1">
      <c r="B48" s="628"/>
      <c r="C48" s="292"/>
      <c r="D48" s="292"/>
      <c r="E48" s="296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81"/>
      <c r="T48" s="82"/>
    </row>
    <row r="49" spans="2:20" ht="15" customHeight="1">
      <c r="B49" s="628"/>
      <c r="C49" s="623" t="s">
        <v>70</v>
      </c>
      <c r="D49" s="293" t="s">
        <v>8</v>
      </c>
      <c r="E49" s="363">
        <f>SUM(F49:L49)</f>
        <v>105</v>
      </c>
      <c r="F49" s="294">
        <f aca="true" t="shared" si="13" ref="F49:R49">F50+F51</f>
        <v>1</v>
      </c>
      <c r="G49" s="294">
        <f t="shared" si="13"/>
        <v>0</v>
      </c>
      <c r="H49" s="294">
        <f t="shared" si="13"/>
        <v>1</v>
      </c>
      <c r="I49" s="294">
        <f t="shared" si="13"/>
        <v>0</v>
      </c>
      <c r="J49" s="294">
        <f t="shared" si="13"/>
        <v>19</v>
      </c>
      <c r="K49" s="294">
        <f t="shared" si="13"/>
        <v>84</v>
      </c>
      <c r="L49" s="294">
        <f t="shared" si="13"/>
        <v>0</v>
      </c>
      <c r="M49" s="294">
        <f t="shared" si="13"/>
        <v>0</v>
      </c>
      <c r="N49" s="294">
        <f t="shared" si="13"/>
        <v>0</v>
      </c>
      <c r="O49" s="294">
        <f t="shared" si="13"/>
        <v>0</v>
      </c>
      <c r="P49" s="294">
        <f t="shared" si="13"/>
        <v>0</v>
      </c>
      <c r="Q49" s="294">
        <f t="shared" si="13"/>
        <v>0</v>
      </c>
      <c r="R49" s="294">
        <f t="shared" si="13"/>
        <v>0</v>
      </c>
      <c r="S49" s="81">
        <v>1</v>
      </c>
      <c r="T49" s="82">
        <v>18.1</v>
      </c>
    </row>
    <row r="50" spans="2:20" ht="15" customHeight="1">
      <c r="B50" s="628"/>
      <c r="C50" s="624"/>
      <c r="D50" s="293" t="s">
        <v>45</v>
      </c>
      <c r="E50" s="363">
        <f>SUM(F50:L50)</f>
        <v>67</v>
      </c>
      <c r="F50" s="294">
        <v>1</v>
      </c>
      <c r="G50" s="295">
        <v>0</v>
      </c>
      <c r="H50" s="295">
        <v>1</v>
      </c>
      <c r="I50" s="295">
        <v>0</v>
      </c>
      <c r="J50" s="295">
        <v>15</v>
      </c>
      <c r="K50" s="295">
        <v>50</v>
      </c>
      <c r="L50" s="295">
        <v>0</v>
      </c>
      <c r="M50" s="294">
        <v>0</v>
      </c>
      <c r="N50" s="294">
        <v>0</v>
      </c>
      <c r="O50" s="295">
        <v>0</v>
      </c>
      <c r="P50" s="295">
        <v>0</v>
      </c>
      <c r="Q50" s="295">
        <v>0</v>
      </c>
      <c r="R50" s="294">
        <v>0</v>
      </c>
      <c r="S50" s="81">
        <v>1.5</v>
      </c>
      <c r="T50" s="82">
        <v>22.4</v>
      </c>
    </row>
    <row r="51" spans="2:20" ht="15" customHeight="1">
      <c r="B51" s="628"/>
      <c r="C51" s="624"/>
      <c r="D51" s="293" t="s">
        <v>46</v>
      </c>
      <c r="E51" s="363">
        <f>SUM(F51:L51)</f>
        <v>38</v>
      </c>
      <c r="F51" s="294">
        <v>0</v>
      </c>
      <c r="G51" s="295">
        <v>0</v>
      </c>
      <c r="H51" s="295">
        <v>0</v>
      </c>
      <c r="I51" s="295">
        <v>0</v>
      </c>
      <c r="J51" s="295">
        <v>4</v>
      </c>
      <c r="K51" s="295">
        <v>34</v>
      </c>
      <c r="L51" s="295">
        <v>0</v>
      </c>
      <c r="M51" s="294">
        <v>0</v>
      </c>
      <c r="N51" s="294">
        <v>0</v>
      </c>
      <c r="O51" s="295">
        <v>0</v>
      </c>
      <c r="P51" s="295">
        <v>0</v>
      </c>
      <c r="Q51" s="295">
        <v>0</v>
      </c>
      <c r="R51" s="294">
        <v>0</v>
      </c>
      <c r="S51" s="81">
        <v>0</v>
      </c>
      <c r="T51" s="82">
        <v>10.5</v>
      </c>
    </row>
    <row r="52" spans="2:20" ht="6.75" customHeight="1">
      <c r="B52" s="628"/>
      <c r="C52" s="292"/>
      <c r="D52" s="292"/>
      <c r="E52" s="296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81"/>
      <c r="T52" s="82"/>
    </row>
    <row r="53" spans="2:20" ht="15" customHeight="1">
      <c r="B53" s="628"/>
      <c r="C53" s="623" t="s">
        <v>406</v>
      </c>
      <c r="D53" s="293" t="s">
        <v>8</v>
      </c>
      <c r="E53" s="363">
        <f>SUM(F53:L53)</f>
        <v>5</v>
      </c>
      <c r="F53" s="294">
        <f aca="true" t="shared" si="14" ref="F53:R53">F54+F55</f>
        <v>0</v>
      </c>
      <c r="G53" s="294">
        <f t="shared" si="14"/>
        <v>0</v>
      </c>
      <c r="H53" s="294">
        <f t="shared" si="14"/>
        <v>0</v>
      </c>
      <c r="I53" s="294">
        <f t="shared" si="14"/>
        <v>0</v>
      </c>
      <c r="J53" s="294">
        <f t="shared" si="14"/>
        <v>1</v>
      </c>
      <c r="K53" s="294">
        <f t="shared" si="14"/>
        <v>4</v>
      </c>
      <c r="L53" s="294">
        <f t="shared" si="14"/>
        <v>0</v>
      </c>
      <c r="M53" s="294">
        <f t="shared" si="14"/>
        <v>0</v>
      </c>
      <c r="N53" s="294">
        <f t="shared" si="14"/>
        <v>0</v>
      </c>
      <c r="O53" s="294">
        <f t="shared" si="14"/>
        <v>0</v>
      </c>
      <c r="P53" s="294">
        <f t="shared" si="14"/>
        <v>0</v>
      </c>
      <c r="Q53" s="294">
        <f t="shared" si="14"/>
        <v>0</v>
      </c>
      <c r="R53" s="294">
        <f t="shared" si="14"/>
        <v>0</v>
      </c>
      <c r="S53" s="81">
        <v>0</v>
      </c>
      <c r="T53" s="82">
        <v>20</v>
      </c>
    </row>
    <row r="54" spans="2:20" ht="15" customHeight="1">
      <c r="B54" s="628"/>
      <c r="C54" s="624"/>
      <c r="D54" s="293" t="s">
        <v>45</v>
      </c>
      <c r="E54" s="363">
        <f>SUM(F54:L54)</f>
        <v>3</v>
      </c>
      <c r="F54" s="294">
        <v>0</v>
      </c>
      <c r="G54" s="295">
        <v>0</v>
      </c>
      <c r="H54" s="295">
        <v>0</v>
      </c>
      <c r="I54" s="295">
        <v>0</v>
      </c>
      <c r="J54" s="295">
        <v>1</v>
      </c>
      <c r="K54" s="295">
        <v>2</v>
      </c>
      <c r="L54" s="295">
        <v>0</v>
      </c>
      <c r="M54" s="294">
        <v>0</v>
      </c>
      <c r="N54" s="294">
        <v>0</v>
      </c>
      <c r="O54" s="295">
        <v>0</v>
      </c>
      <c r="P54" s="295">
        <v>0</v>
      </c>
      <c r="Q54" s="295">
        <v>0</v>
      </c>
      <c r="R54" s="294">
        <v>0</v>
      </c>
      <c r="S54" s="81">
        <v>0</v>
      </c>
      <c r="T54" s="82">
        <v>33.3</v>
      </c>
    </row>
    <row r="55" spans="2:20" ht="15" customHeight="1">
      <c r="B55" s="628"/>
      <c r="C55" s="624"/>
      <c r="D55" s="293" t="s">
        <v>46</v>
      </c>
      <c r="E55" s="363">
        <f>SUM(F55:L55)</f>
        <v>2</v>
      </c>
      <c r="F55" s="294">
        <v>0</v>
      </c>
      <c r="G55" s="295">
        <v>0</v>
      </c>
      <c r="H55" s="295">
        <v>0</v>
      </c>
      <c r="I55" s="295">
        <v>0</v>
      </c>
      <c r="J55" s="295">
        <v>0</v>
      </c>
      <c r="K55" s="295">
        <v>2</v>
      </c>
      <c r="L55" s="295">
        <v>0</v>
      </c>
      <c r="M55" s="294">
        <v>0</v>
      </c>
      <c r="N55" s="294">
        <v>0</v>
      </c>
      <c r="O55" s="295">
        <v>0</v>
      </c>
      <c r="P55" s="295">
        <v>0</v>
      </c>
      <c r="Q55" s="295">
        <v>0</v>
      </c>
      <c r="R55" s="294">
        <v>0</v>
      </c>
      <c r="S55" s="81">
        <v>0</v>
      </c>
      <c r="T55" s="82">
        <v>0</v>
      </c>
    </row>
    <row r="56" spans="2:20" ht="6.75" customHeight="1">
      <c r="B56" s="628"/>
      <c r="C56" s="292"/>
      <c r="D56" s="292"/>
      <c r="E56" s="296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81"/>
      <c r="T56" s="82"/>
    </row>
    <row r="57" spans="2:20" ht="15" customHeight="1">
      <c r="B57" s="327"/>
      <c r="C57" s="618" t="s">
        <v>405</v>
      </c>
      <c r="D57" s="322" t="s">
        <v>8</v>
      </c>
      <c r="E57" s="323">
        <f>SUM(F57:L57)</f>
        <v>18</v>
      </c>
      <c r="F57" s="324">
        <f aca="true" t="shared" si="15" ref="F57:R57">F58+F59</f>
        <v>0</v>
      </c>
      <c r="G57" s="324">
        <f t="shared" si="15"/>
        <v>0</v>
      </c>
      <c r="H57" s="324">
        <f t="shared" si="15"/>
        <v>0</v>
      </c>
      <c r="I57" s="324">
        <f t="shared" si="15"/>
        <v>0</v>
      </c>
      <c r="J57" s="324">
        <f t="shared" si="15"/>
        <v>4</v>
      </c>
      <c r="K57" s="324">
        <f t="shared" si="15"/>
        <v>14</v>
      </c>
      <c r="L57" s="324">
        <f t="shared" si="15"/>
        <v>0</v>
      </c>
      <c r="M57" s="324">
        <f t="shared" si="15"/>
        <v>0</v>
      </c>
      <c r="N57" s="324">
        <f t="shared" si="15"/>
        <v>0</v>
      </c>
      <c r="O57" s="324">
        <f t="shared" si="15"/>
        <v>0</v>
      </c>
      <c r="P57" s="324">
        <f t="shared" si="15"/>
        <v>0</v>
      </c>
      <c r="Q57" s="324">
        <f t="shared" si="15"/>
        <v>0</v>
      </c>
      <c r="R57" s="324">
        <f t="shared" si="15"/>
        <v>0</v>
      </c>
      <c r="S57" s="81">
        <v>0</v>
      </c>
      <c r="T57" s="326">
        <v>22.2</v>
      </c>
    </row>
    <row r="58" spans="2:20" ht="15" customHeight="1">
      <c r="B58" s="327"/>
      <c r="C58" s="619"/>
      <c r="D58" s="322" t="s">
        <v>45</v>
      </c>
      <c r="E58" s="323">
        <f>SUM(F58:L58)</f>
        <v>11</v>
      </c>
      <c r="F58" s="324">
        <v>0</v>
      </c>
      <c r="G58" s="325">
        <v>0</v>
      </c>
      <c r="H58" s="325">
        <v>0</v>
      </c>
      <c r="I58" s="325">
        <v>0</v>
      </c>
      <c r="J58" s="325">
        <v>3</v>
      </c>
      <c r="K58" s="325">
        <v>8</v>
      </c>
      <c r="L58" s="325">
        <v>0</v>
      </c>
      <c r="M58" s="324">
        <v>0</v>
      </c>
      <c r="N58" s="324">
        <v>0</v>
      </c>
      <c r="O58" s="325">
        <v>0</v>
      </c>
      <c r="P58" s="325">
        <v>0</v>
      </c>
      <c r="Q58" s="325">
        <v>0</v>
      </c>
      <c r="R58" s="324">
        <v>0</v>
      </c>
      <c r="S58" s="81">
        <v>0</v>
      </c>
      <c r="T58" s="326">
        <v>27.3</v>
      </c>
    </row>
    <row r="59" spans="2:20" ht="15" customHeight="1">
      <c r="B59" s="327"/>
      <c r="C59" s="619"/>
      <c r="D59" s="322" t="s">
        <v>46</v>
      </c>
      <c r="E59" s="323">
        <f>SUM(F59:L59)</f>
        <v>7</v>
      </c>
      <c r="F59" s="324">
        <v>0</v>
      </c>
      <c r="G59" s="325">
        <v>0</v>
      </c>
      <c r="H59" s="325">
        <v>0</v>
      </c>
      <c r="I59" s="325">
        <v>0</v>
      </c>
      <c r="J59" s="325">
        <v>1</v>
      </c>
      <c r="K59" s="325">
        <v>6</v>
      </c>
      <c r="L59" s="325">
        <v>0</v>
      </c>
      <c r="M59" s="324">
        <v>0</v>
      </c>
      <c r="N59" s="324">
        <v>0</v>
      </c>
      <c r="O59" s="325">
        <v>0</v>
      </c>
      <c r="P59" s="325">
        <v>0</v>
      </c>
      <c r="Q59" s="325">
        <v>0</v>
      </c>
      <c r="R59" s="324">
        <v>0</v>
      </c>
      <c r="S59" s="81">
        <v>0</v>
      </c>
      <c r="T59" s="326">
        <v>14.3</v>
      </c>
    </row>
    <row r="60" spans="2:20" ht="15" customHeight="1" thickBot="1">
      <c r="B60" s="380"/>
      <c r="C60" s="381"/>
      <c r="D60" s="381"/>
      <c r="E60" s="382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4"/>
      <c r="T60" s="385"/>
    </row>
  </sheetData>
  <mergeCells count="15">
    <mergeCell ref="C21:C23"/>
    <mergeCell ref="C41:C43"/>
    <mergeCell ref="C45:C47"/>
    <mergeCell ref="C49:C51"/>
    <mergeCell ref="C33:C35"/>
    <mergeCell ref="C57:C59"/>
    <mergeCell ref="M4:R4"/>
    <mergeCell ref="C53:C55"/>
    <mergeCell ref="B8:D8"/>
    <mergeCell ref="B16:B32"/>
    <mergeCell ref="N5:R6"/>
    <mergeCell ref="C17:C19"/>
    <mergeCell ref="C29:C31"/>
    <mergeCell ref="C25:C27"/>
    <mergeCell ref="B40:B56"/>
  </mergeCells>
  <printOptions/>
  <pageMargins left="0.7874015748031497" right="0.1968503937007874" top="0.984251968503937" bottom="0" header="0.5118110236220472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G40" sqref="G40"/>
    </sheetView>
  </sheetViews>
  <sheetFormatPr defaultColWidth="11.00390625" defaultRowHeight="12.75" customHeight="1"/>
  <cols>
    <col min="1" max="1" width="1.625" style="6" customWidth="1"/>
    <col min="2" max="8" width="11.625" style="6" customWidth="1"/>
    <col min="9" max="9" width="6.00390625" style="6" customWidth="1"/>
    <col min="10" max="16384" width="11.00390625" style="6" customWidth="1"/>
  </cols>
  <sheetData>
    <row r="1" ht="4.5" customHeight="1"/>
    <row r="2" spans="2:12" ht="12.75" customHeight="1">
      <c r="B2" s="465" t="s">
        <v>440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ht="4.5" customHeight="1" thickBot="1"/>
    <row r="4" spans="2:8" s="74" customFormat="1" ht="12.75" customHeight="1">
      <c r="B4" s="473" t="s">
        <v>24</v>
      </c>
      <c r="C4" s="466" t="s">
        <v>59</v>
      </c>
      <c r="D4" s="467"/>
      <c r="E4" s="472"/>
      <c r="F4" s="466" t="s">
        <v>60</v>
      </c>
      <c r="G4" s="467"/>
      <c r="H4" s="467"/>
    </row>
    <row r="5" spans="2:8" s="74" customFormat="1" ht="12.75" customHeight="1">
      <c r="B5" s="474"/>
      <c r="C5" s="7" t="s">
        <v>8</v>
      </c>
      <c r="D5" s="7" t="s">
        <v>25</v>
      </c>
      <c r="E5" s="7" t="s">
        <v>26</v>
      </c>
      <c r="F5" s="7" t="s">
        <v>8</v>
      </c>
      <c r="G5" s="7" t="s">
        <v>25</v>
      </c>
      <c r="H5" s="7" t="s">
        <v>26</v>
      </c>
    </row>
    <row r="6" spans="2:8" s="74" customFormat="1" ht="4.5" customHeight="1">
      <c r="B6" s="103"/>
      <c r="C6" s="104"/>
      <c r="D6" s="8"/>
      <c r="E6" s="8"/>
      <c r="F6" s="8"/>
      <c r="G6" s="8"/>
      <c r="H6" s="8"/>
    </row>
    <row r="7" spans="2:9" ht="13.5" customHeight="1">
      <c r="B7" s="105" t="s">
        <v>27</v>
      </c>
      <c r="C7" s="29">
        <f aca="true" t="shared" si="0" ref="C7:H7">SUM(C11:C35)</f>
        <v>269</v>
      </c>
      <c r="D7" s="9">
        <f t="shared" si="0"/>
        <v>261</v>
      </c>
      <c r="E7" s="9">
        <f t="shared" si="0"/>
        <v>8</v>
      </c>
      <c r="F7" s="9">
        <f t="shared" si="0"/>
        <v>96</v>
      </c>
      <c r="G7" s="9">
        <f t="shared" si="0"/>
        <v>92</v>
      </c>
      <c r="H7" s="321">
        <f t="shared" si="0"/>
        <v>4</v>
      </c>
      <c r="I7" s="106"/>
    </row>
    <row r="8" spans="2:9" ht="12.75" customHeight="1">
      <c r="B8" s="30" t="s">
        <v>28</v>
      </c>
      <c r="C8" s="15">
        <v>1</v>
      </c>
      <c r="D8" s="16">
        <v>1</v>
      </c>
      <c r="E8" s="16">
        <v>0</v>
      </c>
      <c r="F8" s="10">
        <v>1</v>
      </c>
      <c r="G8" s="16">
        <v>1</v>
      </c>
      <c r="H8" s="16">
        <v>0</v>
      </c>
      <c r="I8" s="106"/>
    </row>
    <row r="9" spans="2:9" ht="12.75" customHeight="1">
      <c r="B9" s="30" t="s">
        <v>29</v>
      </c>
      <c r="C9" s="15">
        <v>2</v>
      </c>
      <c r="D9" s="16">
        <v>2</v>
      </c>
      <c r="E9" s="16">
        <v>0</v>
      </c>
      <c r="F9" s="10">
        <v>2</v>
      </c>
      <c r="G9" s="16">
        <v>2</v>
      </c>
      <c r="H9" s="16">
        <v>0</v>
      </c>
      <c r="I9" s="106"/>
    </row>
    <row r="10" spans="3:8" ht="4.5" customHeight="1">
      <c r="C10" s="11"/>
      <c r="D10" s="12"/>
      <c r="E10" s="12"/>
      <c r="F10" s="12"/>
      <c r="G10" s="12"/>
      <c r="H10" s="12"/>
    </row>
    <row r="11" spans="1:8" ht="13.5" customHeight="1">
      <c r="A11" s="13"/>
      <c r="B11" s="14" t="s">
        <v>30</v>
      </c>
      <c r="C11" s="15">
        <v>35</v>
      </c>
      <c r="D11" s="10">
        <v>34</v>
      </c>
      <c r="E11" s="16">
        <v>1</v>
      </c>
      <c r="F11" s="10">
        <v>19</v>
      </c>
      <c r="G11" s="10">
        <v>19</v>
      </c>
      <c r="H11" s="16">
        <v>0</v>
      </c>
    </row>
    <row r="12" spans="1:8" ht="12.75" customHeight="1">
      <c r="A12" s="13"/>
      <c r="B12" s="14" t="s">
        <v>31</v>
      </c>
      <c r="C12" s="15">
        <v>18</v>
      </c>
      <c r="D12" s="10">
        <v>18</v>
      </c>
      <c r="E12" s="16">
        <v>0</v>
      </c>
      <c r="F12" s="10">
        <v>7</v>
      </c>
      <c r="G12" s="10">
        <v>6</v>
      </c>
      <c r="H12" s="16">
        <v>1</v>
      </c>
    </row>
    <row r="13" spans="1:8" ht="12.75" customHeight="1">
      <c r="A13" s="13"/>
      <c r="B13" s="14" t="s">
        <v>32</v>
      </c>
      <c r="C13" s="15">
        <v>11</v>
      </c>
      <c r="D13" s="10">
        <v>11</v>
      </c>
      <c r="E13" s="16">
        <v>0</v>
      </c>
      <c r="F13" s="10">
        <v>3</v>
      </c>
      <c r="G13" s="10">
        <v>3</v>
      </c>
      <c r="H13" s="16">
        <v>0</v>
      </c>
    </row>
    <row r="14" spans="1:8" ht="12.75" customHeight="1">
      <c r="A14" s="13"/>
      <c r="B14" s="14" t="s">
        <v>33</v>
      </c>
      <c r="C14" s="15">
        <v>26</v>
      </c>
      <c r="D14" s="10">
        <v>26</v>
      </c>
      <c r="E14" s="16">
        <v>0</v>
      </c>
      <c r="F14" s="10">
        <v>10</v>
      </c>
      <c r="G14" s="10">
        <v>10</v>
      </c>
      <c r="H14" s="16">
        <v>0</v>
      </c>
    </row>
    <row r="15" spans="1:8" ht="12.75" customHeight="1">
      <c r="A15" s="13"/>
      <c r="B15" s="14" t="s">
        <v>347</v>
      </c>
      <c r="C15" s="15">
        <v>18</v>
      </c>
      <c r="D15" s="10">
        <v>18</v>
      </c>
      <c r="E15" s="16">
        <v>0</v>
      </c>
      <c r="F15" s="10">
        <v>6</v>
      </c>
      <c r="G15" s="10">
        <v>6</v>
      </c>
      <c r="H15" s="16">
        <v>0</v>
      </c>
    </row>
    <row r="16" spans="1:8" ht="12.75" customHeight="1">
      <c r="A16" s="13"/>
      <c r="B16" s="14" t="s">
        <v>348</v>
      </c>
      <c r="C16" s="15">
        <v>11</v>
      </c>
      <c r="D16" s="10">
        <v>11</v>
      </c>
      <c r="E16" s="16">
        <v>0</v>
      </c>
      <c r="F16" s="10">
        <v>4</v>
      </c>
      <c r="G16" s="10">
        <v>4</v>
      </c>
      <c r="H16" s="16">
        <v>0</v>
      </c>
    </row>
    <row r="17" spans="1:8" ht="12.75" customHeight="1">
      <c r="A17" s="13"/>
      <c r="B17" s="14" t="s">
        <v>349</v>
      </c>
      <c r="C17" s="15">
        <v>27</v>
      </c>
      <c r="D17" s="10">
        <v>26</v>
      </c>
      <c r="E17" s="16">
        <v>1</v>
      </c>
      <c r="F17" s="10">
        <v>9</v>
      </c>
      <c r="G17" s="10">
        <v>8</v>
      </c>
      <c r="H17" s="16">
        <v>1</v>
      </c>
    </row>
    <row r="18" spans="1:8" ht="12.75" customHeight="1">
      <c r="A18" s="13"/>
      <c r="B18" s="14" t="s">
        <v>366</v>
      </c>
      <c r="C18" s="15">
        <v>39</v>
      </c>
      <c r="D18" s="10">
        <v>38</v>
      </c>
      <c r="E18" s="16">
        <v>1</v>
      </c>
      <c r="F18" s="10">
        <v>6</v>
      </c>
      <c r="G18" s="10">
        <v>6</v>
      </c>
      <c r="H18" s="16">
        <v>0</v>
      </c>
    </row>
    <row r="19" spans="1:8" ht="4.5" customHeight="1">
      <c r="A19" s="13"/>
      <c r="B19" s="14"/>
      <c r="C19" s="15"/>
      <c r="D19" s="10"/>
      <c r="E19" s="16"/>
      <c r="F19" s="10"/>
      <c r="G19" s="10"/>
      <c r="H19" s="16"/>
    </row>
    <row r="20" spans="1:8" ht="12.75" customHeight="1">
      <c r="A20" s="13"/>
      <c r="B20" s="14" t="s">
        <v>34</v>
      </c>
      <c r="C20" s="15">
        <v>2</v>
      </c>
      <c r="D20" s="10">
        <v>2</v>
      </c>
      <c r="E20" s="16">
        <v>0</v>
      </c>
      <c r="F20" s="10">
        <v>1</v>
      </c>
      <c r="G20" s="10">
        <v>1</v>
      </c>
      <c r="H20" s="16">
        <v>0</v>
      </c>
    </row>
    <row r="21" spans="1:8" ht="13.5" customHeight="1">
      <c r="A21" s="13"/>
      <c r="B21" s="14" t="s">
        <v>35</v>
      </c>
      <c r="C21" s="15">
        <v>1</v>
      </c>
      <c r="D21" s="10">
        <v>1</v>
      </c>
      <c r="E21" s="16">
        <v>0</v>
      </c>
      <c r="F21" s="10">
        <v>1</v>
      </c>
      <c r="G21" s="10">
        <v>1</v>
      </c>
      <c r="H21" s="16">
        <v>0</v>
      </c>
    </row>
    <row r="22" spans="1:8" ht="12.75" customHeight="1">
      <c r="A22" s="13"/>
      <c r="B22" s="14" t="s">
        <v>36</v>
      </c>
      <c r="C22" s="15">
        <v>1</v>
      </c>
      <c r="D22" s="10">
        <v>1</v>
      </c>
      <c r="E22" s="16">
        <v>0</v>
      </c>
      <c r="F22" s="10">
        <v>1</v>
      </c>
      <c r="G22" s="10">
        <v>1</v>
      </c>
      <c r="H22" s="16">
        <v>0</v>
      </c>
    </row>
    <row r="23" spans="1:8" ht="12.75" customHeight="1">
      <c r="A23" s="13"/>
      <c r="B23" s="14" t="s">
        <v>37</v>
      </c>
      <c r="C23" s="15">
        <v>6</v>
      </c>
      <c r="D23" s="10">
        <v>5</v>
      </c>
      <c r="E23" s="16">
        <v>1</v>
      </c>
      <c r="F23" s="10">
        <v>2</v>
      </c>
      <c r="G23" s="10">
        <v>2</v>
      </c>
      <c r="H23" s="16">
        <v>0</v>
      </c>
    </row>
    <row r="24" spans="1:8" ht="12.75" customHeight="1">
      <c r="A24" s="13"/>
      <c r="B24" s="14" t="s">
        <v>38</v>
      </c>
      <c r="C24" s="15">
        <v>8</v>
      </c>
      <c r="D24" s="10">
        <v>7</v>
      </c>
      <c r="E24" s="16">
        <v>1</v>
      </c>
      <c r="F24" s="10">
        <v>3</v>
      </c>
      <c r="G24" s="10">
        <v>3</v>
      </c>
      <c r="H24" s="16">
        <v>0</v>
      </c>
    </row>
    <row r="25" spans="1:8" ht="13.5" customHeight="1">
      <c r="A25" s="13"/>
      <c r="B25" s="14" t="s">
        <v>350</v>
      </c>
      <c r="C25" s="15">
        <v>7</v>
      </c>
      <c r="D25" s="10">
        <v>7</v>
      </c>
      <c r="E25" s="16">
        <v>0</v>
      </c>
      <c r="F25" s="10">
        <v>4</v>
      </c>
      <c r="G25" s="10">
        <v>4</v>
      </c>
      <c r="H25" s="16">
        <v>0</v>
      </c>
    </row>
    <row r="26" spans="1:8" ht="12.75" customHeight="1">
      <c r="A26" s="13"/>
      <c r="B26" s="14" t="s">
        <v>39</v>
      </c>
      <c r="C26" s="15">
        <v>3</v>
      </c>
      <c r="D26" s="10">
        <v>3</v>
      </c>
      <c r="E26" s="16">
        <v>0</v>
      </c>
      <c r="F26" s="10">
        <v>1</v>
      </c>
      <c r="G26" s="10">
        <v>1</v>
      </c>
      <c r="H26" s="16">
        <v>0</v>
      </c>
    </row>
    <row r="27" spans="1:8" ht="12.75" customHeight="1">
      <c r="A27" s="13"/>
      <c r="B27" s="14" t="s">
        <v>367</v>
      </c>
      <c r="C27" s="15">
        <v>6</v>
      </c>
      <c r="D27" s="10">
        <v>6</v>
      </c>
      <c r="E27" s="16">
        <v>0</v>
      </c>
      <c r="F27" s="10">
        <v>4</v>
      </c>
      <c r="G27" s="10">
        <v>2</v>
      </c>
      <c r="H27" s="16">
        <v>2</v>
      </c>
    </row>
    <row r="28" spans="1:8" ht="13.5" customHeight="1">
      <c r="A28" s="13"/>
      <c r="B28" s="14" t="s">
        <v>368</v>
      </c>
      <c r="C28" s="15">
        <v>6</v>
      </c>
      <c r="D28" s="10">
        <v>5</v>
      </c>
      <c r="E28" s="16">
        <v>1</v>
      </c>
      <c r="F28" s="10">
        <v>3</v>
      </c>
      <c r="G28" s="10">
        <v>3</v>
      </c>
      <c r="H28" s="16">
        <v>0</v>
      </c>
    </row>
    <row r="29" spans="1:8" ht="12.75" customHeight="1">
      <c r="A29" s="13"/>
      <c r="B29" s="14" t="s">
        <v>40</v>
      </c>
      <c r="C29" s="15">
        <v>3</v>
      </c>
      <c r="D29" s="10">
        <v>3</v>
      </c>
      <c r="E29" s="16">
        <v>0</v>
      </c>
      <c r="F29" s="10">
        <v>1</v>
      </c>
      <c r="G29" s="10">
        <v>1</v>
      </c>
      <c r="H29" s="16">
        <v>0</v>
      </c>
    </row>
    <row r="30" spans="1:8" ht="12.75" customHeight="1">
      <c r="A30" s="13"/>
      <c r="B30" s="14" t="s">
        <v>41</v>
      </c>
      <c r="C30" s="15">
        <v>3</v>
      </c>
      <c r="D30" s="10">
        <v>3</v>
      </c>
      <c r="E30" s="16">
        <v>0</v>
      </c>
      <c r="F30" s="10">
        <v>1</v>
      </c>
      <c r="G30" s="10">
        <v>1</v>
      </c>
      <c r="H30" s="16">
        <v>0</v>
      </c>
    </row>
    <row r="31" spans="1:8" ht="12.75" customHeight="1">
      <c r="A31" s="13"/>
      <c r="B31" s="14" t="s">
        <v>42</v>
      </c>
      <c r="C31" s="15">
        <v>4</v>
      </c>
      <c r="D31" s="10">
        <v>4</v>
      </c>
      <c r="E31" s="16">
        <v>0</v>
      </c>
      <c r="F31" s="10">
        <v>2</v>
      </c>
      <c r="G31" s="10">
        <v>2</v>
      </c>
      <c r="H31" s="16">
        <v>0</v>
      </c>
    </row>
    <row r="32" spans="1:8" ht="13.5" customHeight="1">
      <c r="A32" s="13"/>
      <c r="B32" s="14" t="s">
        <v>43</v>
      </c>
      <c r="C32" s="15">
        <v>4</v>
      </c>
      <c r="D32" s="10">
        <v>3</v>
      </c>
      <c r="E32" s="16">
        <v>1</v>
      </c>
      <c r="F32" s="10">
        <v>1</v>
      </c>
      <c r="G32" s="10">
        <v>1</v>
      </c>
      <c r="H32" s="16">
        <v>0</v>
      </c>
    </row>
    <row r="33" spans="1:8" ht="12.75" customHeight="1">
      <c r="A33" s="13"/>
      <c r="B33" s="14" t="s">
        <v>44</v>
      </c>
      <c r="C33" s="15">
        <v>4</v>
      </c>
      <c r="D33" s="10">
        <v>4</v>
      </c>
      <c r="E33" s="16">
        <v>0</v>
      </c>
      <c r="F33" s="10">
        <v>1</v>
      </c>
      <c r="G33" s="10">
        <v>1</v>
      </c>
      <c r="H33" s="16">
        <v>0</v>
      </c>
    </row>
    <row r="34" spans="1:8" ht="12.75" customHeight="1">
      <c r="A34" s="13"/>
      <c r="B34" s="14" t="s">
        <v>351</v>
      </c>
      <c r="C34" s="15">
        <v>19</v>
      </c>
      <c r="D34" s="10">
        <v>18</v>
      </c>
      <c r="E34" s="16">
        <v>1</v>
      </c>
      <c r="F34" s="10">
        <v>4</v>
      </c>
      <c r="G34" s="10">
        <v>4</v>
      </c>
      <c r="H34" s="16">
        <v>0</v>
      </c>
    </row>
    <row r="35" spans="1:8" ht="12.75" customHeight="1">
      <c r="A35" s="13"/>
      <c r="B35" s="107" t="s">
        <v>369</v>
      </c>
      <c r="C35" s="15">
        <v>7</v>
      </c>
      <c r="D35" s="10">
        <v>7</v>
      </c>
      <c r="E35" s="16">
        <v>0</v>
      </c>
      <c r="F35" s="10">
        <v>2</v>
      </c>
      <c r="G35" s="10">
        <v>2</v>
      </c>
      <c r="H35" s="16">
        <v>0</v>
      </c>
    </row>
    <row r="36" spans="1:8" ht="4.5" customHeight="1" thickBot="1">
      <c r="A36" s="13"/>
      <c r="B36" s="108"/>
      <c r="C36" s="109"/>
      <c r="D36" s="17"/>
      <c r="E36" s="110"/>
      <c r="F36" s="17"/>
      <c r="G36" s="17"/>
      <c r="H36" s="110"/>
    </row>
    <row r="37" ht="11.25"/>
    <row r="38" ht="11.25"/>
    <row r="39" ht="11.25"/>
    <row r="40" ht="11.25"/>
    <row r="41" ht="11.25"/>
    <row r="42" ht="11.25"/>
  </sheetData>
  <mergeCells count="4">
    <mergeCell ref="C4:E4"/>
    <mergeCell ref="F4:H4"/>
    <mergeCell ref="B4:B5"/>
    <mergeCell ref="B2:L2"/>
  </mergeCells>
  <printOptions/>
  <pageMargins left="0.7874015748031497" right="0.7874015748031497" top="0.7874015748031497" bottom="0.7874015748031497" header="0.5118110236220472" footer="0.5118110236220472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7"/>
  <sheetViews>
    <sheetView workbookViewId="0" topLeftCell="A1">
      <selection activeCell="B2" sqref="B2:L2"/>
    </sheetView>
  </sheetViews>
  <sheetFormatPr defaultColWidth="9.00390625" defaultRowHeight="12.75"/>
  <cols>
    <col min="1" max="1" width="1.625" style="6" customWidth="1"/>
    <col min="2" max="2" width="11.625" style="6" customWidth="1"/>
    <col min="3" max="10" width="8.625" style="6" customWidth="1"/>
    <col min="11" max="16384" width="9.00390625" style="6" customWidth="1"/>
  </cols>
  <sheetData>
    <row r="1" ht="4.5" customHeight="1"/>
    <row r="2" spans="2:12" ht="13.5">
      <c r="B2" s="465" t="s">
        <v>452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ht="4.5" customHeight="1" thickBot="1"/>
    <row r="4" spans="2:10" s="74" customFormat="1" ht="13.5" customHeight="1">
      <c r="B4" s="111"/>
      <c r="C4" s="112"/>
      <c r="D4" s="475" t="s">
        <v>61</v>
      </c>
      <c r="E4" s="475"/>
      <c r="F4" s="111"/>
      <c r="G4" s="112"/>
      <c r="H4" s="475" t="s">
        <v>62</v>
      </c>
      <c r="I4" s="475"/>
      <c r="J4" s="111"/>
    </row>
    <row r="5" spans="2:10" s="74" customFormat="1" ht="13.5" customHeight="1">
      <c r="B5" s="113" t="s">
        <v>24</v>
      </c>
      <c r="C5" s="476" t="s">
        <v>63</v>
      </c>
      <c r="D5" s="458"/>
      <c r="E5" s="476" t="s">
        <v>64</v>
      </c>
      <c r="F5" s="458"/>
      <c r="G5" s="476" t="s">
        <v>63</v>
      </c>
      <c r="H5" s="458"/>
      <c r="I5" s="476" t="s">
        <v>65</v>
      </c>
      <c r="J5" s="457"/>
    </row>
    <row r="6" spans="2:10" s="74" customFormat="1" ht="13.5" customHeight="1">
      <c r="B6" s="114"/>
      <c r="C6" s="115" t="s">
        <v>45</v>
      </c>
      <c r="D6" s="115" t="s">
        <v>46</v>
      </c>
      <c r="E6" s="115" t="s">
        <v>45</v>
      </c>
      <c r="F6" s="115" t="s">
        <v>46</v>
      </c>
      <c r="G6" s="115" t="s">
        <v>45</v>
      </c>
      <c r="H6" s="115" t="s">
        <v>46</v>
      </c>
      <c r="I6" s="115" t="s">
        <v>45</v>
      </c>
      <c r="J6" s="115" t="s">
        <v>46</v>
      </c>
    </row>
    <row r="7" spans="2:10" ht="4.5" customHeight="1">
      <c r="B7" s="408"/>
      <c r="C7" s="116"/>
      <c r="D7" s="116"/>
      <c r="E7" s="116"/>
      <c r="F7" s="116"/>
      <c r="G7" s="116"/>
      <c r="H7" s="116"/>
      <c r="I7" s="116"/>
      <c r="J7" s="116"/>
    </row>
    <row r="8" spans="2:10" ht="13.5" customHeight="1">
      <c r="B8" s="409" t="s">
        <v>27</v>
      </c>
      <c r="C8" s="407">
        <f aca="true" t="shared" si="0" ref="C8:J8">SUM(C12:C36)</f>
        <v>1082</v>
      </c>
      <c r="D8" s="407">
        <f t="shared" si="0"/>
        <v>2217</v>
      </c>
      <c r="E8" s="407">
        <f t="shared" si="0"/>
        <v>120</v>
      </c>
      <c r="F8" s="407">
        <f t="shared" si="0"/>
        <v>657</v>
      </c>
      <c r="G8" s="407">
        <f t="shared" si="0"/>
        <v>971</v>
      </c>
      <c r="H8" s="407">
        <f t="shared" si="0"/>
        <v>953</v>
      </c>
      <c r="I8" s="407">
        <f t="shared" si="0"/>
        <v>86</v>
      </c>
      <c r="J8" s="407">
        <f t="shared" si="0"/>
        <v>243</v>
      </c>
    </row>
    <row r="9" spans="2:10" ht="13.5" customHeight="1">
      <c r="B9" s="410" t="s">
        <v>28</v>
      </c>
      <c r="C9" s="26">
        <v>14</v>
      </c>
      <c r="D9" s="26">
        <v>12</v>
      </c>
      <c r="E9" s="26">
        <v>3</v>
      </c>
      <c r="F9" s="16">
        <v>0</v>
      </c>
      <c r="G9" s="26">
        <v>13</v>
      </c>
      <c r="H9" s="26">
        <v>9</v>
      </c>
      <c r="I9" s="26">
        <v>1</v>
      </c>
      <c r="J9" s="26">
        <v>1</v>
      </c>
    </row>
    <row r="10" spans="2:10" ht="13.5" customHeight="1">
      <c r="B10" s="410" t="s">
        <v>29</v>
      </c>
      <c r="C10" s="26">
        <v>13</v>
      </c>
      <c r="D10" s="26">
        <v>20</v>
      </c>
      <c r="E10" s="26">
        <v>1</v>
      </c>
      <c r="F10" s="26">
        <v>3</v>
      </c>
      <c r="G10" s="26">
        <v>20</v>
      </c>
      <c r="H10" s="26">
        <v>7</v>
      </c>
      <c r="I10" s="26">
        <v>2</v>
      </c>
      <c r="J10" s="26">
        <v>5</v>
      </c>
    </row>
    <row r="11" spans="2:10" ht="4.5" customHeight="1">
      <c r="B11" s="410"/>
      <c r="C11" s="22"/>
      <c r="D11" s="22"/>
      <c r="E11" s="22"/>
      <c r="F11" s="22"/>
      <c r="G11" s="22"/>
      <c r="H11" s="22"/>
      <c r="I11" s="22"/>
      <c r="J11" s="22"/>
    </row>
    <row r="12" spans="2:10" ht="13.5" customHeight="1">
      <c r="B12" s="411" t="s">
        <v>30</v>
      </c>
      <c r="C12" s="22">
        <v>279</v>
      </c>
      <c r="D12" s="22">
        <v>583</v>
      </c>
      <c r="E12" s="22">
        <v>58</v>
      </c>
      <c r="F12" s="22">
        <v>174</v>
      </c>
      <c r="G12" s="22">
        <v>262</v>
      </c>
      <c r="H12" s="22">
        <v>290</v>
      </c>
      <c r="I12" s="22">
        <v>38</v>
      </c>
      <c r="J12" s="22">
        <v>97</v>
      </c>
    </row>
    <row r="13" spans="2:10" ht="13.5" customHeight="1">
      <c r="B13" s="411" t="s">
        <v>31</v>
      </c>
      <c r="C13" s="22">
        <v>93</v>
      </c>
      <c r="D13" s="22">
        <v>176</v>
      </c>
      <c r="E13" s="22">
        <v>4</v>
      </c>
      <c r="F13" s="22">
        <v>78</v>
      </c>
      <c r="G13" s="22">
        <v>78</v>
      </c>
      <c r="H13" s="22">
        <v>58</v>
      </c>
      <c r="I13" s="22">
        <v>9</v>
      </c>
      <c r="J13" s="22">
        <v>23</v>
      </c>
    </row>
    <row r="14" spans="2:10" ht="13.5" customHeight="1">
      <c r="B14" s="411" t="s">
        <v>32</v>
      </c>
      <c r="C14" s="22">
        <v>56</v>
      </c>
      <c r="D14" s="22">
        <v>110</v>
      </c>
      <c r="E14" s="22">
        <v>7</v>
      </c>
      <c r="F14" s="22">
        <v>50</v>
      </c>
      <c r="G14" s="22">
        <v>47</v>
      </c>
      <c r="H14" s="22">
        <v>39</v>
      </c>
      <c r="I14" s="22">
        <v>1</v>
      </c>
      <c r="J14" s="22">
        <v>10</v>
      </c>
    </row>
    <row r="15" spans="2:10" ht="13.5" customHeight="1">
      <c r="B15" s="411" t="s">
        <v>33</v>
      </c>
      <c r="C15" s="22">
        <v>106</v>
      </c>
      <c r="D15" s="22">
        <v>228</v>
      </c>
      <c r="E15" s="22">
        <v>4</v>
      </c>
      <c r="F15" s="22">
        <v>71</v>
      </c>
      <c r="G15" s="22">
        <v>103</v>
      </c>
      <c r="H15" s="22">
        <v>97</v>
      </c>
      <c r="I15" s="22">
        <v>6</v>
      </c>
      <c r="J15" s="22">
        <v>27</v>
      </c>
    </row>
    <row r="16" spans="2:10" ht="13.5" customHeight="1">
      <c r="B16" s="411" t="s">
        <v>352</v>
      </c>
      <c r="C16" s="22">
        <v>63</v>
      </c>
      <c r="D16" s="22">
        <v>134</v>
      </c>
      <c r="E16" s="22">
        <v>7</v>
      </c>
      <c r="F16" s="22">
        <v>27</v>
      </c>
      <c r="G16" s="22">
        <v>59</v>
      </c>
      <c r="H16" s="22">
        <v>57</v>
      </c>
      <c r="I16" s="22">
        <v>2</v>
      </c>
      <c r="J16" s="22">
        <v>7</v>
      </c>
    </row>
    <row r="17" spans="2:10" ht="13.5" customHeight="1">
      <c r="B17" s="411" t="s">
        <v>353</v>
      </c>
      <c r="C17" s="22">
        <v>53</v>
      </c>
      <c r="D17" s="22">
        <v>107</v>
      </c>
      <c r="E17" s="22">
        <v>3</v>
      </c>
      <c r="F17" s="22">
        <v>17</v>
      </c>
      <c r="G17" s="22">
        <v>47</v>
      </c>
      <c r="H17" s="22">
        <v>51</v>
      </c>
      <c r="I17" s="22">
        <v>6</v>
      </c>
      <c r="J17" s="22">
        <v>4</v>
      </c>
    </row>
    <row r="18" spans="2:10" ht="13.5" customHeight="1">
      <c r="B18" s="411" t="s">
        <v>354</v>
      </c>
      <c r="C18" s="22">
        <v>63</v>
      </c>
      <c r="D18" s="22">
        <v>120</v>
      </c>
      <c r="E18" s="22">
        <v>8</v>
      </c>
      <c r="F18" s="22">
        <v>47</v>
      </c>
      <c r="G18" s="22">
        <v>53</v>
      </c>
      <c r="H18" s="22">
        <v>56</v>
      </c>
      <c r="I18" s="10">
        <v>3</v>
      </c>
      <c r="J18" s="22">
        <v>4</v>
      </c>
    </row>
    <row r="19" spans="2:10" ht="13.5" customHeight="1">
      <c r="B19" s="411" t="s">
        <v>374</v>
      </c>
      <c r="C19" s="22">
        <v>86</v>
      </c>
      <c r="D19" s="22">
        <v>137</v>
      </c>
      <c r="E19" s="22">
        <v>3</v>
      </c>
      <c r="F19" s="22">
        <v>42</v>
      </c>
      <c r="G19" s="22">
        <v>47</v>
      </c>
      <c r="H19" s="22">
        <v>46</v>
      </c>
      <c r="I19" s="22">
        <v>4</v>
      </c>
      <c r="J19" s="22">
        <v>9</v>
      </c>
    </row>
    <row r="20" spans="2:10" ht="4.5" customHeight="1">
      <c r="B20" s="411"/>
      <c r="C20" s="22"/>
      <c r="D20" s="22"/>
      <c r="E20" s="22"/>
      <c r="F20" s="22"/>
      <c r="G20" s="22"/>
      <c r="H20" s="22"/>
      <c r="I20" s="22"/>
      <c r="J20" s="22"/>
    </row>
    <row r="21" spans="2:10" ht="13.5" customHeight="1">
      <c r="B21" s="411" t="s">
        <v>34</v>
      </c>
      <c r="C21" s="10">
        <v>8</v>
      </c>
      <c r="D21" s="22">
        <v>19</v>
      </c>
      <c r="E21" s="10">
        <v>0</v>
      </c>
      <c r="F21" s="22">
        <v>5</v>
      </c>
      <c r="G21" s="22">
        <v>7</v>
      </c>
      <c r="H21" s="22">
        <v>9</v>
      </c>
      <c r="I21" s="10">
        <v>0</v>
      </c>
      <c r="J21" s="22">
        <v>2</v>
      </c>
    </row>
    <row r="22" spans="2:10" ht="13.5" customHeight="1">
      <c r="B22" s="411" t="s">
        <v>35</v>
      </c>
      <c r="C22" s="10">
        <v>5</v>
      </c>
      <c r="D22" s="22">
        <v>5</v>
      </c>
      <c r="E22" s="10">
        <v>2</v>
      </c>
      <c r="F22" s="22">
        <v>1</v>
      </c>
      <c r="G22" s="22">
        <v>5</v>
      </c>
      <c r="H22" s="22">
        <v>5</v>
      </c>
      <c r="I22" s="10">
        <v>0</v>
      </c>
      <c r="J22" s="22">
        <v>2</v>
      </c>
    </row>
    <row r="23" spans="2:10" ht="13.5" customHeight="1">
      <c r="B23" s="411" t="s">
        <v>36</v>
      </c>
      <c r="C23" s="22">
        <v>4</v>
      </c>
      <c r="D23" s="22">
        <v>9</v>
      </c>
      <c r="E23" s="22">
        <v>0</v>
      </c>
      <c r="F23" s="22">
        <v>3</v>
      </c>
      <c r="G23" s="22">
        <v>5</v>
      </c>
      <c r="H23" s="22">
        <v>6</v>
      </c>
      <c r="I23" s="22">
        <v>1</v>
      </c>
      <c r="J23" s="22">
        <v>2</v>
      </c>
    </row>
    <row r="24" spans="2:10" ht="13.5" customHeight="1">
      <c r="B24" s="411" t="s">
        <v>37</v>
      </c>
      <c r="C24" s="22">
        <v>28</v>
      </c>
      <c r="D24" s="22">
        <v>69</v>
      </c>
      <c r="E24" s="22">
        <v>2</v>
      </c>
      <c r="F24" s="22">
        <v>13</v>
      </c>
      <c r="G24" s="22">
        <v>26</v>
      </c>
      <c r="H24" s="22">
        <v>25</v>
      </c>
      <c r="I24" s="22">
        <v>3</v>
      </c>
      <c r="J24" s="22">
        <v>2</v>
      </c>
    </row>
    <row r="25" spans="2:10" ht="13.5" customHeight="1">
      <c r="B25" s="411" t="s">
        <v>38</v>
      </c>
      <c r="C25" s="10">
        <v>8</v>
      </c>
      <c r="D25" s="22">
        <v>15</v>
      </c>
      <c r="E25" s="10">
        <v>0</v>
      </c>
      <c r="F25" s="22">
        <v>3</v>
      </c>
      <c r="G25" s="22">
        <v>10</v>
      </c>
      <c r="H25" s="22">
        <v>12</v>
      </c>
      <c r="I25" s="22">
        <v>0</v>
      </c>
      <c r="J25" s="22">
        <v>4</v>
      </c>
    </row>
    <row r="26" spans="2:10" ht="13.5" customHeight="1">
      <c r="B26" s="411" t="s">
        <v>355</v>
      </c>
      <c r="C26" s="22">
        <v>28</v>
      </c>
      <c r="D26" s="22">
        <v>39</v>
      </c>
      <c r="E26" s="22">
        <v>7</v>
      </c>
      <c r="F26" s="22">
        <v>8</v>
      </c>
      <c r="G26" s="22">
        <v>30</v>
      </c>
      <c r="H26" s="22">
        <v>20</v>
      </c>
      <c r="I26" s="22">
        <v>5</v>
      </c>
      <c r="J26" s="22">
        <v>6</v>
      </c>
    </row>
    <row r="27" spans="2:10" ht="13.5" customHeight="1">
      <c r="B27" s="411" t="s">
        <v>39</v>
      </c>
      <c r="C27" s="10">
        <v>10</v>
      </c>
      <c r="D27" s="22">
        <v>13</v>
      </c>
      <c r="E27" s="10">
        <v>0</v>
      </c>
      <c r="F27" s="22">
        <v>7</v>
      </c>
      <c r="G27" s="22">
        <v>10</v>
      </c>
      <c r="H27" s="22">
        <v>7</v>
      </c>
      <c r="I27" s="10">
        <v>0</v>
      </c>
      <c r="J27" s="22">
        <v>3</v>
      </c>
    </row>
    <row r="28" spans="2:10" ht="13.5" customHeight="1">
      <c r="B28" s="411" t="s">
        <v>375</v>
      </c>
      <c r="C28" s="10">
        <v>19</v>
      </c>
      <c r="D28" s="22">
        <v>34</v>
      </c>
      <c r="E28" s="10">
        <v>2</v>
      </c>
      <c r="F28" s="22">
        <v>16</v>
      </c>
      <c r="G28" s="22">
        <v>17</v>
      </c>
      <c r="H28" s="22">
        <v>18</v>
      </c>
      <c r="I28" s="22">
        <v>2</v>
      </c>
      <c r="J28" s="22">
        <v>6</v>
      </c>
    </row>
    <row r="29" spans="2:10" ht="13.5" customHeight="1">
      <c r="B29" s="411" t="s">
        <v>376</v>
      </c>
      <c r="C29" s="22">
        <v>17</v>
      </c>
      <c r="D29" s="22">
        <v>47</v>
      </c>
      <c r="E29" s="22">
        <v>6</v>
      </c>
      <c r="F29" s="22">
        <v>16</v>
      </c>
      <c r="G29" s="22">
        <v>25</v>
      </c>
      <c r="H29" s="22">
        <v>22</v>
      </c>
      <c r="I29" s="10">
        <v>1</v>
      </c>
      <c r="J29" s="22">
        <v>5</v>
      </c>
    </row>
    <row r="30" spans="2:10" ht="13.5" customHeight="1">
      <c r="B30" s="411" t="s">
        <v>40</v>
      </c>
      <c r="C30" s="10">
        <v>17</v>
      </c>
      <c r="D30" s="22">
        <v>48</v>
      </c>
      <c r="E30" s="10">
        <v>1</v>
      </c>
      <c r="F30" s="22">
        <v>6</v>
      </c>
      <c r="G30" s="22">
        <v>14</v>
      </c>
      <c r="H30" s="22">
        <v>16</v>
      </c>
      <c r="I30" s="22">
        <v>1</v>
      </c>
      <c r="J30" s="22">
        <v>2</v>
      </c>
    </row>
    <row r="31" spans="2:10" ht="13.5" customHeight="1">
      <c r="B31" s="411" t="s">
        <v>41</v>
      </c>
      <c r="C31" s="10">
        <v>24</v>
      </c>
      <c r="D31" s="22">
        <v>61</v>
      </c>
      <c r="E31" s="10">
        <v>0</v>
      </c>
      <c r="F31" s="22">
        <v>8</v>
      </c>
      <c r="G31" s="22">
        <v>19</v>
      </c>
      <c r="H31" s="22">
        <v>17</v>
      </c>
      <c r="I31" s="22">
        <v>1</v>
      </c>
      <c r="J31" s="22">
        <v>2</v>
      </c>
    </row>
    <row r="32" spans="2:10" ht="13.5" customHeight="1">
      <c r="B32" s="411" t="s">
        <v>42</v>
      </c>
      <c r="C32" s="22">
        <v>30</v>
      </c>
      <c r="D32" s="22">
        <v>96</v>
      </c>
      <c r="E32" s="22">
        <v>3</v>
      </c>
      <c r="F32" s="22">
        <v>28</v>
      </c>
      <c r="G32" s="22">
        <v>42</v>
      </c>
      <c r="H32" s="22">
        <v>31</v>
      </c>
      <c r="I32" s="22">
        <v>1</v>
      </c>
      <c r="J32" s="22">
        <v>8</v>
      </c>
    </row>
    <row r="33" spans="2:10" ht="13.5" customHeight="1">
      <c r="B33" s="411" t="s">
        <v>43</v>
      </c>
      <c r="C33" s="10">
        <v>20</v>
      </c>
      <c r="D33" s="22">
        <v>43</v>
      </c>
      <c r="E33" s="10">
        <v>2</v>
      </c>
      <c r="F33" s="22">
        <v>5</v>
      </c>
      <c r="G33" s="22">
        <v>13</v>
      </c>
      <c r="H33" s="22">
        <v>14</v>
      </c>
      <c r="I33" s="22">
        <v>0</v>
      </c>
      <c r="J33" s="22">
        <v>4</v>
      </c>
    </row>
    <row r="34" spans="2:10" ht="13.5" customHeight="1">
      <c r="B34" s="411" t="s">
        <v>44</v>
      </c>
      <c r="C34" s="10">
        <v>19</v>
      </c>
      <c r="D34" s="22">
        <v>38</v>
      </c>
      <c r="E34" s="10">
        <v>0</v>
      </c>
      <c r="F34" s="22">
        <v>10</v>
      </c>
      <c r="G34" s="22">
        <v>12</v>
      </c>
      <c r="H34" s="22">
        <v>15</v>
      </c>
      <c r="I34" s="22">
        <v>0</v>
      </c>
      <c r="J34" s="22">
        <v>3</v>
      </c>
    </row>
    <row r="35" spans="2:10" ht="13.5" customHeight="1">
      <c r="B35" s="411" t="s">
        <v>356</v>
      </c>
      <c r="C35" s="10">
        <v>18</v>
      </c>
      <c r="D35" s="22">
        <v>35</v>
      </c>
      <c r="E35" s="10">
        <v>1</v>
      </c>
      <c r="F35" s="22">
        <v>12</v>
      </c>
      <c r="G35" s="22">
        <v>21</v>
      </c>
      <c r="H35" s="22">
        <v>19</v>
      </c>
      <c r="I35" s="22">
        <v>2</v>
      </c>
      <c r="J35" s="22">
        <v>5</v>
      </c>
    </row>
    <row r="36" spans="2:10" ht="13.5" customHeight="1">
      <c r="B36" s="411" t="s">
        <v>377</v>
      </c>
      <c r="C36" s="10">
        <v>28</v>
      </c>
      <c r="D36" s="22">
        <v>51</v>
      </c>
      <c r="E36" s="10">
        <v>0</v>
      </c>
      <c r="F36" s="22">
        <v>10</v>
      </c>
      <c r="G36" s="22">
        <v>19</v>
      </c>
      <c r="H36" s="22">
        <v>23</v>
      </c>
      <c r="I36" s="10">
        <v>0</v>
      </c>
      <c r="J36" s="22">
        <v>6</v>
      </c>
    </row>
    <row r="37" spans="2:10" ht="4.5" customHeight="1" thickBot="1">
      <c r="B37" s="412"/>
      <c r="C37" s="121"/>
      <c r="D37" s="121"/>
      <c r="E37" s="121"/>
      <c r="F37" s="121"/>
      <c r="G37" s="121"/>
      <c r="H37" s="121"/>
      <c r="I37" s="121"/>
      <c r="J37" s="122"/>
    </row>
  </sheetData>
  <mergeCells count="7">
    <mergeCell ref="B2:L2"/>
    <mergeCell ref="D4:E4"/>
    <mergeCell ref="H4:I4"/>
    <mergeCell ref="C5:D5"/>
    <mergeCell ref="E5:F5"/>
    <mergeCell ref="G5:H5"/>
    <mergeCell ref="I5:J5"/>
  </mergeCells>
  <printOptions/>
  <pageMargins left="0.7874015748031497" right="0.7874015748031497" top="0.5905511811023623" bottom="0.5905511811023623" header="0.5118110236220472" footer="0.5118110236220472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A1">
      <selection activeCell="C2" sqref="C2"/>
    </sheetView>
  </sheetViews>
  <sheetFormatPr defaultColWidth="9.00390625" defaultRowHeight="12.75"/>
  <cols>
    <col min="1" max="1" width="1.625" style="6" customWidth="1"/>
    <col min="2" max="2" width="11.625" style="6" customWidth="1"/>
    <col min="3" max="3" width="8.625" style="6" customWidth="1"/>
    <col min="4" max="11" width="8.125" style="6" customWidth="1"/>
    <col min="12" max="16384" width="9.00390625" style="6" customWidth="1"/>
  </cols>
  <sheetData>
    <row r="1" ht="4.5" customHeight="1"/>
    <row r="2" spans="2:12" ht="13.5">
      <c r="B2" s="102" t="s">
        <v>453</v>
      </c>
      <c r="C2" s="102"/>
      <c r="D2" s="102"/>
      <c r="E2" s="102"/>
      <c r="F2" s="102"/>
      <c r="G2" s="102"/>
      <c r="H2" s="102"/>
      <c r="I2" s="102"/>
      <c r="J2" s="102"/>
      <c r="K2" s="102"/>
      <c r="L2" s="102" t="s">
        <v>454</v>
      </c>
    </row>
    <row r="3" ht="4.5" customHeight="1" thickBot="1">
      <c r="B3" s="102"/>
    </row>
    <row r="4" spans="2:17" s="74" customFormat="1" ht="13.5" customHeight="1">
      <c r="B4" s="453" t="s">
        <v>24</v>
      </c>
      <c r="C4" s="451" t="s">
        <v>434</v>
      </c>
      <c r="D4" s="452"/>
      <c r="E4" s="452"/>
      <c r="F4" s="452"/>
      <c r="G4" s="452"/>
      <c r="H4" s="452"/>
      <c r="I4" s="452"/>
      <c r="J4" s="452"/>
      <c r="K4" s="452"/>
      <c r="L4" s="451" t="s">
        <v>435</v>
      </c>
      <c r="M4" s="452"/>
      <c r="N4" s="452"/>
      <c r="O4" s="452"/>
      <c r="P4" s="452"/>
      <c r="Q4" s="452"/>
    </row>
    <row r="5" spans="2:17" s="74" customFormat="1" ht="13.5" customHeight="1">
      <c r="B5" s="454"/>
      <c r="C5" s="423"/>
      <c r="D5" s="424"/>
      <c r="E5" s="457" t="s">
        <v>66</v>
      </c>
      <c r="F5" s="457"/>
      <c r="G5" s="457"/>
      <c r="H5" s="424"/>
      <c r="I5" s="424"/>
      <c r="J5" s="476" t="s">
        <v>67</v>
      </c>
      <c r="K5" s="457"/>
      <c r="L5" s="476" t="s">
        <v>66</v>
      </c>
      <c r="M5" s="457"/>
      <c r="N5" s="457"/>
      <c r="O5" s="458"/>
      <c r="P5" s="476" t="s">
        <v>67</v>
      </c>
      <c r="Q5" s="457"/>
    </row>
    <row r="6" spans="2:17" s="74" customFormat="1" ht="13.5" customHeight="1">
      <c r="B6" s="455"/>
      <c r="C6" s="115" t="s">
        <v>8</v>
      </c>
      <c r="D6" s="115" t="s">
        <v>47</v>
      </c>
      <c r="E6" s="115" t="s">
        <v>48</v>
      </c>
      <c r="F6" s="115" t="s">
        <v>49</v>
      </c>
      <c r="G6" s="115" t="s">
        <v>50</v>
      </c>
      <c r="H6" s="115" t="s">
        <v>51</v>
      </c>
      <c r="I6" s="115" t="s">
        <v>52</v>
      </c>
      <c r="J6" s="115" t="s">
        <v>8</v>
      </c>
      <c r="K6" s="115" t="s">
        <v>53</v>
      </c>
      <c r="L6" s="115" t="s">
        <v>8</v>
      </c>
      <c r="M6" s="115" t="s">
        <v>47</v>
      </c>
      <c r="N6" s="115" t="s">
        <v>48</v>
      </c>
      <c r="O6" s="115" t="s">
        <v>49</v>
      </c>
      <c r="P6" s="115" t="s">
        <v>8</v>
      </c>
      <c r="Q6" s="115" t="s">
        <v>53</v>
      </c>
    </row>
    <row r="7" spans="2:17" s="74" customFormat="1" ht="4.5" customHeight="1">
      <c r="B7" s="123"/>
      <c r="C7" s="124"/>
      <c r="D7" s="125"/>
      <c r="E7" s="125"/>
      <c r="F7" s="125"/>
      <c r="G7" s="125"/>
      <c r="H7" s="125"/>
      <c r="I7" s="125"/>
      <c r="J7" s="125"/>
      <c r="K7" s="125"/>
      <c r="L7" s="124"/>
      <c r="M7" s="125"/>
      <c r="N7" s="125"/>
      <c r="O7" s="125"/>
      <c r="P7" s="125"/>
      <c r="Q7" s="125"/>
    </row>
    <row r="8" spans="2:17" ht="13.5" customHeight="1">
      <c r="B8" s="117" t="s">
        <v>27</v>
      </c>
      <c r="C8" s="18">
        <f>SUM(D8:I8)</f>
        <v>1640</v>
      </c>
      <c r="D8" s="19">
        <f aca="true" t="shared" si="0" ref="D8:I8">SUM(D12:D36)</f>
        <v>279</v>
      </c>
      <c r="E8" s="19">
        <f t="shared" si="0"/>
        <v>282</v>
      </c>
      <c r="F8" s="19">
        <f t="shared" si="0"/>
        <v>267</v>
      </c>
      <c r="G8" s="19">
        <f t="shared" si="0"/>
        <v>268</v>
      </c>
      <c r="H8" s="19">
        <f t="shared" si="0"/>
        <v>275</v>
      </c>
      <c r="I8" s="19">
        <f t="shared" si="0"/>
        <v>269</v>
      </c>
      <c r="J8" s="19">
        <f>SUM(K8)</f>
        <v>75</v>
      </c>
      <c r="K8" s="19">
        <f>SUM(K12:K36)</f>
        <v>75</v>
      </c>
      <c r="L8" s="18">
        <f>SUM(M8:O8)</f>
        <v>707</v>
      </c>
      <c r="M8" s="19">
        <f>SUM(M12:M36)</f>
        <v>242</v>
      </c>
      <c r="N8" s="19">
        <f>SUM(N12:N36)</f>
        <v>229</v>
      </c>
      <c r="O8" s="19">
        <f>SUM(O12:O36)</f>
        <v>236</v>
      </c>
      <c r="P8" s="19">
        <f>SUM(Q8)</f>
        <v>3</v>
      </c>
      <c r="Q8" s="19">
        <f>SUM(Q12:Q36)</f>
        <v>3</v>
      </c>
    </row>
    <row r="9" spans="2:17" ht="13.5" customHeight="1">
      <c r="B9" s="20" t="s">
        <v>28</v>
      </c>
      <c r="C9" s="21">
        <f>SUM(D9:I9)</f>
        <v>18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  <c r="I9" s="26">
        <v>3</v>
      </c>
      <c r="J9" s="22">
        <v>0</v>
      </c>
      <c r="K9" s="22">
        <v>0</v>
      </c>
      <c r="L9" s="21">
        <f>SUM(M9:O9)</f>
        <v>12</v>
      </c>
      <c r="M9" s="26">
        <v>4</v>
      </c>
      <c r="N9" s="26">
        <v>4</v>
      </c>
      <c r="O9" s="26">
        <v>4</v>
      </c>
      <c r="P9" s="22">
        <v>0</v>
      </c>
      <c r="Q9" s="22">
        <v>0</v>
      </c>
    </row>
    <row r="10" spans="2:17" ht="13.5" customHeight="1">
      <c r="B10" s="20" t="s">
        <v>29</v>
      </c>
      <c r="C10" s="21">
        <f>SUM(D10:I10)</f>
        <v>19</v>
      </c>
      <c r="D10" s="26">
        <v>3</v>
      </c>
      <c r="E10" s="26">
        <v>3</v>
      </c>
      <c r="F10" s="26">
        <v>4</v>
      </c>
      <c r="G10" s="26">
        <v>3</v>
      </c>
      <c r="H10" s="26">
        <v>3</v>
      </c>
      <c r="I10" s="26">
        <v>3</v>
      </c>
      <c r="J10" s="22">
        <v>0</v>
      </c>
      <c r="K10" s="22">
        <v>0</v>
      </c>
      <c r="L10" s="21">
        <f>SUM(M10:O10)</f>
        <v>15</v>
      </c>
      <c r="M10" s="26">
        <v>5</v>
      </c>
      <c r="N10" s="26">
        <v>5</v>
      </c>
      <c r="O10" s="26">
        <v>5</v>
      </c>
      <c r="P10" s="22">
        <v>0</v>
      </c>
      <c r="Q10" s="22">
        <v>0</v>
      </c>
    </row>
    <row r="11" spans="2:17" ht="4.5" customHeight="1">
      <c r="B11" s="24"/>
      <c r="C11" s="337"/>
      <c r="D11" s="25"/>
      <c r="E11" s="25"/>
      <c r="F11" s="25"/>
      <c r="G11" s="25"/>
      <c r="H11" s="25"/>
      <c r="I11" s="25"/>
      <c r="J11" s="25"/>
      <c r="K11" s="25"/>
      <c r="L11" s="337"/>
      <c r="M11" s="25"/>
      <c r="N11" s="25"/>
      <c r="O11" s="25"/>
      <c r="P11" s="25"/>
      <c r="Q11" s="25"/>
    </row>
    <row r="12" spans="2:17" ht="13.5" customHeight="1">
      <c r="B12" s="23" t="s">
        <v>30</v>
      </c>
      <c r="C12" s="21">
        <f aca="true" t="shared" si="1" ref="C12:C19">SUM(D12:I12)</f>
        <v>460</v>
      </c>
      <c r="D12" s="22">
        <v>79</v>
      </c>
      <c r="E12" s="22">
        <v>78</v>
      </c>
      <c r="F12" s="22">
        <v>78</v>
      </c>
      <c r="G12" s="22">
        <v>73</v>
      </c>
      <c r="H12" s="22">
        <v>78</v>
      </c>
      <c r="I12" s="22">
        <v>74</v>
      </c>
      <c r="J12" s="22">
        <v>1</v>
      </c>
      <c r="K12" s="22">
        <v>1</v>
      </c>
      <c r="L12" s="21">
        <f aca="true" t="shared" si="2" ref="L12:L19">SUM(M12:O12)</f>
        <v>229</v>
      </c>
      <c r="M12" s="22">
        <v>78</v>
      </c>
      <c r="N12" s="22">
        <v>74</v>
      </c>
      <c r="O12" s="22">
        <v>77</v>
      </c>
      <c r="P12" s="22">
        <v>0</v>
      </c>
      <c r="Q12" s="22">
        <v>0</v>
      </c>
    </row>
    <row r="13" spans="2:17" ht="13.5" customHeight="1">
      <c r="B13" s="23" t="s">
        <v>31</v>
      </c>
      <c r="C13" s="21">
        <f t="shared" si="1"/>
        <v>134</v>
      </c>
      <c r="D13" s="22">
        <v>25</v>
      </c>
      <c r="E13" s="22">
        <v>22</v>
      </c>
      <c r="F13" s="22">
        <v>21</v>
      </c>
      <c r="G13" s="22">
        <v>21</v>
      </c>
      <c r="H13" s="22">
        <v>21</v>
      </c>
      <c r="I13" s="22">
        <v>24</v>
      </c>
      <c r="J13" s="22">
        <v>3</v>
      </c>
      <c r="K13" s="26">
        <v>3</v>
      </c>
      <c r="L13" s="21">
        <f t="shared" si="2"/>
        <v>54</v>
      </c>
      <c r="M13" s="22">
        <v>18</v>
      </c>
      <c r="N13" s="22">
        <v>18</v>
      </c>
      <c r="O13" s="22">
        <v>18</v>
      </c>
      <c r="P13" s="22">
        <v>0</v>
      </c>
      <c r="Q13" s="26">
        <v>0</v>
      </c>
    </row>
    <row r="14" spans="2:17" ht="13.5" customHeight="1">
      <c r="B14" s="23" t="s">
        <v>32</v>
      </c>
      <c r="C14" s="21">
        <f t="shared" si="1"/>
        <v>87</v>
      </c>
      <c r="D14" s="22">
        <v>15</v>
      </c>
      <c r="E14" s="22">
        <v>14</v>
      </c>
      <c r="F14" s="22">
        <v>15</v>
      </c>
      <c r="G14" s="22">
        <v>14</v>
      </c>
      <c r="H14" s="22">
        <v>14</v>
      </c>
      <c r="I14" s="22">
        <v>15</v>
      </c>
      <c r="J14" s="22">
        <v>0</v>
      </c>
      <c r="K14" s="22">
        <v>0</v>
      </c>
      <c r="L14" s="21">
        <f t="shared" si="2"/>
        <v>30</v>
      </c>
      <c r="M14" s="22">
        <v>10</v>
      </c>
      <c r="N14" s="22">
        <v>10</v>
      </c>
      <c r="O14" s="22">
        <v>10</v>
      </c>
      <c r="P14" s="22">
        <v>0</v>
      </c>
      <c r="Q14" s="22">
        <v>0</v>
      </c>
    </row>
    <row r="15" spans="2:17" ht="13.5" customHeight="1">
      <c r="B15" s="23" t="s">
        <v>33</v>
      </c>
      <c r="C15" s="21">
        <f t="shared" si="1"/>
        <v>174</v>
      </c>
      <c r="D15" s="22">
        <v>29</v>
      </c>
      <c r="E15" s="22">
        <v>30</v>
      </c>
      <c r="F15" s="22">
        <v>26</v>
      </c>
      <c r="G15" s="22">
        <v>31</v>
      </c>
      <c r="H15" s="22">
        <v>29</v>
      </c>
      <c r="I15" s="22">
        <v>29</v>
      </c>
      <c r="J15" s="22">
        <v>4</v>
      </c>
      <c r="K15" s="22">
        <v>4</v>
      </c>
      <c r="L15" s="21">
        <f t="shared" si="2"/>
        <v>74</v>
      </c>
      <c r="M15" s="22">
        <v>25</v>
      </c>
      <c r="N15" s="22">
        <v>23</v>
      </c>
      <c r="O15" s="22">
        <v>26</v>
      </c>
      <c r="P15" s="22">
        <v>1</v>
      </c>
      <c r="Q15" s="22">
        <v>1</v>
      </c>
    </row>
    <row r="16" spans="2:17" ht="13.5" customHeight="1">
      <c r="B16" s="23" t="s">
        <v>352</v>
      </c>
      <c r="C16" s="21">
        <f t="shared" si="1"/>
        <v>102</v>
      </c>
      <c r="D16" s="22">
        <v>17</v>
      </c>
      <c r="E16" s="22">
        <v>18</v>
      </c>
      <c r="F16" s="22">
        <v>17</v>
      </c>
      <c r="G16" s="22">
        <v>16</v>
      </c>
      <c r="H16" s="22">
        <v>17</v>
      </c>
      <c r="I16" s="22">
        <v>17</v>
      </c>
      <c r="J16" s="22">
        <v>0</v>
      </c>
      <c r="K16" s="22">
        <v>0</v>
      </c>
      <c r="L16" s="21">
        <f t="shared" si="2"/>
        <v>38</v>
      </c>
      <c r="M16" s="22">
        <v>13</v>
      </c>
      <c r="N16" s="22">
        <v>12</v>
      </c>
      <c r="O16" s="22">
        <v>13</v>
      </c>
      <c r="P16" s="22">
        <v>1</v>
      </c>
      <c r="Q16" s="22">
        <v>1</v>
      </c>
    </row>
    <row r="17" spans="2:17" ht="13.5" customHeight="1">
      <c r="B17" s="23" t="s">
        <v>353</v>
      </c>
      <c r="C17" s="21">
        <f t="shared" si="1"/>
        <v>82</v>
      </c>
      <c r="D17" s="22">
        <v>14</v>
      </c>
      <c r="E17" s="22">
        <v>13</v>
      </c>
      <c r="F17" s="22">
        <v>14</v>
      </c>
      <c r="G17" s="22">
        <v>14</v>
      </c>
      <c r="H17" s="22">
        <v>15</v>
      </c>
      <c r="I17" s="22">
        <v>12</v>
      </c>
      <c r="J17" s="22">
        <v>0</v>
      </c>
      <c r="K17" s="22">
        <v>0</v>
      </c>
      <c r="L17" s="21">
        <f t="shared" si="2"/>
        <v>34</v>
      </c>
      <c r="M17" s="22">
        <v>12</v>
      </c>
      <c r="N17" s="22">
        <v>11</v>
      </c>
      <c r="O17" s="22">
        <v>11</v>
      </c>
      <c r="P17" s="22">
        <v>0</v>
      </c>
      <c r="Q17" s="22">
        <v>0</v>
      </c>
    </row>
    <row r="18" spans="2:17" ht="13.5" customHeight="1">
      <c r="B18" s="23" t="s">
        <v>354</v>
      </c>
      <c r="C18" s="21">
        <f t="shared" si="1"/>
        <v>89</v>
      </c>
      <c r="D18" s="22">
        <v>13</v>
      </c>
      <c r="E18" s="22">
        <v>14</v>
      </c>
      <c r="F18" s="22">
        <v>17</v>
      </c>
      <c r="G18" s="22">
        <v>14</v>
      </c>
      <c r="H18" s="22">
        <v>16</v>
      </c>
      <c r="I18" s="22">
        <v>15</v>
      </c>
      <c r="J18" s="22">
        <v>8</v>
      </c>
      <c r="K18" s="22">
        <v>8</v>
      </c>
      <c r="L18" s="21">
        <f t="shared" si="2"/>
        <v>31</v>
      </c>
      <c r="M18" s="22">
        <v>10</v>
      </c>
      <c r="N18" s="22">
        <v>11</v>
      </c>
      <c r="O18" s="22">
        <v>10</v>
      </c>
      <c r="P18" s="22">
        <v>0</v>
      </c>
      <c r="Q18" s="22">
        <v>0</v>
      </c>
    </row>
    <row r="19" spans="2:17" ht="13.5" customHeight="1">
      <c r="B19" s="23" t="s">
        <v>374</v>
      </c>
      <c r="C19" s="21">
        <f t="shared" si="1"/>
        <v>97</v>
      </c>
      <c r="D19" s="22">
        <v>15</v>
      </c>
      <c r="E19" s="22">
        <v>21</v>
      </c>
      <c r="F19" s="22">
        <v>14</v>
      </c>
      <c r="G19" s="22">
        <v>15</v>
      </c>
      <c r="H19" s="22">
        <v>16</v>
      </c>
      <c r="I19" s="22">
        <v>16</v>
      </c>
      <c r="J19" s="22">
        <v>26</v>
      </c>
      <c r="K19" s="22">
        <v>26</v>
      </c>
      <c r="L19" s="21">
        <f t="shared" si="2"/>
        <v>34</v>
      </c>
      <c r="M19" s="22">
        <v>12</v>
      </c>
      <c r="N19" s="22">
        <v>12</v>
      </c>
      <c r="O19" s="22">
        <v>10</v>
      </c>
      <c r="P19" s="22">
        <v>0</v>
      </c>
      <c r="Q19" s="22">
        <v>0</v>
      </c>
    </row>
    <row r="20" spans="2:17" ht="4.5" customHeight="1">
      <c r="B20" s="23"/>
      <c r="C20" s="21"/>
      <c r="D20" s="22"/>
      <c r="E20" s="22"/>
      <c r="F20" s="22"/>
      <c r="G20" s="22"/>
      <c r="H20" s="22"/>
      <c r="I20" s="22"/>
      <c r="J20" s="22"/>
      <c r="K20" s="22"/>
      <c r="L20" s="21"/>
      <c r="M20" s="22"/>
      <c r="N20" s="22"/>
      <c r="O20" s="22"/>
      <c r="P20" s="22"/>
      <c r="Q20" s="22"/>
    </row>
    <row r="21" spans="2:17" ht="13.5" customHeight="1">
      <c r="B21" s="23" t="s">
        <v>34</v>
      </c>
      <c r="C21" s="21">
        <f aca="true" t="shared" si="3" ref="C21:C36">SUM(D21:I21)</f>
        <v>12</v>
      </c>
      <c r="D21" s="22">
        <v>2</v>
      </c>
      <c r="E21" s="22">
        <v>2</v>
      </c>
      <c r="F21" s="22">
        <v>2</v>
      </c>
      <c r="G21" s="22">
        <v>2</v>
      </c>
      <c r="H21" s="22">
        <v>2</v>
      </c>
      <c r="I21" s="22">
        <v>2</v>
      </c>
      <c r="J21" s="22">
        <v>0</v>
      </c>
      <c r="K21" s="22">
        <v>0</v>
      </c>
      <c r="L21" s="21">
        <f aca="true" t="shared" si="4" ref="L21:L36">SUM(M21:O21)</f>
        <v>5</v>
      </c>
      <c r="M21" s="22">
        <v>2</v>
      </c>
      <c r="N21" s="22">
        <v>2</v>
      </c>
      <c r="O21" s="22">
        <v>1</v>
      </c>
      <c r="P21" s="22">
        <v>0</v>
      </c>
      <c r="Q21" s="22">
        <v>0</v>
      </c>
    </row>
    <row r="22" spans="2:17" ht="13.5" customHeight="1">
      <c r="B22" s="23" t="s">
        <v>35</v>
      </c>
      <c r="C22" s="21">
        <f t="shared" si="3"/>
        <v>6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0</v>
      </c>
      <c r="K22" s="22">
        <v>0</v>
      </c>
      <c r="L22" s="21">
        <f t="shared" si="4"/>
        <v>3</v>
      </c>
      <c r="M22" s="22">
        <v>1</v>
      </c>
      <c r="N22" s="22">
        <v>1</v>
      </c>
      <c r="O22" s="22">
        <v>1</v>
      </c>
      <c r="P22" s="22">
        <v>0</v>
      </c>
      <c r="Q22" s="22">
        <v>0</v>
      </c>
    </row>
    <row r="23" spans="2:17" ht="13.5" customHeight="1">
      <c r="B23" s="23" t="s">
        <v>36</v>
      </c>
      <c r="C23" s="21">
        <f t="shared" si="3"/>
        <v>6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0</v>
      </c>
      <c r="K23" s="22">
        <v>0</v>
      </c>
      <c r="L23" s="21">
        <f t="shared" si="4"/>
        <v>3</v>
      </c>
      <c r="M23" s="22">
        <v>1</v>
      </c>
      <c r="N23" s="22">
        <v>1</v>
      </c>
      <c r="O23" s="22">
        <v>1</v>
      </c>
      <c r="P23" s="22">
        <v>0</v>
      </c>
      <c r="Q23" s="22">
        <v>0</v>
      </c>
    </row>
    <row r="24" spans="2:17" ht="13.5" customHeight="1">
      <c r="B24" s="23" t="s">
        <v>37</v>
      </c>
      <c r="C24" s="21">
        <f t="shared" si="3"/>
        <v>50</v>
      </c>
      <c r="D24" s="22">
        <v>8</v>
      </c>
      <c r="E24" s="22">
        <v>10</v>
      </c>
      <c r="F24" s="22">
        <v>9</v>
      </c>
      <c r="G24" s="22">
        <v>8</v>
      </c>
      <c r="H24" s="22">
        <v>7</v>
      </c>
      <c r="I24" s="22">
        <v>8</v>
      </c>
      <c r="J24" s="22">
        <v>0</v>
      </c>
      <c r="K24" s="22">
        <v>0</v>
      </c>
      <c r="L24" s="21">
        <f t="shared" si="4"/>
        <v>19</v>
      </c>
      <c r="M24" s="22">
        <v>7</v>
      </c>
      <c r="N24" s="22">
        <v>6</v>
      </c>
      <c r="O24" s="22">
        <v>6</v>
      </c>
      <c r="P24" s="22">
        <v>0</v>
      </c>
      <c r="Q24" s="22">
        <v>0</v>
      </c>
    </row>
    <row r="25" spans="2:17" ht="13.5" customHeight="1">
      <c r="B25" s="23" t="s">
        <v>38</v>
      </c>
      <c r="C25" s="21">
        <f t="shared" si="3"/>
        <v>12</v>
      </c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0</v>
      </c>
      <c r="K25" s="22">
        <v>0</v>
      </c>
      <c r="L25" s="21">
        <f t="shared" si="4"/>
        <v>6</v>
      </c>
      <c r="M25" s="22">
        <v>2</v>
      </c>
      <c r="N25" s="22">
        <v>2</v>
      </c>
      <c r="O25" s="22">
        <v>2</v>
      </c>
      <c r="P25" s="22">
        <v>0</v>
      </c>
      <c r="Q25" s="22">
        <v>0</v>
      </c>
    </row>
    <row r="26" spans="2:17" ht="13.5" customHeight="1">
      <c r="B26" s="23" t="s">
        <v>355</v>
      </c>
      <c r="C26" s="21">
        <f t="shared" si="3"/>
        <v>31</v>
      </c>
      <c r="D26" s="22">
        <v>5</v>
      </c>
      <c r="E26" s="22">
        <v>6</v>
      </c>
      <c r="F26" s="22">
        <v>5</v>
      </c>
      <c r="G26" s="22">
        <v>5</v>
      </c>
      <c r="H26" s="22">
        <v>5</v>
      </c>
      <c r="I26" s="22">
        <v>5</v>
      </c>
      <c r="J26" s="22">
        <v>5</v>
      </c>
      <c r="K26" s="22">
        <v>5</v>
      </c>
      <c r="L26" s="21">
        <f t="shared" si="4"/>
        <v>12</v>
      </c>
      <c r="M26" s="22">
        <v>4</v>
      </c>
      <c r="N26" s="22">
        <v>4</v>
      </c>
      <c r="O26" s="22">
        <v>4</v>
      </c>
      <c r="P26" s="22">
        <v>0</v>
      </c>
      <c r="Q26" s="22">
        <v>0</v>
      </c>
    </row>
    <row r="27" spans="2:17" ht="13.5" customHeight="1">
      <c r="B27" s="23" t="s">
        <v>39</v>
      </c>
      <c r="C27" s="21">
        <f t="shared" si="3"/>
        <v>6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3</v>
      </c>
      <c r="K27" s="22">
        <v>3</v>
      </c>
      <c r="L27" s="21">
        <f t="shared" si="4"/>
        <v>5</v>
      </c>
      <c r="M27" s="22">
        <v>2</v>
      </c>
      <c r="N27" s="22">
        <v>1</v>
      </c>
      <c r="O27" s="22">
        <v>2</v>
      </c>
      <c r="P27" s="22">
        <v>0</v>
      </c>
      <c r="Q27" s="22">
        <v>0</v>
      </c>
    </row>
    <row r="28" spans="2:17" ht="13.5" customHeight="1">
      <c r="B28" s="23" t="s">
        <v>375</v>
      </c>
      <c r="C28" s="21">
        <f t="shared" si="3"/>
        <v>13</v>
      </c>
      <c r="D28" s="22">
        <v>2</v>
      </c>
      <c r="E28" s="22">
        <v>2</v>
      </c>
      <c r="F28" s="22">
        <v>2</v>
      </c>
      <c r="G28" s="22">
        <v>3</v>
      </c>
      <c r="H28" s="22">
        <v>2</v>
      </c>
      <c r="I28" s="22">
        <v>2</v>
      </c>
      <c r="J28" s="22">
        <v>11</v>
      </c>
      <c r="K28" s="22">
        <v>11</v>
      </c>
      <c r="L28" s="21">
        <f t="shared" si="4"/>
        <v>9</v>
      </c>
      <c r="M28" s="22">
        <v>4</v>
      </c>
      <c r="N28" s="22">
        <v>2</v>
      </c>
      <c r="O28" s="22">
        <v>3</v>
      </c>
      <c r="P28" s="22">
        <v>1</v>
      </c>
      <c r="Q28" s="22">
        <v>1</v>
      </c>
    </row>
    <row r="29" spans="2:17" ht="13.5" customHeight="1">
      <c r="B29" s="23" t="s">
        <v>376</v>
      </c>
      <c r="C29" s="21">
        <f t="shared" si="3"/>
        <v>23</v>
      </c>
      <c r="D29" s="22">
        <v>4</v>
      </c>
      <c r="E29" s="22">
        <v>3</v>
      </c>
      <c r="F29" s="22">
        <v>3</v>
      </c>
      <c r="G29" s="22">
        <v>4</v>
      </c>
      <c r="H29" s="22">
        <v>4</v>
      </c>
      <c r="I29" s="22">
        <v>5</v>
      </c>
      <c r="J29" s="22">
        <v>5</v>
      </c>
      <c r="K29" s="22">
        <v>5</v>
      </c>
      <c r="L29" s="21">
        <f t="shared" si="4"/>
        <v>12</v>
      </c>
      <c r="M29" s="22">
        <v>4</v>
      </c>
      <c r="N29" s="22">
        <v>4</v>
      </c>
      <c r="O29" s="22">
        <v>4</v>
      </c>
      <c r="P29" s="22">
        <v>0</v>
      </c>
      <c r="Q29" s="22">
        <v>0</v>
      </c>
    </row>
    <row r="30" spans="2:17" ht="13.5" customHeight="1">
      <c r="B30" s="23" t="s">
        <v>40</v>
      </c>
      <c r="C30" s="21">
        <f t="shared" si="3"/>
        <v>34</v>
      </c>
      <c r="D30" s="22">
        <v>6</v>
      </c>
      <c r="E30" s="22">
        <v>6</v>
      </c>
      <c r="F30" s="22">
        <v>5</v>
      </c>
      <c r="G30" s="22">
        <v>5</v>
      </c>
      <c r="H30" s="22">
        <v>6</v>
      </c>
      <c r="I30" s="22">
        <v>6</v>
      </c>
      <c r="J30" s="22">
        <v>1</v>
      </c>
      <c r="K30" s="22">
        <v>1</v>
      </c>
      <c r="L30" s="21">
        <f t="shared" si="4"/>
        <v>12</v>
      </c>
      <c r="M30" s="22">
        <v>4</v>
      </c>
      <c r="N30" s="22">
        <v>4</v>
      </c>
      <c r="O30" s="22">
        <v>4</v>
      </c>
      <c r="P30" s="22">
        <v>0</v>
      </c>
      <c r="Q30" s="22">
        <v>0</v>
      </c>
    </row>
    <row r="31" spans="2:17" ht="13.5" customHeight="1">
      <c r="B31" s="23" t="s">
        <v>41</v>
      </c>
      <c r="C31" s="21">
        <f t="shared" si="3"/>
        <v>45</v>
      </c>
      <c r="D31" s="22">
        <v>8</v>
      </c>
      <c r="E31" s="22">
        <v>8</v>
      </c>
      <c r="F31" s="22">
        <v>7</v>
      </c>
      <c r="G31" s="22">
        <v>7</v>
      </c>
      <c r="H31" s="22">
        <v>8</v>
      </c>
      <c r="I31" s="22">
        <v>7</v>
      </c>
      <c r="J31" s="22">
        <v>0</v>
      </c>
      <c r="K31" s="22">
        <v>0</v>
      </c>
      <c r="L31" s="21">
        <f t="shared" si="4"/>
        <v>17</v>
      </c>
      <c r="M31" s="22">
        <v>6</v>
      </c>
      <c r="N31" s="22">
        <v>5</v>
      </c>
      <c r="O31" s="22">
        <v>6</v>
      </c>
      <c r="P31" s="22">
        <v>0</v>
      </c>
      <c r="Q31" s="22">
        <v>0</v>
      </c>
    </row>
    <row r="32" spans="2:17" ht="13.5" customHeight="1">
      <c r="B32" s="23" t="s">
        <v>42</v>
      </c>
      <c r="C32" s="21">
        <f t="shared" si="3"/>
        <v>67</v>
      </c>
      <c r="D32" s="22">
        <v>12</v>
      </c>
      <c r="E32" s="22">
        <v>12</v>
      </c>
      <c r="F32" s="22">
        <v>11</v>
      </c>
      <c r="G32" s="22">
        <v>11</v>
      </c>
      <c r="H32" s="22">
        <v>11</v>
      </c>
      <c r="I32" s="22">
        <v>10</v>
      </c>
      <c r="J32" s="22">
        <v>0</v>
      </c>
      <c r="K32" s="22">
        <v>0</v>
      </c>
      <c r="L32" s="21">
        <f t="shared" si="4"/>
        <v>31</v>
      </c>
      <c r="M32" s="22">
        <v>11</v>
      </c>
      <c r="N32" s="22">
        <v>10</v>
      </c>
      <c r="O32" s="22">
        <v>10</v>
      </c>
      <c r="P32" s="22">
        <v>0</v>
      </c>
      <c r="Q32" s="22">
        <v>0</v>
      </c>
    </row>
    <row r="33" spans="2:17" ht="13.5" customHeight="1">
      <c r="B33" s="23" t="s">
        <v>43</v>
      </c>
      <c r="C33" s="21">
        <f t="shared" si="3"/>
        <v>29</v>
      </c>
      <c r="D33" s="22">
        <v>6</v>
      </c>
      <c r="E33" s="22">
        <v>5</v>
      </c>
      <c r="F33" s="22">
        <v>4</v>
      </c>
      <c r="G33" s="22">
        <v>5</v>
      </c>
      <c r="H33" s="22">
        <v>5</v>
      </c>
      <c r="I33" s="22">
        <v>4</v>
      </c>
      <c r="J33" s="22">
        <v>0</v>
      </c>
      <c r="K33" s="22">
        <v>0</v>
      </c>
      <c r="L33" s="21">
        <f t="shared" si="4"/>
        <v>12</v>
      </c>
      <c r="M33" s="22">
        <v>4</v>
      </c>
      <c r="N33" s="22">
        <v>4</v>
      </c>
      <c r="O33" s="22">
        <v>4</v>
      </c>
      <c r="P33" s="22">
        <v>0</v>
      </c>
      <c r="Q33" s="22">
        <v>0</v>
      </c>
    </row>
    <row r="34" spans="2:17" ht="13.5" customHeight="1">
      <c r="B34" s="23" t="s">
        <v>44</v>
      </c>
      <c r="C34" s="21">
        <f t="shared" si="3"/>
        <v>27</v>
      </c>
      <c r="D34" s="22">
        <v>5</v>
      </c>
      <c r="E34" s="22">
        <v>5</v>
      </c>
      <c r="F34" s="22">
        <v>4</v>
      </c>
      <c r="G34" s="22">
        <v>5</v>
      </c>
      <c r="H34" s="22">
        <v>4</v>
      </c>
      <c r="I34" s="22">
        <v>4</v>
      </c>
      <c r="J34" s="22">
        <v>0</v>
      </c>
      <c r="K34" s="22">
        <v>0</v>
      </c>
      <c r="L34" s="21">
        <f t="shared" si="4"/>
        <v>9</v>
      </c>
      <c r="M34" s="22">
        <v>3</v>
      </c>
      <c r="N34" s="22">
        <v>3</v>
      </c>
      <c r="O34" s="22">
        <v>3</v>
      </c>
      <c r="P34" s="22">
        <v>0</v>
      </c>
      <c r="Q34" s="22">
        <v>0</v>
      </c>
    </row>
    <row r="35" spans="2:17" ht="13.5" customHeight="1">
      <c r="B35" s="23" t="s">
        <v>356</v>
      </c>
      <c r="C35" s="21">
        <f t="shared" si="3"/>
        <v>19</v>
      </c>
      <c r="D35" s="25">
        <v>3</v>
      </c>
      <c r="E35" s="25">
        <v>3</v>
      </c>
      <c r="F35" s="25">
        <v>3</v>
      </c>
      <c r="G35" s="26">
        <v>3</v>
      </c>
      <c r="H35" s="22">
        <v>4</v>
      </c>
      <c r="I35" s="22">
        <v>3</v>
      </c>
      <c r="J35" s="22">
        <v>4</v>
      </c>
      <c r="K35" s="22">
        <v>4</v>
      </c>
      <c r="L35" s="21">
        <f t="shared" si="4"/>
        <v>13</v>
      </c>
      <c r="M35" s="25">
        <v>4</v>
      </c>
      <c r="N35" s="25">
        <v>4</v>
      </c>
      <c r="O35" s="25">
        <v>5</v>
      </c>
      <c r="P35" s="22">
        <v>0</v>
      </c>
      <c r="Q35" s="22">
        <v>0</v>
      </c>
    </row>
    <row r="36" spans="2:17" ht="13.5" customHeight="1">
      <c r="B36" s="118" t="s">
        <v>377</v>
      </c>
      <c r="C36" s="21">
        <f t="shared" si="3"/>
        <v>35</v>
      </c>
      <c r="D36" s="25">
        <v>6</v>
      </c>
      <c r="E36" s="25">
        <v>5</v>
      </c>
      <c r="F36" s="25">
        <v>5</v>
      </c>
      <c r="G36" s="25">
        <v>7</v>
      </c>
      <c r="H36" s="22">
        <v>6</v>
      </c>
      <c r="I36" s="22">
        <v>6</v>
      </c>
      <c r="J36" s="22">
        <v>4</v>
      </c>
      <c r="K36" s="22">
        <v>4</v>
      </c>
      <c r="L36" s="21">
        <f t="shared" si="4"/>
        <v>15</v>
      </c>
      <c r="M36" s="25">
        <v>5</v>
      </c>
      <c r="N36" s="25">
        <v>5</v>
      </c>
      <c r="O36" s="25">
        <v>5</v>
      </c>
      <c r="P36" s="22">
        <v>0</v>
      </c>
      <c r="Q36" s="22">
        <v>0</v>
      </c>
    </row>
    <row r="37" spans="2:17" ht="4.5" customHeight="1" thickBot="1">
      <c r="B37" s="119"/>
      <c r="C37" s="120"/>
      <c r="D37" s="126"/>
      <c r="E37" s="126"/>
      <c r="F37" s="126"/>
      <c r="G37" s="121"/>
      <c r="H37" s="121"/>
      <c r="I37" s="121"/>
      <c r="J37" s="121"/>
      <c r="K37" s="121"/>
      <c r="L37" s="425"/>
      <c r="M37" s="426"/>
      <c r="N37" s="426"/>
      <c r="O37" s="426"/>
      <c r="P37" s="426"/>
      <c r="Q37" s="426"/>
    </row>
  </sheetData>
  <mergeCells count="7">
    <mergeCell ref="L4:Q4"/>
    <mergeCell ref="P5:Q5"/>
    <mergeCell ref="L5:O5"/>
    <mergeCell ref="B4:B6"/>
    <mergeCell ref="E5:G5"/>
    <mergeCell ref="J5:K5"/>
    <mergeCell ref="C4:K4"/>
  </mergeCells>
  <printOptions/>
  <pageMargins left="0.7874015748031497" right="0.7874015748031497" top="0.5905511811023623" bottom="0.5905511811023623" header="0.5118110236220472" footer="0.511811023622047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36"/>
  <sheetViews>
    <sheetView workbookViewId="0" topLeftCell="A1">
      <selection activeCell="AI2" sqref="AI2"/>
    </sheetView>
  </sheetViews>
  <sheetFormatPr defaultColWidth="10.00390625" defaultRowHeight="12.75" customHeight="1"/>
  <cols>
    <col min="1" max="1" width="1.625" style="6" customWidth="1"/>
    <col min="2" max="2" width="8.625" style="6" customWidth="1"/>
    <col min="3" max="10" width="5.625" style="6" customWidth="1"/>
    <col min="11" max="11" width="7.625" style="6" customWidth="1"/>
    <col min="12" max="34" width="5.625" style="6" customWidth="1"/>
    <col min="35" max="16384" width="10.00390625" style="6" customWidth="1"/>
  </cols>
  <sheetData>
    <row r="1" ht="4.5" customHeight="1"/>
    <row r="2" spans="2:34" ht="12.75" customHeight="1">
      <c r="B2" s="102" t="s">
        <v>455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S2" s="482" t="s">
        <v>456</v>
      </c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</row>
    <row r="3" ht="4.5" customHeight="1" thickBot="1"/>
    <row r="4" spans="1:34" ht="12.75" customHeight="1">
      <c r="A4" s="127"/>
      <c r="B4" s="480" t="s">
        <v>24</v>
      </c>
      <c r="C4" s="478" t="s">
        <v>436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79"/>
      <c r="S4" s="440" t="s">
        <v>437</v>
      </c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</row>
    <row r="5" spans="1:34" ht="12.75" customHeight="1">
      <c r="A5" s="127"/>
      <c r="B5" s="481"/>
      <c r="C5" s="427"/>
      <c r="D5" s="378"/>
      <c r="E5" s="441" t="s">
        <v>68</v>
      </c>
      <c r="F5" s="441"/>
      <c r="G5" s="441"/>
      <c r="H5" s="441"/>
      <c r="I5" s="378"/>
      <c r="J5" s="378"/>
      <c r="K5" s="427"/>
      <c r="L5" s="378"/>
      <c r="M5" s="441" t="s">
        <v>69</v>
      </c>
      <c r="N5" s="441"/>
      <c r="O5" s="441"/>
      <c r="P5" s="441"/>
      <c r="Q5" s="378"/>
      <c r="R5" s="331"/>
      <c r="S5" s="378"/>
      <c r="T5" s="378"/>
      <c r="U5" s="441" t="s">
        <v>68</v>
      </c>
      <c r="V5" s="441"/>
      <c r="W5" s="441"/>
      <c r="X5" s="441"/>
      <c r="Y5" s="378"/>
      <c r="Z5" s="432"/>
      <c r="AA5" s="378"/>
      <c r="AB5" s="378"/>
      <c r="AC5" s="441" t="s">
        <v>438</v>
      </c>
      <c r="AD5" s="441"/>
      <c r="AE5" s="441"/>
      <c r="AF5" s="441"/>
      <c r="AG5" s="378"/>
      <c r="AH5" s="378"/>
    </row>
    <row r="6" spans="2:34" s="129" customFormat="1" ht="12.75" customHeight="1">
      <c r="B6" s="481"/>
      <c r="C6" s="456" t="s">
        <v>8</v>
      </c>
      <c r="D6" s="456" t="s">
        <v>70</v>
      </c>
      <c r="E6" s="450" t="s">
        <v>71</v>
      </c>
      <c r="F6" s="434" t="s">
        <v>54</v>
      </c>
      <c r="G6" s="456" t="s">
        <v>55</v>
      </c>
      <c r="H6" s="456" t="s">
        <v>56</v>
      </c>
      <c r="I6" s="456" t="s">
        <v>57</v>
      </c>
      <c r="J6" s="446" t="s">
        <v>439</v>
      </c>
      <c r="K6" s="456" t="s">
        <v>8</v>
      </c>
      <c r="L6" s="456" t="s">
        <v>70</v>
      </c>
      <c r="M6" s="450" t="s">
        <v>72</v>
      </c>
      <c r="N6" s="434" t="s">
        <v>54</v>
      </c>
      <c r="O6" s="456" t="s">
        <v>55</v>
      </c>
      <c r="P6" s="456" t="s">
        <v>56</v>
      </c>
      <c r="Q6" s="456" t="s">
        <v>57</v>
      </c>
      <c r="R6" s="444" t="s">
        <v>439</v>
      </c>
      <c r="S6" s="448" t="s">
        <v>8</v>
      </c>
      <c r="T6" s="456" t="s">
        <v>70</v>
      </c>
      <c r="U6" s="450" t="s">
        <v>71</v>
      </c>
      <c r="V6" s="131" t="s">
        <v>54</v>
      </c>
      <c r="W6" s="456" t="s">
        <v>55</v>
      </c>
      <c r="X6" s="456" t="s">
        <v>56</v>
      </c>
      <c r="Y6" s="456" t="s">
        <v>57</v>
      </c>
      <c r="Z6" s="444" t="s">
        <v>439</v>
      </c>
      <c r="AA6" s="448" t="s">
        <v>8</v>
      </c>
      <c r="AB6" s="456" t="s">
        <v>70</v>
      </c>
      <c r="AC6" s="450" t="s">
        <v>72</v>
      </c>
      <c r="AD6" s="131" t="s">
        <v>54</v>
      </c>
      <c r="AE6" s="456" t="s">
        <v>55</v>
      </c>
      <c r="AF6" s="456" t="s">
        <v>56</v>
      </c>
      <c r="AG6" s="456" t="s">
        <v>57</v>
      </c>
      <c r="AH6" s="446" t="s">
        <v>439</v>
      </c>
    </row>
    <row r="7" spans="2:34" s="129" customFormat="1" ht="12.75" customHeight="1">
      <c r="B7" s="442"/>
      <c r="C7" s="443"/>
      <c r="D7" s="443"/>
      <c r="E7" s="443"/>
      <c r="F7" s="435" t="s">
        <v>58</v>
      </c>
      <c r="G7" s="443"/>
      <c r="H7" s="445"/>
      <c r="I7" s="445"/>
      <c r="J7" s="447"/>
      <c r="K7" s="445"/>
      <c r="L7" s="445"/>
      <c r="M7" s="445"/>
      <c r="N7" s="435" t="s">
        <v>58</v>
      </c>
      <c r="O7" s="445"/>
      <c r="P7" s="445"/>
      <c r="Q7" s="445"/>
      <c r="R7" s="477"/>
      <c r="S7" s="442"/>
      <c r="T7" s="443"/>
      <c r="U7" s="443"/>
      <c r="V7" s="132" t="s">
        <v>58</v>
      </c>
      <c r="W7" s="443"/>
      <c r="X7" s="445"/>
      <c r="Y7" s="445"/>
      <c r="Z7" s="477"/>
      <c r="AA7" s="449"/>
      <c r="AB7" s="445"/>
      <c r="AC7" s="445"/>
      <c r="AD7" s="132" t="s">
        <v>58</v>
      </c>
      <c r="AE7" s="445"/>
      <c r="AF7" s="445"/>
      <c r="AG7" s="445"/>
      <c r="AH7" s="447"/>
    </row>
    <row r="8" spans="2:34" s="129" customFormat="1" ht="4.5" customHeight="1">
      <c r="B8" s="133"/>
      <c r="C8" s="436"/>
      <c r="D8" s="134"/>
      <c r="E8" s="134"/>
      <c r="F8" s="134"/>
      <c r="G8" s="134"/>
      <c r="H8" s="134"/>
      <c r="I8" s="134"/>
      <c r="J8" s="428"/>
      <c r="K8" s="134"/>
      <c r="L8" s="134"/>
      <c r="M8" s="134"/>
      <c r="N8" s="134"/>
      <c r="O8" s="134"/>
      <c r="P8" s="134"/>
      <c r="Q8" s="134"/>
      <c r="R8" s="428"/>
      <c r="S8" s="134"/>
      <c r="T8" s="134"/>
      <c r="U8" s="134"/>
      <c r="V8" s="134"/>
      <c r="W8" s="134"/>
      <c r="X8" s="134"/>
      <c r="Y8" s="134"/>
      <c r="Z8" s="428"/>
      <c r="AA8" s="134"/>
      <c r="AB8" s="134"/>
      <c r="AC8" s="134"/>
      <c r="AD8" s="134"/>
      <c r="AE8" s="134"/>
      <c r="AF8" s="134"/>
      <c r="AG8" s="134"/>
      <c r="AH8" s="134"/>
    </row>
    <row r="9" spans="2:34" ht="16.5" customHeight="1">
      <c r="B9" s="135" t="s">
        <v>27</v>
      </c>
      <c r="C9" s="29">
        <f>SUM(D9:J9)</f>
        <v>349</v>
      </c>
      <c r="D9" s="9">
        <f aca="true" t="shared" si="0" ref="D9:J9">SUM(D11:D35)</f>
        <v>157</v>
      </c>
      <c r="E9" s="9">
        <f t="shared" si="0"/>
        <v>21</v>
      </c>
      <c r="F9" s="9">
        <f t="shared" si="0"/>
        <v>4</v>
      </c>
      <c r="G9" s="9">
        <f t="shared" si="0"/>
        <v>3</v>
      </c>
      <c r="H9" s="9">
        <f t="shared" si="0"/>
        <v>10</v>
      </c>
      <c r="I9" s="9">
        <f t="shared" si="0"/>
        <v>0</v>
      </c>
      <c r="J9" s="429">
        <f t="shared" si="0"/>
        <v>154</v>
      </c>
      <c r="K9" s="9">
        <f>SUM(L9:R9)</f>
        <v>1027</v>
      </c>
      <c r="L9" s="9">
        <f>SUM(L11:L35)</f>
        <v>469</v>
      </c>
      <c r="M9" s="9">
        <f aca="true" t="shared" si="1" ref="M9:R9">SUM(M11:M35)</f>
        <v>25</v>
      </c>
      <c r="N9" s="9">
        <f t="shared" si="1"/>
        <v>4</v>
      </c>
      <c r="O9" s="9">
        <f t="shared" si="1"/>
        <v>3</v>
      </c>
      <c r="P9" s="9">
        <f t="shared" si="1"/>
        <v>17</v>
      </c>
      <c r="Q9" s="9">
        <f t="shared" si="1"/>
        <v>0</v>
      </c>
      <c r="R9" s="429">
        <f t="shared" si="1"/>
        <v>509</v>
      </c>
      <c r="S9" s="9">
        <f>SUM(T9:Z9)</f>
        <v>148</v>
      </c>
      <c r="T9" s="9">
        <f aca="true" t="shared" si="2" ref="T9:Z9">SUM(T11:T35)</f>
        <v>80</v>
      </c>
      <c r="U9" s="9">
        <f t="shared" si="2"/>
        <v>5</v>
      </c>
      <c r="V9" s="9">
        <f t="shared" si="2"/>
        <v>3</v>
      </c>
      <c r="W9" s="9">
        <f t="shared" si="2"/>
        <v>0</v>
      </c>
      <c r="X9" s="9">
        <f t="shared" si="2"/>
        <v>2</v>
      </c>
      <c r="Y9" s="9">
        <f t="shared" si="2"/>
        <v>0</v>
      </c>
      <c r="Z9" s="429">
        <f t="shared" si="2"/>
        <v>58</v>
      </c>
      <c r="AA9" s="9">
        <f>SUM(AB9:AH9)</f>
        <v>364</v>
      </c>
      <c r="AB9" s="9">
        <f>SUM(AB11:AB35)</f>
        <v>219</v>
      </c>
      <c r="AC9" s="9">
        <f aca="true" t="shared" si="3" ref="AC9:AH9">SUM(AC11:AC35)</f>
        <v>5</v>
      </c>
      <c r="AD9" s="9">
        <f t="shared" si="3"/>
        <v>2</v>
      </c>
      <c r="AE9" s="9">
        <f t="shared" si="3"/>
        <v>0</v>
      </c>
      <c r="AF9" s="9">
        <f t="shared" si="3"/>
        <v>3</v>
      </c>
      <c r="AG9" s="9">
        <f t="shared" si="3"/>
        <v>0</v>
      </c>
      <c r="AH9" s="9">
        <f t="shared" si="3"/>
        <v>135</v>
      </c>
    </row>
    <row r="10" spans="2:34" ht="4.5" customHeight="1">
      <c r="B10" s="136"/>
      <c r="C10" s="15"/>
      <c r="D10" s="10"/>
      <c r="E10" s="10"/>
      <c r="F10" s="10"/>
      <c r="G10" s="10"/>
      <c r="H10" s="10"/>
      <c r="I10" s="10"/>
      <c r="J10" s="430"/>
      <c r="K10" s="10"/>
      <c r="L10" s="10"/>
      <c r="M10" s="10"/>
      <c r="N10" s="10"/>
      <c r="O10" s="10"/>
      <c r="P10" s="10"/>
      <c r="Q10" s="10"/>
      <c r="R10" s="430"/>
      <c r="S10" s="10"/>
      <c r="T10" s="10"/>
      <c r="U10" s="10"/>
      <c r="V10" s="10"/>
      <c r="W10" s="10"/>
      <c r="X10" s="10"/>
      <c r="Y10" s="10"/>
      <c r="Z10" s="430"/>
      <c r="AA10" s="10"/>
      <c r="AB10" s="10"/>
      <c r="AC10" s="10"/>
      <c r="AD10" s="10"/>
      <c r="AE10" s="10"/>
      <c r="AF10" s="10"/>
      <c r="AG10" s="10"/>
      <c r="AH10" s="10"/>
    </row>
    <row r="11" spans="1:34" ht="13.5" customHeight="1">
      <c r="A11" s="13"/>
      <c r="B11" s="27" t="s">
        <v>30</v>
      </c>
      <c r="C11" s="15">
        <f aca="true" t="shared" si="4" ref="C11:C18">SUM(D11:J11)</f>
        <v>82</v>
      </c>
      <c r="D11" s="10">
        <v>29</v>
      </c>
      <c r="E11" s="10">
        <v>7</v>
      </c>
      <c r="F11" s="10">
        <v>2</v>
      </c>
      <c r="G11" s="10">
        <v>2</v>
      </c>
      <c r="H11" s="10">
        <v>4</v>
      </c>
      <c r="I11" s="10">
        <v>0</v>
      </c>
      <c r="J11" s="430">
        <v>38</v>
      </c>
      <c r="K11" s="10">
        <f aca="true" t="shared" si="5" ref="K11:K18">SUM(L11:R11)</f>
        <v>280</v>
      </c>
      <c r="L11" s="10">
        <v>87</v>
      </c>
      <c r="M11" s="10">
        <v>8</v>
      </c>
      <c r="N11" s="10">
        <v>1</v>
      </c>
      <c r="O11" s="10">
        <v>2</v>
      </c>
      <c r="P11" s="10">
        <v>9</v>
      </c>
      <c r="Q11" s="10">
        <v>0</v>
      </c>
      <c r="R11" s="430">
        <v>173</v>
      </c>
      <c r="S11" s="10">
        <f aca="true" t="shared" si="6" ref="S11:S18">SUM(T11:Z11)</f>
        <v>32</v>
      </c>
      <c r="T11" s="10">
        <v>16</v>
      </c>
      <c r="U11" s="10">
        <v>1</v>
      </c>
      <c r="V11" s="10">
        <v>1</v>
      </c>
      <c r="W11" s="10">
        <v>0</v>
      </c>
      <c r="X11" s="10">
        <v>1</v>
      </c>
      <c r="Y11" s="10">
        <v>0</v>
      </c>
      <c r="Z11" s="430">
        <v>13</v>
      </c>
      <c r="AA11" s="10">
        <f aca="true" t="shared" si="7" ref="AA11:AA18">SUM(AB11:AH11)</f>
        <v>94</v>
      </c>
      <c r="AB11" s="10">
        <v>53</v>
      </c>
      <c r="AC11" s="10">
        <v>1</v>
      </c>
      <c r="AD11" s="10">
        <v>0</v>
      </c>
      <c r="AE11" s="10">
        <v>0</v>
      </c>
      <c r="AF11" s="10">
        <v>2</v>
      </c>
      <c r="AG11" s="10">
        <v>0</v>
      </c>
      <c r="AH11" s="10">
        <v>38</v>
      </c>
    </row>
    <row r="12" spans="1:34" ht="13.5" customHeight="1">
      <c r="A12" s="13"/>
      <c r="B12" s="27" t="s">
        <v>31</v>
      </c>
      <c r="C12" s="15">
        <f t="shared" si="4"/>
        <v>24</v>
      </c>
      <c r="D12" s="10">
        <v>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430">
        <v>15</v>
      </c>
      <c r="K12" s="10">
        <f t="shared" si="5"/>
        <v>83</v>
      </c>
      <c r="L12" s="10">
        <v>32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430">
        <v>51</v>
      </c>
      <c r="S12" s="10">
        <f t="shared" si="6"/>
        <v>8</v>
      </c>
      <c r="T12" s="10">
        <v>4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430">
        <v>4</v>
      </c>
      <c r="AA12" s="10">
        <f t="shared" si="7"/>
        <v>24</v>
      </c>
      <c r="AB12" s="10">
        <v>14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10</v>
      </c>
    </row>
    <row r="13" spans="1:34" ht="13.5" customHeight="1">
      <c r="A13" s="13"/>
      <c r="B13" s="27" t="s">
        <v>32</v>
      </c>
      <c r="C13" s="15">
        <f t="shared" si="4"/>
        <v>17</v>
      </c>
      <c r="D13" s="10">
        <v>8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430">
        <v>8</v>
      </c>
      <c r="K13" s="10">
        <f t="shared" si="5"/>
        <v>46</v>
      </c>
      <c r="L13" s="10">
        <v>21</v>
      </c>
      <c r="M13" s="10">
        <v>2</v>
      </c>
      <c r="N13" s="10">
        <v>0</v>
      </c>
      <c r="O13" s="10">
        <v>0</v>
      </c>
      <c r="P13" s="10">
        <v>0</v>
      </c>
      <c r="Q13" s="10">
        <v>0</v>
      </c>
      <c r="R13" s="430">
        <v>23</v>
      </c>
      <c r="S13" s="10">
        <f t="shared" si="6"/>
        <v>7</v>
      </c>
      <c r="T13" s="10">
        <v>4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430">
        <v>3</v>
      </c>
      <c r="AA13" s="10">
        <f t="shared" si="7"/>
        <v>28</v>
      </c>
      <c r="AB13" s="10">
        <v>19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9</v>
      </c>
    </row>
    <row r="14" spans="1:34" ht="13.5" customHeight="1">
      <c r="A14" s="13"/>
      <c r="B14" s="27" t="s">
        <v>33</v>
      </c>
      <c r="C14" s="15">
        <f t="shared" si="4"/>
        <v>39</v>
      </c>
      <c r="D14" s="10">
        <v>18</v>
      </c>
      <c r="E14" s="10">
        <v>1</v>
      </c>
      <c r="F14" s="10">
        <v>0</v>
      </c>
      <c r="G14" s="10">
        <v>0</v>
      </c>
      <c r="H14" s="10">
        <v>1</v>
      </c>
      <c r="I14" s="10">
        <v>0</v>
      </c>
      <c r="J14" s="430">
        <v>19</v>
      </c>
      <c r="K14" s="10">
        <f t="shared" si="5"/>
        <v>120</v>
      </c>
      <c r="L14" s="10">
        <v>61</v>
      </c>
      <c r="M14" s="10">
        <v>1</v>
      </c>
      <c r="N14" s="10">
        <v>0</v>
      </c>
      <c r="O14" s="10">
        <v>0</v>
      </c>
      <c r="P14" s="10">
        <v>1</v>
      </c>
      <c r="Q14" s="10">
        <v>0</v>
      </c>
      <c r="R14" s="430">
        <v>57</v>
      </c>
      <c r="S14" s="10">
        <f t="shared" si="6"/>
        <v>15</v>
      </c>
      <c r="T14" s="10">
        <v>7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430">
        <v>8</v>
      </c>
      <c r="AA14" s="10">
        <f t="shared" si="7"/>
        <v>28</v>
      </c>
      <c r="AB14" s="10">
        <v>13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15</v>
      </c>
    </row>
    <row r="15" spans="1:34" ht="13.5" customHeight="1">
      <c r="A15" s="13"/>
      <c r="B15" s="27" t="s">
        <v>347</v>
      </c>
      <c r="C15" s="15">
        <f t="shared" si="4"/>
        <v>22</v>
      </c>
      <c r="D15" s="10">
        <v>12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430">
        <v>9</v>
      </c>
      <c r="K15" s="10">
        <f t="shared" si="5"/>
        <v>49</v>
      </c>
      <c r="L15" s="10">
        <v>35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430">
        <v>13</v>
      </c>
      <c r="S15" s="10">
        <f t="shared" si="6"/>
        <v>11</v>
      </c>
      <c r="T15" s="10">
        <v>6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430">
        <v>5</v>
      </c>
      <c r="AA15" s="10">
        <f t="shared" si="7"/>
        <v>40</v>
      </c>
      <c r="AB15" s="10">
        <v>23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17</v>
      </c>
    </row>
    <row r="16" spans="1:34" ht="13.5" customHeight="1">
      <c r="A16" s="13"/>
      <c r="B16" s="27" t="s">
        <v>348</v>
      </c>
      <c r="C16" s="15">
        <f t="shared" si="4"/>
        <v>19</v>
      </c>
      <c r="D16" s="10">
        <v>10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430">
        <v>9</v>
      </c>
      <c r="K16" s="10">
        <f t="shared" si="5"/>
        <v>57</v>
      </c>
      <c r="L16" s="10">
        <v>31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430">
        <v>26</v>
      </c>
      <c r="S16" s="10">
        <f t="shared" si="6"/>
        <v>8</v>
      </c>
      <c r="T16" s="10">
        <v>5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430">
        <v>3</v>
      </c>
      <c r="AA16" s="10">
        <f t="shared" si="7"/>
        <v>21</v>
      </c>
      <c r="AB16" s="10">
        <v>16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5</v>
      </c>
    </row>
    <row r="17" spans="1:34" ht="13.5" customHeight="1">
      <c r="A17" s="13"/>
      <c r="B17" s="27" t="s">
        <v>349</v>
      </c>
      <c r="C17" s="15">
        <f t="shared" si="4"/>
        <v>22</v>
      </c>
      <c r="D17" s="10">
        <v>11</v>
      </c>
      <c r="E17" s="10">
        <v>3</v>
      </c>
      <c r="F17" s="10">
        <v>0</v>
      </c>
      <c r="G17" s="10">
        <v>0</v>
      </c>
      <c r="H17" s="10">
        <v>0</v>
      </c>
      <c r="I17" s="10">
        <v>0</v>
      </c>
      <c r="J17" s="430">
        <v>8</v>
      </c>
      <c r="K17" s="10">
        <f t="shared" si="5"/>
        <v>44</v>
      </c>
      <c r="L17" s="10">
        <v>26</v>
      </c>
      <c r="M17" s="10">
        <v>5</v>
      </c>
      <c r="N17" s="10">
        <v>0</v>
      </c>
      <c r="O17" s="10">
        <v>0</v>
      </c>
      <c r="P17" s="10">
        <v>0</v>
      </c>
      <c r="Q17" s="10">
        <v>0</v>
      </c>
      <c r="R17" s="430">
        <v>13</v>
      </c>
      <c r="S17" s="10">
        <f t="shared" si="6"/>
        <v>12</v>
      </c>
      <c r="T17" s="10">
        <v>6</v>
      </c>
      <c r="U17" s="10">
        <v>3</v>
      </c>
      <c r="V17" s="10">
        <v>0</v>
      </c>
      <c r="W17" s="10">
        <v>0</v>
      </c>
      <c r="X17" s="10">
        <v>0</v>
      </c>
      <c r="Y17" s="10">
        <v>0</v>
      </c>
      <c r="Z17" s="430">
        <v>3</v>
      </c>
      <c r="AA17" s="10">
        <f t="shared" si="7"/>
        <v>16</v>
      </c>
      <c r="AB17" s="10">
        <v>10</v>
      </c>
      <c r="AC17" s="10">
        <v>3</v>
      </c>
      <c r="AD17" s="10">
        <v>0</v>
      </c>
      <c r="AE17" s="10">
        <v>0</v>
      </c>
      <c r="AF17" s="10">
        <v>0</v>
      </c>
      <c r="AG17" s="10">
        <v>0</v>
      </c>
      <c r="AH17" s="10">
        <v>3</v>
      </c>
    </row>
    <row r="18" spans="1:34" ht="13.5" customHeight="1">
      <c r="A18" s="13"/>
      <c r="B18" s="27" t="s">
        <v>366</v>
      </c>
      <c r="C18" s="15">
        <f t="shared" si="4"/>
        <v>18</v>
      </c>
      <c r="D18" s="10">
        <v>10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430">
        <v>7</v>
      </c>
      <c r="K18" s="10">
        <f t="shared" si="5"/>
        <v>33</v>
      </c>
      <c r="L18" s="10">
        <v>16</v>
      </c>
      <c r="M18" s="10">
        <v>0</v>
      </c>
      <c r="N18" s="10">
        <v>0</v>
      </c>
      <c r="O18" s="10">
        <v>0</v>
      </c>
      <c r="P18" s="10">
        <v>1</v>
      </c>
      <c r="Q18" s="10">
        <v>0</v>
      </c>
      <c r="R18" s="430">
        <v>16</v>
      </c>
      <c r="S18" s="10">
        <f t="shared" si="6"/>
        <v>7</v>
      </c>
      <c r="T18" s="10">
        <v>6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430">
        <v>1</v>
      </c>
      <c r="AA18" s="10">
        <f t="shared" si="7"/>
        <v>12</v>
      </c>
      <c r="AB18" s="10">
        <v>11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1</v>
      </c>
    </row>
    <row r="19" spans="1:34" ht="4.5" customHeight="1">
      <c r="A19" s="13"/>
      <c r="B19" s="27"/>
      <c r="C19" s="15"/>
      <c r="D19" s="10"/>
      <c r="E19" s="10"/>
      <c r="F19" s="10"/>
      <c r="G19" s="10"/>
      <c r="H19" s="10"/>
      <c r="I19" s="10"/>
      <c r="J19" s="430"/>
      <c r="K19" s="10"/>
      <c r="L19" s="10"/>
      <c r="M19" s="10"/>
      <c r="N19" s="10"/>
      <c r="O19" s="10"/>
      <c r="P19" s="10"/>
      <c r="Q19" s="10"/>
      <c r="R19" s="430"/>
      <c r="S19" s="10"/>
      <c r="T19" s="10"/>
      <c r="U19" s="10"/>
      <c r="V19" s="10"/>
      <c r="W19" s="10"/>
      <c r="X19" s="10"/>
      <c r="Y19" s="10"/>
      <c r="Z19" s="430"/>
      <c r="AA19" s="10"/>
      <c r="AB19" s="10"/>
      <c r="AC19" s="10"/>
      <c r="AD19" s="10"/>
      <c r="AE19" s="10"/>
      <c r="AF19" s="10"/>
      <c r="AG19" s="10"/>
      <c r="AH19" s="10"/>
    </row>
    <row r="20" spans="1:34" ht="13.5" customHeight="1">
      <c r="A20" s="13"/>
      <c r="B20" s="27" t="s">
        <v>34</v>
      </c>
      <c r="C20" s="15">
        <f aca="true" t="shared" si="8" ref="C20:C35">SUM(D20:J20)</f>
        <v>2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430">
        <v>1</v>
      </c>
      <c r="K20" s="10">
        <f aca="true" t="shared" si="9" ref="K20:K35">SUM(L20:R20)</f>
        <v>2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430">
        <v>1</v>
      </c>
      <c r="S20" s="10">
        <f aca="true" t="shared" si="10" ref="S20:S35">SUM(T20:Z20)</f>
        <v>2</v>
      </c>
      <c r="T20" s="10">
        <v>1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430">
        <v>1</v>
      </c>
      <c r="AA20" s="10">
        <f aca="true" t="shared" si="11" ref="AA20:AA35">SUM(AB20:AH20)</f>
        <v>3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2</v>
      </c>
    </row>
    <row r="21" spans="1:34" ht="13.5" customHeight="1">
      <c r="A21" s="13"/>
      <c r="B21" s="27" t="s">
        <v>35</v>
      </c>
      <c r="C21" s="15">
        <f t="shared" si="8"/>
        <v>1</v>
      </c>
      <c r="D21" s="10">
        <v>0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430">
        <v>0</v>
      </c>
      <c r="K21" s="10">
        <f t="shared" si="9"/>
        <v>1</v>
      </c>
      <c r="L21" s="10">
        <v>0</v>
      </c>
      <c r="M21" s="10">
        <v>1</v>
      </c>
      <c r="N21" s="10">
        <v>0</v>
      </c>
      <c r="O21" s="10">
        <v>0</v>
      </c>
      <c r="P21" s="10">
        <v>0</v>
      </c>
      <c r="Q21" s="10">
        <v>0</v>
      </c>
      <c r="R21" s="430">
        <v>0</v>
      </c>
      <c r="S21" s="10">
        <f t="shared" si="10"/>
        <v>1</v>
      </c>
      <c r="T21" s="10">
        <v>1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430">
        <v>0</v>
      </c>
      <c r="AA21" s="10">
        <f t="shared" si="11"/>
        <v>1</v>
      </c>
      <c r="AB21" s="10">
        <v>1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</row>
    <row r="22" spans="1:34" ht="13.5" customHeight="1">
      <c r="A22" s="13"/>
      <c r="B22" s="137" t="s">
        <v>36</v>
      </c>
      <c r="C22" s="15">
        <f t="shared" si="8"/>
        <v>2</v>
      </c>
      <c r="D22" s="10">
        <v>1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430">
        <v>0</v>
      </c>
      <c r="K22" s="10">
        <f t="shared" si="9"/>
        <v>4</v>
      </c>
      <c r="L22" s="10">
        <v>3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430">
        <v>0</v>
      </c>
      <c r="S22" s="10">
        <f t="shared" si="10"/>
        <v>1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430">
        <v>0</v>
      </c>
      <c r="AA22" s="10">
        <f t="shared" si="11"/>
        <v>2</v>
      </c>
      <c r="AB22" s="10">
        <v>2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</row>
    <row r="23" spans="1:34" ht="13.5" customHeight="1">
      <c r="A23" s="13"/>
      <c r="B23" s="27" t="s">
        <v>37</v>
      </c>
      <c r="C23" s="15">
        <f t="shared" si="8"/>
        <v>9</v>
      </c>
      <c r="D23" s="10">
        <v>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430">
        <v>4</v>
      </c>
      <c r="K23" s="10">
        <f t="shared" si="9"/>
        <v>25</v>
      </c>
      <c r="L23" s="10">
        <v>14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430">
        <v>11</v>
      </c>
      <c r="S23" s="10">
        <f t="shared" si="10"/>
        <v>4</v>
      </c>
      <c r="T23" s="10">
        <v>2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430">
        <v>2</v>
      </c>
      <c r="AA23" s="10">
        <f t="shared" si="11"/>
        <v>7</v>
      </c>
      <c r="AB23" s="10">
        <v>5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2</v>
      </c>
    </row>
    <row r="24" spans="1:34" ht="13.5" customHeight="1">
      <c r="A24" s="13"/>
      <c r="B24" s="27" t="s">
        <v>38</v>
      </c>
      <c r="C24" s="15">
        <f t="shared" si="8"/>
        <v>2</v>
      </c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430">
        <v>1</v>
      </c>
      <c r="K24" s="10">
        <f t="shared" si="9"/>
        <v>3</v>
      </c>
      <c r="L24" s="10">
        <v>2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430">
        <v>1</v>
      </c>
      <c r="S24" s="10">
        <f t="shared" si="10"/>
        <v>2</v>
      </c>
      <c r="T24" s="10">
        <v>2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430">
        <v>0</v>
      </c>
      <c r="AA24" s="10">
        <f t="shared" si="11"/>
        <v>4</v>
      </c>
      <c r="AB24" s="10">
        <v>4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</row>
    <row r="25" spans="1:34" ht="13.5" customHeight="1">
      <c r="A25" s="13"/>
      <c r="B25" s="27" t="s">
        <v>350</v>
      </c>
      <c r="C25" s="15">
        <f t="shared" si="8"/>
        <v>9</v>
      </c>
      <c r="D25" s="10">
        <v>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430">
        <v>3</v>
      </c>
      <c r="K25" s="10">
        <f t="shared" si="9"/>
        <v>16</v>
      </c>
      <c r="L25" s="10">
        <v>12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430">
        <v>4</v>
      </c>
      <c r="S25" s="10">
        <f t="shared" si="10"/>
        <v>5</v>
      </c>
      <c r="T25" s="10">
        <v>3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430">
        <v>1</v>
      </c>
      <c r="AA25" s="10">
        <f t="shared" si="11"/>
        <v>5</v>
      </c>
      <c r="AB25" s="10">
        <v>3</v>
      </c>
      <c r="AC25" s="10">
        <v>1</v>
      </c>
      <c r="AD25" s="10">
        <v>0</v>
      </c>
      <c r="AE25" s="10">
        <v>0</v>
      </c>
      <c r="AF25" s="10">
        <v>0</v>
      </c>
      <c r="AG25" s="10">
        <v>0</v>
      </c>
      <c r="AH25" s="10">
        <v>1</v>
      </c>
    </row>
    <row r="26" spans="1:34" ht="13.5" customHeight="1">
      <c r="A26" s="13"/>
      <c r="B26" s="27" t="s">
        <v>39</v>
      </c>
      <c r="C26" s="15">
        <f t="shared" si="8"/>
        <v>4</v>
      </c>
      <c r="D26" s="10">
        <v>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430">
        <v>2</v>
      </c>
      <c r="K26" s="10">
        <f t="shared" si="9"/>
        <v>11</v>
      </c>
      <c r="L26" s="10">
        <v>7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430">
        <v>4</v>
      </c>
      <c r="S26" s="10">
        <f t="shared" si="10"/>
        <v>2</v>
      </c>
      <c r="T26" s="10">
        <v>1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430">
        <v>1</v>
      </c>
      <c r="AA26" s="10">
        <f t="shared" si="11"/>
        <v>4</v>
      </c>
      <c r="AB26" s="10">
        <v>2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2</v>
      </c>
    </row>
    <row r="27" spans="1:34" ht="13.5" customHeight="1">
      <c r="A27" s="13"/>
      <c r="B27" s="27" t="s">
        <v>367</v>
      </c>
      <c r="C27" s="15">
        <f t="shared" si="8"/>
        <v>6</v>
      </c>
      <c r="D27" s="10">
        <v>3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430">
        <v>2</v>
      </c>
      <c r="K27" s="10">
        <f t="shared" si="9"/>
        <v>12</v>
      </c>
      <c r="L27" s="10">
        <v>7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430">
        <v>4</v>
      </c>
      <c r="S27" s="10">
        <f t="shared" si="10"/>
        <v>4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430">
        <v>2</v>
      </c>
      <c r="AA27" s="10">
        <f t="shared" si="11"/>
        <v>7</v>
      </c>
      <c r="AB27" s="10">
        <v>2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5</v>
      </c>
    </row>
    <row r="28" spans="1:34" ht="13.5" customHeight="1">
      <c r="A28" s="13"/>
      <c r="B28" s="27" t="s">
        <v>378</v>
      </c>
      <c r="C28" s="15">
        <f t="shared" si="8"/>
        <v>11</v>
      </c>
      <c r="D28" s="10">
        <v>5</v>
      </c>
      <c r="E28" s="10">
        <v>1</v>
      </c>
      <c r="F28" s="10">
        <v>2</v>
      </c>
      <c r="G28" s="10">
        <v>0</v>
      </c>
      <c r="H28" s="10">
        <v>1</v>
      </c>
      <c r="I28" s="10">
        <v>0</v>
      </c>
      <c r="J28" s="430">
        <v>2</v>
      </c>
      <c r="K28" s="10">
        <f t="shared" si="9"/>
        <v>24</v>
      </c>
      <c r="L28" s="10">
        <v>11</v>
      </c>
      <c r="M28" s="10">
        <v>1</v>
      </c>
      <c r="N28" s="10">
        <v>3</v>
      </c>
      <c r="O28" s="10">
        <v>0</v>
      </c>
      <c r="P28" s="10">
        <v>1</v>
      </c>
      <c r="Q28" s="10">
        <v>0</v>
      </c>
      <c r="R28" s="430">
        <v>8</v>
      </c>
      <c r="S28" s="10">
        <f t="shared" si="10"/>
        <v>8</v>
      </c>
      <c r="T28" s="10">
        <v>3</v>
      </c>
      <c r="U28" s="10">
        <v>0</v>
      </c>
      <c r="V28" s="10">
        <v>2</v>
      </c>
      <c r="W28" s="10">
        <v>0</v>
      </c>
      <c r="X28" s="10">
        <v>0</v>
      </c>
      <c r="Y28" s="10">
        <v>0</v>
      </c>
      <c r="Z28" s="430">
        <v>3</v>
      </c>
      <c r="AA28" s="10">
        <f t="shared" si="11"/>
        <v>18</v>
      </c>
      <c r="AB28" s="10">
        <v>10</v>
      </c>
      <c r="AC28" s="10">
        <v>0</v>
      </c>
      <c r="AD28" s="10">
        <v>2</v>
      </c>
      <c r="AE28" s="10">
        <v>0</v>
      </c>
      <c r="AF28" s="10">
        <v>0</v>
      </c>
      <c r="AG28" s="10">
        <v>0</v>
      </c>
      <c r="AH28" s="10">
        <v>6</v>
      </c>
    </row>
    <row r="29" spans="1:34" ht="13.5" customHeight="1">
      <c r="A29" s="13"/>
      <c r="B29" s="27" t="s">
        <v>40</v>
      </c>
      <c r="C29" s="15">
        <f t="shared" si="8"/>
        <v>7</v>
      </c>
      <c r="D29" s="10">
        <v>3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430">
        <v>3</v>
      </c>
      <c r="K29" s="10">
        <f t="shared" si="9"/>
        <v>28</v>
      </c>
      <c r="L29" s="10">
        <v>13</v>
      </c>
      <c r="M29" s="10">
        <v>0</v>
      </c>
      <c r="N29" s="10">
        <v>0</v>
      </c>
      <c r="O29" s="10">
        <v>0</v>
      </c>
      <c r="P29" s="10">
        <v>2</v>
      </c>
      <c r="Q29" s="10">
        <v>0</v>
      </c>
      <c r="R29" s="430">
        <v>13</v>
      </c>
      <c r="S29" s="10">
        <f t="shared" si="10"/>
        <v>2</v>
      </c>
      <c r="T29" s="10">
        <v>1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430">
        <v>1</v>
      </c>
      <c r="AA29" s="10">
        <f t="shared" si="11"/>
        <v>4</v>
      </c>
      <c r="AB29" s="10">
        <v>3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1</v>
      </c>
    </row>
    <row r="30" spans="1:34" ht="13.5" customHeight="1">
      <c r="A30" s="13"/>
      <c r="B30" s="27" t="s">
        <v>41</v>
      </c>
      <c r="C30" s="15">
        <f t="shared" si="8"/>
        <v>7</v>
      </c>
      <c r="D30" s="10">
        <v>3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430">
        <v>3</v>
      </c>
      <c r="K30" s="10">
        <f t="shared" si="9"/>
        <v>30</v>
      </c>
      <c r="L30" s="10">
        <v>12</v>
      </c>
      <c r="M30" s="10">
        <v>0</v>
      </c>
      <c r="N30" s="10">
        <v>0</v>
      </c>
      <c r="O30" s="10">
        <v>0</v>
      </c>
      <c r="P30" s="10">
        <v>2</v>
      </c>
      <c r="Q30" s="10">
        <v>0</v>
      </c>
      <c r="R30" s="430">
        <v>16</v>
      </c>
      <c r="S30" s="10">
        <f t="shared" si="10"/>
        <v>2</v>
      </c>
      <c r="T30" s="10">
        <v>1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430">
        <v>1</v>
      </c>
      <c r="AA30" s="10">
        <f t="shared" si="11"/>
        <v>6</v>
      </c>
      <c r="AB30" s="10">
        <v>3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3</v>
      </c>
    </row>
    <row r="31" spans="1:34" ht="13.5" customHeight="1">
      <c r="A31" s="13"/>
      <c r="B31" s="27" t="s">
        <v>42</v>
      </c>
      <c r="C31" s="15">
        <f t="shared" si="8"/>
        <v>14</v>
      </c>
      <c r="D31" s="10">
        <v>4</v>
      </c>
      <c r="E31" s="10">
        <v>3</v>
      </c>
      <c r="F31" s="10">
        <v>0</v>
      </c>
      <c r="G31" s="10">
        <v>0</v>
      </c>
      <c r="H31" s="10">
        <v>1</v>
      </c>
      <c r="I31" s="10">
        <v>0</v>
      </c>
      <c r="J31" s="430">
        <v>6</v>
      </c>
      <c r="K31" s="10">
        <f t="shared" si="9"/>
        <v>55</v>
      </c>
      <c r="L31" s="10">
        <v>23</v>
      </c>
      <c r="M31" s="10">
        <v>3</v>
      </c>
      <c r="N31" s="10">
        <v>0</v>
      </c>
      <c r="O31" s="10">
        <v>0</v>
      </c>
      <c r="P31" s="10">
        <v>1</v>
      </c>
      <c r="Q31" s="10">
        <v>0</v>
      </c>
      <c r="R31" s="430">
        <v>28</v>
      </c>
      <c r="S31" s="10">
        <f t="shared" si="10"/>
        <v>4</v>
      </c>
      <c r="T31" s="10">
        <v>2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430">
        <v>2</v>
      </c>
      <c r="AA31" s="10">
        <f t="shared" si="11"/>
        <v>15</v>
      </c>
      <c r="AB31" s="10">
        <v>8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7</v>
      </c>
    </row>
    <row r="32" spans="1:34" ht="13.5" customHeight="1">
      <c r="A32" s="13"/>
      <c r="B32" s="27" t="s">
        <v>43</v>
      </c>
      <c r="C32" s="15">
        <f t="shared" si="8"/>
        <v>9</v>
      </c>
      <c r="D32" s="10">
        <v>3</v>
      </c>
      <c r="E32" s="10">
        <v>1</v>
      </c>
      <c r="F32" s="10">
        <v>0</v>
      </c>
      <c r="G32" s="10">
        <v>1</v>
      </c>
      <c r="H32" s="10">
        <v>0</v>
      </c>
      <c r="I32" s="10">
        <v>0</v>
      </c>
      <c r="J32" s="430">
        <v>4</v>
      </c>
      <c r="K32" s="10">
        <f t="shared" si="9"/>
        <v>28</v>
      </c>
      <c r="L32" s="10">
        <v>12</v>
      </c>
      <c r="M32" s="10">
        <v>1</v>
      </c>
      <c r="N32" s="10">
        <v>0</v>
      </c>
      <c r="O32" s="10">
        <v>1</v>
      </c>
      <c r="P32" s="10">
        <v>0</v>
      </c>
      <c r="Q32" s="10">
        <v>0</v>
      </c>
      <c r="R32" s="430">
        <v>14</v>
      </c>
      <c r="S32" s="10">
        <f t="shared" si="10"/>
        <v>2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430">
        <v>1</v>
      </c>
      <c r="AA32" s="10">
        <f t="shared" si="11"/>
        <v>4</v>
      </c>
      <c r="AB32" s="10">
        <v>2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2</v>
      </c>
    </row>
    <row r="33" spans="1:34" ht="13.5" customHeight="1">
      <c r="A33" s="13"/>
      <c r="B33" s="27" t="s">
        <v>44</v>
      </c>
      <c r="C33" s="15">
        <f t="shared" si="8"/>
        <v>8</v>
      </c>
      <c r="D33" s="10">
        <v>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430">
        <v>4</v>
      </c>
      <c r="K33" s="10">
        <f t="shared" si="9"/>
        <v>25</v>
      </c>
      <c r="L33" s="10">
        <v>13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430">
        <v>12</v>
      </c>
      <c r="S33" s="10">
        <f t="shared" si="10"/>
        <v>2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430">
        <v>1</v>
      </c>
      <c r="AA33" s="10">
        <f t="shared" si="11"/>
        <v>6</v>
      </c>
      <c r="AB33" s="10">
        <v>3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3</v>
      </c>
    </row>
    <row r="34" spans="1:34" ht="13.5" customHeight="1">
      <c r="A34" s="13"/>
      <c r="B34" s="27" t="s">
        <v>351</v>
      </c>
      <c r="C34" s="15">
        <f t="shared" si="8"/>
        <v>8</v>
      </c>
      <c r="D34" s="10">
        <v>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430">
        <v>4</v>
      </c>
      <c r="K34" s="10">
        <f t="shared" si="9"/>
        <v>29</v>
      </c>
      <c r="L34" s="10">
        <v>12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430">
        <v>17</v>
      </c>
      <c r="S34" s="10">
        <f t="shared" si="10"/>
        <v>4</v>
      </c>
      <c r="T34" s="10">
        <v>2</v>
      </c>
      <c r="U34" s="10">
        <v>0</v>
      </c>
      <c r="V34" s="10">
        <v>0</v>
      </c>
      <c r="W34" s="10">
        <v>0</v>
      </c>
      <c r="X34" s="10">
        <v>1</v>
      </c>
      <c r="Y34" s="10">
        <v>0</v>
      </c>
      <c r="Z34" s="430">
        <v>1</v>
      </c>
      <c r="AA34" s="10">
        <f t="shared" si="11"/>
        <v>7</v>
      </c>
      <c r="AB34" s="10">
        <v>4</v>
      </c>
      <c r="AC34" s="10">
        <v>0</v>
      </c>
      <c r="AD34" s="10">
        <v>0</v>
      </c>
      <c r="AE34" s="10">
        <v>0</v>
      </c>
      <c r="AF34" s="10">
        <v>1</v>
      </c>
      <c r="AG34" s="10">
        <v>0</v>
      </c>
      <c r="AH34" s="10">
        <v>2</v>
      </c>
    </row>
    <row r="35" spans="1:34" ht="13.5" customHeight="1">
      <c r="A35" s="13"/>
      <c r="B35" s="437" t="s">
        <v>369</v>
      </c>
      <c r="C35" s="15">
        <f t="shared" si="8"/>
        <v>7</v>
      </c>
      <c r="D35" s="10">
        <v>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430">
        <v>2</v>
      </c>
      <c r="K35" s="10">
        <f t="shared" si="9"/>
        <v>22</v>
      </c>
      <c r="L35" s="10">
        <v>18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430">
        <v>4</v>
      </c>
      <c r="S35" s="10">
        <f t="shared" si="10"/>
        <v>3</v>
      </c>
      <c r="T35" s="10">
        <v>2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430">
        <v>1</v>
      </c>
      <c r="AA35" s="10">
        <f t="shared" si="11"/>
        <v>8</v>
      </c>
      <c r="AB35" s="10">
        <v>7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1</v>
      </c>
    </row>
    <row r="36" spans="1:34" ht="4.5" customHeight="1" thickBot="1">
      <c r="A36" s="13"/>
      <c r="B36" s="139"/>
      <c r="C36" s="140"/>
      <c r="D36" s="141"/>
      <c r="E36" s="141"/>
      <c r="F36" s="141"/>
      <c r="G36" s="141"/>
      <c r="H36" s="141"/>
      <c r="I36" s="141"/>
      <c r="J36" s="431"/>
      <c r="K36" s="141"/>
      <c r="L36" s="141"/>
      <c r="M36" s="141"/>
      <c r="N36" s="141"/>
      <c r="O36" s="141"/>
      <c r="P36" s="141"/>
      <c r="Q36" s="141"/>
      <c r="R36" s="431"/>
      <c r="S36" s="141"/>
      <c r="T36" s="141"/>
      <c r="U36" s="141"/>
      <c r="V36" s="141"/>
      <c r="W36" s="141"/>
      <c r="X36" s="141"/>
      <c r="Y36" s="141"/>
      <c r="Z36" s="431"/>
      <c r="AA36" s="141"/>
      <c r="AB36" s="141"/>
      <c r="AC36" s="141"/>
      <c r="AD36" s="141"/>
      <c r="AE36" s="141"/>
      <c r="AF36" s="141"/>
      <c r="AG36" s="141"/>
      <c r="AH36" s="141"/>
    </row>
    <row r="37" ht="11.25"/>
    <row r="38" ht="11.25"/>
    <row r="39" ht="11.25"/>
    <row r="40" ht="11.25"/>
    <row r="41" ht="11.25"/>
    <row r="42" ht="11.25"/>
  </sheetData>
  <mergeCells count="36">
    <mergeCell ref="S2:AH2"/>
    <mergeCell ref="C6:C7"/>
    <mergeCell ref="J6:J7"/>
    <mergeCell ref="L6:L7"/>
    <mergeCell ref="O6:O7"/>
    <mergeCell ref="D6:D7"/>
    <mergeCell ref="E6:E7"/>
    <mergeCell ref="G6:G7"/>
    <mergeCell ref="H6:H7"/>
    <mergeCell ref="E5:H5"/>
    <mergeCell ref="M5:P5"/>
    <mergeCell ref="C4:R4"/>
    <mergeCell ref="B4:B7"/>
    <mergeCell ref="R6:R7"/>
    <mergeCell ref="Q6:Q7"/>
    <mergeCell ref="I6:I7"/>
    <mergeCell ref="K6:K7"/>
    <mergeCell ref="M6:M7"/>
    <mergeCell ref="P6:P7"/>
    <mergeCell ref="S4:AH4"/>
    <mergeCell ref="U5:X5"/>
    <mergeCell ref="AC5:AF5"/>
    <mergeCell ref="S6:S7"/>
    <mergeCell ref="T6:T7"/>
    <mergeCell ref="U6:U7"/>
    <mergeCell ref="W6:W7"/>
    <mergeCell ref="X6:X7"/>
    <mergeCell ref="Y6:Y7"/>
    <mergeCell ref="Z6:Z7"/>
    <mergeCell ref="AF6:AF7"/>
    <mergeCell ref="AG6:AG7"/>
    <mergeCell ref="AH6:AH7"/>
    <mergeCell ref="AA6:AA7"/>
    <mergeCell ref="AB6:AB7"/>
    <mergeCell ref="AC6:AC7"/>
    <mergeCell ref="AE6:AE7"/>
  </mergeCells>
  <printOptions/>
  <pageMargins left="0.7874015748031497" right="0.3937007874015748" top="0.984251968503937" bottom="0.984251968503937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G40" sqref="G40"/>
    </sheetView>
  </sheetViews>
  <sheetFormatPr defaultColWidth="10.00390625" defaultRowHeight="12.75" customHeight="1"/>
  <cols>
    <col min="1" max="1" width="1.625" style="6" customWidth="1"/>
    <col min="2" max="2" width="11.00390625" style="6" customWidth="1"/>
    <col min="3" max="17" width="8.50390625" style="6" customWidth="1"/>
    <col min="18" max="16384" width="10.00390625" style="6" customWidth="1"/>
  </cols>
  <sheetData>
    <row r="1" ht="4.5" customHeight="1"/>
    <row r="2" spans="2:12" ht="12.75" customHeight="1">
      <c r="B2" s="102" t="s">
        <v>441</v>
      </c>
      <c r="C2" s="102"/>
      <c r="D2" s="102"/>
      <c r="E2" s="102"/>
      <c r="F2" s="102"/>
      <c r="G2" s="102"/>
      <c r="H2" s="102"/>
      <c r="I2" s="102"/>
      <c r="J2" s="102" t="s">
        <v>447</v>
      </c>
      <c r="K2" s="102"/>
      <c r="L2" s="102"/>
    </row>
    <row r="3" ht="4.5" customHeight="1" thickBot="1"/>
    <row r="4" spans="2:17" ht="12.75" customHeight="1">
      <c r="B4" s="128"/>
      <c r="C4" s="57"/>
      <c r="D4" s="142" t="s">
        <v>8</v>
      </c>
      <c r="E4" s="128"/>
      <c r="F4" s="466" t="s">
        <v>73</v>
      </c>
      <c r="G4" s="472"/>
      <c r="H4" s="466" t="s">
        <v>74</v>
      </c>
      <c r="I4" s="472"/>
      <c r="J4" s="467" t="s">
        <v>75</v>
      </c>
      <c r="K4" s="467"/>
      <c r="L4" s="466" t="s">
        <v>76</v>
      </c>
      <c r="M4" s="472"/>
      <c r="N4" s="466" t="s">
        <v>77</v>
      </c>
      <c r="O4" s="472"/>
      <c r="P4" s="466" t="s">
        <v>78</v>
      </c>
      <c r="Q4" s="467"/>
    </row>
    <row r="5" spans="2:17" s="74" customFormat="1" ht="12.75" customHeight="1">
      <c r="B5" s="143" t="s">
        <v>24</v>
      </c>
      <c r="C5" s="7" t="s">
        <v>8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320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</row>
    <row r="6" spans="2:17" ht="4.5" customHeight="1"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2:17" ht="13.5" customHeight="1">
      <c r="B7" s="28" t="s">
        <v>27</v>
      </c>
      <c r="C7" s="29">
        <f>SUM(F7:Q7)</f>
        <v>42041</v>
      </c>
      <c r="D7" s="9">
        <f>F7+H7+J7+L7+N7+P7</f>
        <v>21366</v>
      </c>
      <c r="E7" s="9">
        <f>SUM(E11:E35)</f>
        <v>20675</v>
      </c>
      <c r="F7" s="9">
        <f>SUM(F11:F35)</f>
        <v>3396</v>
      </c>
      <c r="G7" s="9">
        <f aca="true" t="shared" si="0" ref="G7:Q7">SUM(G11:G35)</f>
        <v>3288</v>
      </c>
      <c r="H7" s="9">
        <f t="shared" si="0"/>
        <v>3609</v>
      </c>
      <c r="I7" s="9">
        <f t="shared" si="0"/>
        <v>3363</v>
      </c>
      <c r="J7" s="9">
        <f t="shared" si="0"/>
        <v>3528</v>
      </c>
      <c r="K7" s="9">
        <f t="shared" si="0"/>
        <v>3530</v>
      </c>
      <c r="L7" s="9">
        <f t="shared" si="0"/>
        <v>3594</v>
      </c>
      <c r="M7" s="9">
        <f t="shared" si="0"/>
        <v>3399</v>
      </c>
      <c r="N7" s="9">
        <f t="shared" si="0"/>
        <v>3655</v>
      </c>
      <c r="O7" s="9">
        <f t="shared" si="0"/>
        <v>3594</v>
      </c>
      <c r="P7" s="9">
        <f t="shared" si="0"/>
        <v>3584</v>
      </c>
      <c r="Q7" s="9">
        <f t="shared" si="0"/>
        <v>3501</v>
      </c>
    </row>
    <row r="8" spans="2:17" ht="12.75" customHeight="1">
      <c r="B8" s="30" t="s">
        <v>28</v>
      </c>
      <c r="C8" s="15">
        <f>SUM(F8:Q8)</f>
        <v>693</v>
      </c>
      <c r="D8" s="10">
        <f>F8+H8+J8+L8+N8+P8</f>
        <v>349</v>
      </c>
      <c r="E8" s="10">
        <f>G8+I8+K8+M8+O8+Q8</f>
        <v>344</v>
      </c>
      <c r="F8" s="16">
        <v>60</v>
      </c>
      <c r="G8" s="16">
        <v>60</v>
      </c>
      <c r="H8" s="16">
        <v>59</v>
      </c>
      <c r="I8" s="16">
        <v>60</v>
      </c>
      <c r="J8" s="16">
        <v>59</v>
      </c>
      <c r="K8" s="16">
        <v>59</v>
      </c>
      <c r="L8" s="16">
        <v>58</v>
      </c>
      <c r="M8" s="16">
        <v>59</v>
      </c>
      <c r="N8" s="16">
        <v>53</v>
      </c>
      <c r="O8" s="16">
        <v>54</v>
      </c>
      <c r="P8" s="16">
        <v>60</v>
      </c>
      <c r="Q8" s="16">
        <v>52</v>
      </c>
    </row>
    <row r="9" spans="2:17" ht="12.75" customHeight="1">
      <c r="B9" s="30" t="s">
        <v>29</v>
      </c>
      <c r="C9" s="15">
        <f>SUM(F9:Q9)</f>
        <v>547</v>
      </c>
      <c r="D9" s="10">
        <f>F9+H9+J9+L9+N9+P9</f>
        <v>260</v>
      </c>
      <c r="E9" s="10">
        <f>G9+I9+K9+M9+O9+Q9</f>
        <v>287</v>
      </c>
      <c r="F9" s="16">
        <v>42</v>
      </c>
      <c r="G9" s="16">
        <v>54</v>
      </c>
      <c r="H9" s="16">
        <v>45</v>
      </c>
      <c r="I9" s="16">
        <v>53</v>
      </c>
      <c r="J9" s="16">
        <v>38</v>
      </c>
      <c r="K9" s="16">
        <v>62</v>
      </c>
      <c r="L9" s="16">
        <v>43</v>
      </c>
      <c r="M9" s="16">
        <v>31</v>
      </c>
      <c r="N9" s="16">
        <v>45</v>
      </c>
      <c r="O9" s="16">
        <v>47</v>
      </c>
      <c r="P9" s="16">
        <v>47</v>
      </c>
      <c r="Q9" s="16">
        <v>40</v>
      </c>
    </row>
    <row r="10" spans="2:17" ht="4.5" customHeight="1">
      <c r="B10" s="30"/>
      <c r="C10" s="15"/>
      <c r="D10" s="10"/>
      <c r="E10" s="1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3.5" customHeight="1">
      <c r="A11" s="13"/>
      <c r="B11" s="14" t="s">
        <v>30</v>
      </c>
      <c r="C11" s="15">
        <f aca="true" t="shared" si="1" ref="C11:C18">SUM(F11:Q11)</f>
        <v>14260</v>
      </c>
      <c r="D11" s="10">
        <f aca="true" t="shared" si="2" ref="D11:E15">F11+H11+J11+L11+N11+P11</f>
        <v>7249</v>
      </c>
      <c r="E11" s="10">
        <f t="shared" si="2"/>
        <v>7011</v>
      </c>
      <c r="F11" s="10">
        <v>1211</v>
      </c>
      <c r="G11" s="10">
        <v>1124</v>
      </c>
      <c r="H11" s="10">
        <v>1192</v>
      </c>
      <c r="I11" s="10">
        <v>1148</v>
      </c>
      <c r="J11" s="10">
        <v>1207</v>
      </c>
      <c r="K11" s="10">
        <v>1227</v>
      </c>
      <c r="L11" s="10">
        <v>1186</v>
      </c>
      <c r="M11" s="10">
        <v>1134</v>
      </c>
      <c r="N11" s="10">
        <v>1258</v>
      </c>
      <c r="O11" s="10">
        <v>1194</v>
      </c>
      <c r="P11" s="10">
        <v>1195</v>
      </c>
      <c r="Q11" s="10">
        <v>1184</v>
      </c>
    </row>
    <row r="12" spans="1:17" ht="12.75" customHeight="1">
      <c r="A12" s="13"/>
      <c r="B12" s="14" t="s">
        <v>31</v>
      </c>
      <c r="C12" s="15">
        <f t="shared" si="1"/>
        <v>3259</v>
      </c>
      <c r="D12" s="10">
        <f t="shared" si="2"/>
        <v>1659</v>
      </c>
      <c r="E12" s="10">
        <f t="shared" si="2"/>
        <v>1600</v>
      </c>
      <c r="F12" s="10">
        <v>266</v>
      </c>
      <c r="G12" s="10">
        <v>259</v>
      </c>
      <c r="H12" s="10">
        <v>291</v>
      </c>
      <c r="I12" s="10">
        <v>248</v>
      </c>
      <c r="J12" s="10">
        <v>272</v>
      </c>
      <c r="K12" s="10">
        <v>278</v>
      </c>
      <c r="L12" s="10">
        <v>260</v>
      </c>
      <c r="M12" s="10">
        <v>278</v>
      </c>
      <c r="N12" s="10">
        <v>284</v>
      </c>
      <c r="O12" s="10">
        <v>250</v>
      </c>
      <c r="P12" s="10">
        <v>286</v>
      </c>
      <c r="Q12" s="10">
        <v>287</v>
      </c>
    </row>
    <row r="13" spans="1:17" ht="12.75" customHeight="1">
      <c r="A13" s="13"/>
      <c r="B13" s="14" t="s">
        <v>32</v>
      </c>
      <c r="C13" s="15">
        <f t="shared" si="1"/>
        <v>2164</v>
      </c>
      <c r="D13" s="10">
        <f t="shared" si="2"/>
        <v>1115</v>
      </c>
      <c r="E13" s="10">
        <f t="shared" si="2"/>
        <v>1049</v>
      </c>
      <c r="F13" s="10">
        <v>175</v>
      </c>
      <c r="G13" s="10">
        <v>185</v>
      </c>
      <c r="H13" s="10">
        <v>191</v>
      </c>
      <c r="I13" s="10">
        <v>158</v>
      </c>
      <c r="J13" s="10">
        <v>193</v>
      </c>
      <c r="K13" s="10">
        <v>169</v>
      </c>
      <c r="L13" s="10">
        <v>187</v>
      </c>
      <c r="M13" s="10">
        <v>163</v>
      </c>
      <c r="N13" s="10">
        <v>190</v>
      </c>
      <c r="O13" s="10">
        <v>193</v>
      </c>
      <c r="P13" s="10">
        <v>179</v>
      </c>
      <c r="Q13" s="10">
        <v>181</v>
      </c>
    </row>
    <row r="14" spans="1:17" ht="12.75" customHeight="1">
      <c r="A14" s="13"/>
      <c r="B14" s="14" t="s">
        <v>33</v>
      </c>
      <c r="C14" s="15">
        <f t="shared" si="1"/>
        <v>4442</v>
      </c>
      <c r="D14" s="10">
        <f t="shared" si="2"/>
        <v>2234</v>
      </c>
      <c r="E14" s="10">
        <f t="shared" si="2"/>
        <v>2208</v>
      </c>
      <c r="F14" s="10">
        <v>361</v>
      </c>
      <c r="G14" s="10">
        <v>329</v>
      </c>
      <c r="H14" s="10">
        <v>401</v>
      </c>
      <c r="I14" s="10">
        <v>380</v>
      </c>
      <c r="J14" s="10">
        <v>338</v>
      </c>
      <c r="K14" s="10">
        <v>355</v>
      </c>
      <c r="L14" s="10">
        <v>408</v>
      </c>
      <c r="M14" s="10">
        <v>385</v>
      </c>
      <c r="N14" s="10">
        <v>366</v>
      </c>
      <c r="O14" s="10">
        <v>404</v>
      </c>
      <c r="P14" s="10">
        <v>360</v>
      </c>
      <c r="Q14" s="10">
        <v>355</v>
      </c>
    </row>
    <row r="15" spans="1:17" ht="12.75" customHeight="1">
      <c r="A15" s="13"/>
      <c r="B15" s="14" t="s">
        <v>352</v>
      </c>
      <c r="C15" s="15">
        <f t="shared" si="1"/>
        <v>2176</v>
      </c>
      <c r="D15" s="10">
        <f t="shared" si="2"/>
        <v>1100</v>
      </c>
      <c r="E15" s="10">
        <f t="shared" si="2"/>
        <v>1076</v>
      </c>
      <c r="F15" s="10">
        <v>158</v>
      </c>
      <c r="G15" s="10">
        <v>175</v>
      </c>
      <c r="H15" s="10">
        <v>193</v>
      </c>
      <c r="I15" s="10">
        <v>181</v>
      </c>
      <c r="J15" s="10">
        <v>179</v>
      </c>
      <c r="K15" s="10">
        <v>187</v>
      </c>
      <c r="L15" s="10">
        <v>172</v>
      </c>
      <c r="M15" s="10">
        <v>167</v>
      </c>
      <c r="N15" s="10">
        <v>203</v>
      </c>
      <c r="O15" s="10">
        <v>188</v>
      </c>
      <c r="P15" s="10">
        <v>195</v>
      </c>
      <c r="Q15" s="10">
        <v>178</v>
      </c>
    </row>
    <row r="16" spans="1:17" ht="12.75" customHeight="1">
      <c r="A16" s="13"/>
      <c r="B16" s="14" t="s">
        <v>353</v>
      </c>
      <c r="C16" s="15">
        <f t="shared" si="1"/>
        <v>2091</v>
      </c>
      <c r="D16" s="10">
        <f aca="true" t="shared" si="3" ref="D16:E21">F16+H16+J16+L16+N16+P16</f>
        <v>1062</v>
      </c>
      <c r="E16" s="10">
        <f t="shared" si="3"/>
        <v>1029</v>
      </c>
      <c r="F16" s="10">
        <v>160</v>
      </c>
      <c r="G16" s="10">
        <v>174</v>
      </c>
      <c r="H16" s="10">
        <v>183</v>
      </c>
      <c r="I16" s="10">
        <v>162</v>
      </c>
      <c r="J16" s="10">
        <v>188</v>
      </c>
      <c r="K16" s="10">
        <v>150</v>
      </c>
      <c r="L16" s="10">
        <v>170</v>
      </c>
      <c r="M16" s="10">
        <v>169</v>
      </c>
      <c r="N16" s="10">
        <v>186</v>
      </c>
      <c r="O16" s="10">
        <v>193</v>
      </c>
      <c r="P16" s="10">
        <v>175</v>
      </c>
      <c r="Q16" s="10">
        <v>181</v>
      </c>
    </row>
    <row r="17" spans="1:17" ht="12.75" customHeight="1">
      <c r="A17" s="13"/>
      <c r="B17" s="14" t="s">
        <v>354</v>
      </c>
      <c r="C17" s="15">
        <f t="shared" si="1"/>
        <v>1574</v>
      </c>
      <c r="D17" s="10">
        <f t="shared" si="3"/>
        <v>807</v>
      </c>
      <c r="E17" s="10">
        <f t="shared" si="3"/>
        <v>767</v>
      </c>
      <c r="F17" s="10">
        <v>129</v>
      </c>
      <c r="G17" s="10">
        <v>130</v>
      </c>
      <c r="H17" s="10">
        <v>118</v>
      </c>
      <c r="I17" s="10">
        <v>137</v>
      </c>
      <c r="J17" s="10">
        <v>139</v>
      </c>
      <c r="K17" s="10">
        <v>136</v>
      </c>
      <c r="L17" s="10">
        <v>146</v>
      </c>
      <c r="M17" s="10">
        <v>103</v>
      </c>
      <c r="N17" s="10">
        <v>120</v>
      </c>
      <c r="O17" s="10">
        <v>144</v>
      </c>
      <c r="P17" s="10">
        <v>155</v>
      </c>
      <c r="Q17" s="10">
        <v>117</v>
      </c>
    </row>
    <row r="18" spans="1:17" ht="12.75" customHeight="1">
      <c r="A18" s="13"/>
      <c r="B18" s="14" t="s">
        <v>374</v>
      </c>
      <c r="C18" s="15">
        <f t="shared" si="1"/>
        <v>1347</v>
      </c>
      <c r="D18" s="10">
        <f t="shared" si="3"/>
        <v>690</v>
      </c>
      <c r="E18" s="10">
        <f t="shared" si="3"/>
        <v>657</v>
      </c>
      <c r="F18" s="10">
        <v>100</v>
      </c>
      <c r="G18" s="10">
        <v>92</v>
      </c>
      <c r="H18" s="10">
        <v>103</v>
      </c>
      <c r="I18" s="10">
        <v>88</v>
      </c>
      <c r="J18" s="10">
        <v>97</v>
      </c>
      <c r="K18" s="10">
        <v>103</v>
      </c>
      <c r="L18" s="10">
        <v>125</v>
      </c>
      <c r="M18" s="10">
        <v>112</v>
      </c>
      <c r="N18" s="10">
        <v>132</v>
      </c>
      <c r="O18" s="10">
        <v>134</v>
      </c>
      <c r="P18" s="10">
        <v>133</v>
      </c>
      <c r="Q18" s="10">
        <v>128</v>
      </c>
    </row>
    <row r="19" spans="1:17" ht="4.5" customHeight="1">
      <c r="A19" s="13"/>
      <c r="B19" s="14"/>
      <c r="C19" s="1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 customHeight="1">
      <c r="A20" s="13"/>
      <c r="B20" s="14" t="s">
        <v>34</v>
      </c>
      <c r="C20" s="15">
        <f aca="true" t="shared" si="4" ref="C20:C35">SUM(F20:Q20)</f>
        <v>251</v>
      </c>
      <c r="D20" s="10">
        <f t="shared" si="3"/>
        <v>126</v>
      </c>
      <c r="E20" s="10">
        <f t="shared" si="3"/>
        <v>125</v>
      </c>
      <c r="F20" s="10">
        <v>13</v>
      </c>
      <c r="G20" s="10">
        <v>19</v>
      </c>
      <c r="H20" s="10">
        <v>23</v>
      </c>
      <c r="I20" s="10">
        <v>16</v>
      </c>
      <c r="J20" s="10">
        <v>15</v>
      </c>
      <c r="K20" s="10">
        <v>29</v>
      </c>
      <c r="L20" s="10">
        <v>27</v>
      </c>
      <c r="M20" s="10">
        <v>26</v>
      </c>
      <c r="N20" s="10">
        <v>17</v>
      </c>
      <c r="O20" s="10">
        <v>15</v>
      </c>
      <c r="P20" s="10">
        <v>31</v>
      </c>
      <c r="Q20" s="10">
        <v>20</v>
      </c>
    </row>
    <row r="21" spans="1:17" ht="13.5" customHeight="1">
      <c r="A21" s="13"/>
      <c r="B21" s="14" t="s">
        <v>35</v>
      </c>
      <c r="C21" s="15">
        <f t="shared" si="4"/>
        <v>63</v>
      </c>
      <c r="D21" s="10">
        <f t="shared" si="3"/>
        <v>32</v>
      </c>
      <c r="E21" s="10">
        <f t="shared" si="3"/>
        <v>31</v>
      </c>
      <c r="F21" s="10">
        <v>5</v>
      </c>
      <c r="G21" s="10">
        <v>5</v>
      </c>
      <c r="H21" s="10">
        <v>7</v>
      </c>
      <c r="I21" s="10">
        <v>6</v>
      </c>
      <c r="J21" s="10">
        <v>6</v>
      </c>
      <c r="K21" s="10">
        <v>6</v>
      </c>
      <c r="L21" s="10">
        <v>4</v>
      </c>
      <c r="M21" s="10">
        <v>8</v>
      </c>
      <c r="N21" s="10">
        <v>7</v>
      </c>
      <c r="O21" s="10">
        <v>2</v>
      </c>
      <c r="P21" s="10">
        <v>3</v>
      </c>
      <c r="Q21" s="10">
        <v>4</v>
      </c>
    </row>
    <row r="22" spans="1:17" ht="12.75" customHeight="1">
      <c r="A22" s="13"/>
      <c r="B22" s="14" t="s">
        <v>36</v>
      </c>
      <c r="C22" s="15">
        <f t="shared" si="4"/>
        <v>95</v>
      </c>
      <c r="D22" s="10">
        <f aca="true" t="shared" si="5" ref="D22:E26">F22+H22+J22+L22+N22+P22</f>
        <v>44</v>
      </c>
      <c r="E22" s="10">
        <f t="shared" si="5"/>
        <v>51</v>
      </c>
      <c r="F22" s="10">
        <v>6</v>
      </c>
      <c r="G22" s="10">
        <v>7</v>
      </c>
      <c r="H22" s="10">
        <v>6</v>
      </c>
      <c r="I22" s="10">
        <v>8</v>
      </c>
      <c r="J22" s="10">
        <v>8</v>
      </c>
      <c r="K22" s="10">
        <v>11</v>
      </c>
      <c r="L22" s="10">
        <v>6</v>
      </c>
      <c r="M22" s="10">
        <v>7</v>
      </c>
      <c r="N22" s="10">
        <v>10</v>
      </c>
      <c r="O22" s="10">
        <v>8</v>
      </c>
      <c r="P22" s="10">
        <v>8</v>
      </c>
      <c r="Q22" s="10">
        <v>10</v>
      </c>
    </row>
    <row r="23" spans="1:17" ht="12.75" customHeight="1">
      <c r="A23" s="13"/>
      <c r="B23" s="14" t="s">
        <v>37</v>
      </c>
      <c r="C23" s="15">
        <f t="shared" si="4"/>
        <v>1453</v>
      </c>
      <c r="D23" s="10">
        <f t="shared" si="5"/>
        <v>734</v>
      </c>
      <c r="E23" s="10">
        <f t="shared" si="5"/>
        <v>719</v>
      </c>
      <c r="F23" s="10">
        <v>94</v>
      </c>
      <c r="G23" s="10">
        <v>108</v>
      </c>
      <c r="H23" s="10">
        <v>158</v>
      </c>
      <c r="I23" s="10">
        <v>124</v>
      </c>
      <c r="J23" s="10">
        <v>126</v>
      </c>
      <c r="K23" s="10">
        <v>120</v>
      </c>
      <c r="L23" s="10">
        <v>136</v>
      </c>
      <c r="M23" s="10">
        <v>117</v>
      </c>
      <c r="N23" s="10">
        <v>111</v>
      </c>
      <c r="O23" s="10">
        <v>126</v>
      </c>
      <c r="P23" s="10">
        <v>109</v>
      </c>
      <c r="Q23" s="10">
        <v>124</v>
      </c>
    </row>
    <row r="24" spans="1:17" ht="12.75" customHeight="1">
      <c r="A24" s="13"/>
      <c r="B24" s="14" t="s">
        <v>38</v>
      </c>
      <c r="C24" s="15">
        <f t="shared" si="4"/>
        <v>188</v>
      </c>
      <c r="D24" s="10">
        <f t="shared" si="5"/>
        <v>89</v>
      </c>
      <c r="E24" s="10">
        <f t="shared" si="5"/>
        <v>99</v>
      </c>
      <c r="F24" s="10">
        <v>12</v>
      </c>
      <c r="G24" s="10">
        <v>8</v>
      </c>
      <c r="H24" s="10">
        <v>12</v>
      </c>
      <c r="I24" s="10">
        <v>10</v>
      </c>
      <c r="J24" s="10">
        <v>16</v>
      </c>
      <c r="K24" s="10">
        <v>15</v>
      </c>
      <c r="L24" s="10">
        <v>14</v>
      </c>
      <c r="M24" s="10">
        <v>17</v>
      </c>
      <c r="N24" s="10">
        <v>14</v>
      </c>
      <c r="O24" s="10">
        <v>18</v>
      </c>
      <c r="P24" s="10">
        <v>21</v>
      </c>
      <c r="Q24" s="10">
        <v>31</v>
      </c>
    </row>
    <row r="25" spans="1:17" ht="13.5" customHeight="1">
      <c r="A25" s="13"/>
      <c r="B25" s="14" t="s">
        <v>355</v>
      </c>
      <c r="C25" s="15">
        <f t="shared" si="4"/>
        <v>415</v>
      </c>
      <c r="D25" s="10">
        <f t="shared" si="5"/>
        <v>204</v>
      </c>
      <c r="E25" s="10">
        <f t="shared" si="5"/>
        <v>211</v>
      </c>
      <c r="F25" s="10">
        <v>35</v>
      </c>
      <c r="G25" s="10">
        <v>31</v>
      </c>
      <c r="H25" s="10">
        <v>34</v>
      </c>
      <c r="I25" s="10">
        <v>40</v>
      </c>
      <c r="J25" s="10">
        <v>43</v>
      </c>
      <c r="K25" s="10">
        <v>41</v>
      </c>
      <c r="L25" s="10">
        <v>30</v>
      </c>
      <c r="M25" s="10">
        <v>28</v>
      </c>
      <c r="N25" s="10">
        <v>29</v>
      </c>
      <c r="O25" s="10">
        <v>43</v>
      </c>
      <c r="P25" s="10">
        <v>33</v>
      </c>
      <c r="Q25" s="10">
        <v>28</v>
      </c>
    </row>
    <row r="26" spans="1:17" ht="12.75" customHeight="1">
      <c r="A26" s="13"/>
      <c r="B26" s="14" t="s">
        <v>39</v>
      </c>
      <c r="C26" s="15">
        <f t="shared" si="4"/>
        <v>196</v>
      </c>
      <c r="D26" s="10">
        <f t="shared" si="5"/>
        <v>105</v>
      </c>
      <c r="E26" s="10">
        <f t="shared" si="5"/>
        <v>91</v>
      </c>
      <c r="F26" s="10">
        <v>15</v>
      </c>
      <c r="G26" s="10">
        <v>8</v>
      </c>
      <c r="H26" s="10">
        <v>19</v>
      </c>
      <c r="I26" s="10">
        <v>13</v>
      </c>
      <c r="J26" s="10">
        <v>19</v>
      </c>
      <c r="K26" s="10">
        <v>16</v>
      </c>
      <c r="L26" s="10">
        <v>15</v>
      </c>
      <c r="M26" s="10">
        <v>19</v>
      </c>
      <c r="N26" s="10">
        <v>19</v>
      </c>
      <c r="O26" s="10">
        <v>11</v>
      </c>
      <c r="P26" s="10">
        <v>18</v>
      </c>
      <c r="Q26" s="10">
        <v>24</v>
      </c>
    </row>
    <row r="27" spans="1:17" ht="12.75" customHeight="1">
      <c r="A27" s="13"/>
      <c r="B27" s="14" t="s">
        <v>375</v>
      </c>
      <c r="C27" s="15">
        <f t="shared" si="4"/>
        <v>353</v>
      </c>
      <c r="D27" s="10">
        <f aca="true" t="shared" si="6" ref="D27:E31">F27+H27+J27+L27+N27+P27</f>
        <v>187</v>
      </c>
      <c r="E27" s="10">
        <f t="shared" si="6"/>
        <v>166</v>
      </c>
      <c r="F27" s="10">
        <v>33</v>
      </c>
      <c r="G27" s="10">
        <v>22</v>
      </c>
      <c r="H27" s="10">
        <v>27</v>
      </c>
      <c r="I27" s="10">
        <v>24</v>
      </c>
      <c r="J27" s="10">
        <v>30</v>
      </c>
      <c r="K27" s="10">
        <v>28</v>
      </c>
      <c r="L27" s="10">
        <v>34</v>
      </c>
      <c r="M27" s="10">
        <v>32</v>
      </c>
      <c r="N27" s="10">
        <v>28</v>
      </c>
      <c r="O27" s="10">
        <v>23</v>
      </c>
      <c r="P27" s="10">
        <v>35</v>
      </c>
      <c r="Q27" s="10">
        <v>37</v>
      </c>
    </row>
    <row r="28" spans="1:17" ht="13.5" customHeight="1">
      <c r="A28" s="13"/>
      <c r="B28" s="14" t="s">
        <v>379</v>
      </c>
      <c r="C28" s="15">
        <f t="shared" si="4"/>
        <v>571</v>
      </c>
      <c r="D28" s="10">
        <f t="shared" si="6"/>
        <v>298</v>
      </c>
      <c r="E28" s="10">
        <f t="shared" si="6"/>
        <v>273</v>
      </c>
      <c r="F28" s="10">
        <v>46</v>
      </c>
      <c r="G28" s="10">
        <v>37</v>
      </c>
      <c r="H28" s="10">
        <v>51</v>
      </c>
      <c r="I28" s="10">
        <v>40</v>
      </c>
      <c r="J28" s="10">
        <v>46</v>
      </c>
      <c r="K28" s="10">
        <v>45</v>
      </c>
      <c r="L28" s="10">
        <v>54</v>
      </c>
      <c r="M28" s="10">
        <v>51</v>
      </c>
      <c r="N28" s="10">
        <v>53</v>
      </c>
      <c r="O28" s="10">
        <v>47</v>
      </c>
      <c r="P28" s="10">
        <v>48</v>
      </c>
      <c r="Q28" s="10">
        <v>53</v>
      </c>
    </row>
    <row r="29" spans="1:17" ht="12.75" customHeight="1">
      <c r="A29" s="13"/>
      <c r="B29" s="14" t="s">
        <v>40</v>
      </c>
      <c r="C29" s="15">
        <f t="shared" si="4"/>
        <v>948</v>
      </c>
      <c r="D29" s="10">
        <f t="shared" si="6"/>
        <v>513</v>
      </c>
      <c r="E29" s="10">
        <f t="shared" si="6"/>
        <v>435</v>
      </c>
      <c r="F29" s="10">
        <v>72</v>
      </c>
      <c r="G29" s="10">
        <v>75</v>
      </c>
      <c r="H29" s="10">
        <v>81</v>
      </c>
      <c r="I29" s="10">
        <v>68</v>
      </c>
      <c r="J29" s="10">
        <v>90</v>
      </c>
      <c r="K29" s="10">
        <v>77</v>
      </c>
      <c r="L29" s="10">
        <v>90</v>
      </c>
      <c r="M29" s="10">
        <v>75</v>
      </c>
      <c r="N29" s="10">
        <v>83</v>
      </c>
      <c r="O29" s="10">
        <v>70</v>
      </c>
      <c r="P29" s="10">
        <v>97</v>
      </c>
      <c r="Q29" s="10">
        <v>70</v>
      </c>
    </row>
    <row r="30" spans="1:17" ht="12.75" customHeight="1">
      <c r="A30" s="13"/>
      <c r="B30" s="14" t="s">
        <v>41</v>
      </c>
      <c r="C30" s="15">
        <f t="shared" si="4"/>
        <v>1315</v>
      </c>
      <c r="D30" s="10">
        <f t="shared" si="6"/>
        <v>654</v>
      </c>
      <c r="E30" s="10">
        <f t="shared" si="6"/>
        <v>661</v>
      </c>
      <c r="F30" s="10">
        <v>102</v>
      </c>
      <c r="G30" s="10">
        <v>130</v>
      </c>
      <c r="H30" s="10">
        <v>115</v>
      </c>
      <c r="I30" s="10">
        <v>109</v>
      </c>
      <c r="J30" s="10">
        <v>114</v>
      </c>
      <c r="K30" s="10">
        <v>109</v>
      </c>
      <c r="L30" s="10">
        <v>108</v>
      </c>
      <c r="M30" s="10">
        <v>92</v>
      </c>
      <c r="N30" s="10">
        <v>103</v>
      </c>
      <c r="O30" s="10">
        <v>124</v>
      </c>
      <c r="P30" s="10">
        <v>112</v>
      </c>
      <c r="Q30" s="10">
        <v>97</v>
      </c>
    </row>
    <row r="31" spans="1:17" ht="12.75" customHeight="1">
      <c r="A31" s="13"/>
      <c r="B31" s="14" t="s">
        <v>42</v>
      </c>
      <c r="C31" s="15">
        <f t="shared" si="4"/>
        <v>2126</v>
      </c>
      <c r="D31" s="10">
        <f t="shared" si="6"/>
        <v>1082</v>
      </c>
      <c r="E31" s="10">
        <f t="shared" si="6"/>
        <v>1044</v>
      </c>
      <c r="F31" s="10">
        <v>180</v>
      </c>
      <c r="G31" s="10">
        <v>152</v>
      </c>
      <c r="H31" s="10">
        <v>185</v>
      </c>
      <c r="I31" s="10">
        <v>173</v>
      </c>
      <c r="J31" s="10">
        <v>181</v>
      </c>
      <c r="K31" s="10">
        <v>187</v>
      </c>
      <c r="L31" s="10">
        <v>183</v>
      </c>
      <c r="M31" s="10">
        <v>178</v>
      </c>
      <c r="N31" s="10">
        <v>168</v>
      </c>
      <c r="O31" s="10">
        <v>184</v>
      </c>
      <c r="P31" s="10">
        <v>185</v>
      </c>
      <c r="Q31" s="10">
        <v>170</v>
      </c>
    </row>
    <row r="32" spans="1:17" ht="13.5" customHeight="1">
      <c r="A32" s="13"/>
      <c r="B32" s="14" t="s">
        <v>43</v>
      </c>
      <c r="C32" s="15">
        <f t="shared" si="4"/>
        <v>777</v>
      </c>
      <c r="D32" s="10">
        <f aca="true" t="shared" si="7" ref="D32:E35">F32+H32+J32+L32+N32+P32</f>
        <v>392</v>
      </c>
      <c r="E32" s="10">
        <f t="shared" si="7"/>
        <v>385</v>
      </c>
      <c r="F32" s="10">
        <v>69</v>
      </c>
      <c r="G32" s="10">
        <v>67</v>
      </c>
      <c r="H32" s="10">
        <v>64</v>
      </c>
      <c r="I32" s="10">
        <v>65</v>
      </c>
      <c r="J32" s="10">
        <v>66</v>
      </c>
      <c r="K32" s="10">
        <v>58</v>
      </c>
      <c r="L32" s="10">
        <v>66</v>
      </c>
      <c r="M32" s="10">
        <v>58</v>
      </c>
      <c r="N32" s="10">
        <v>73</v>
      </c>
      <c r="O32" s="10">
        <v>68</v>
      </c>
      <c r="P32" s="10">
        <v>54</v>
      </c>
      <c r="Q32" s="10">
        <v>69</v>
      </c>
    </row>
    <row r="33" spans="1:17" ht="12.75" customHeight="1">
      <c r="A33" s="13"/>
      <c r="B33" s="14" t="s">
        <v>44</v>
      </c>
      <c r="C33" s="15">
        <f t="shared" si="4"/>
        <v>711</v>
      </c>
      <c r="D33" s="10">
        <f t="shared" si="7"/>
        <v>348</v>
      </c>
      <c r="E33" s="10">
        <f t="shared" si="7"/>
        <v>363</v>
      </c>
      <c r="F33" s="10">
        <v>56</v>
      </c>
      <c r="G33" s="10">
        <v>63</v>
      </c>
      <c r="H33" s="10">
        <v>56</v>
      </c>
      <c r="I33" s="10">
        <v>72</v>
      </c>
      <c r="J33" s="10">
        <v>58</v>
      </c>
      <c r="K33" s="10">
        <v>61</v>
      </c>
      <c r="L33" s="10">
        <v>65</v>
      </c>
      <c r="M33" s="10">
        <v>62</v>
      </c>
      <c r="N33" s="10">
        <v>64</v>
      </c>
      <c r="O33" s="10">
        <v>55</v>
      </c>
      <c r="P33" s="10">
        <v>49</v>
      </c>
      <c r="Q33" s="10">
        <v>50</v>
      </c>
    </row>
    <row r="34" spans="1:17" ht="12.75" customHeight="1">
      <c r="A34" s="13"/>
      <c r="B34" s="14" t="s">
        <v>356</v>
      </c>
      <c r="C34" s="15">
        <f t="shared" si="4"/>
        <v>436</v>
      </c>
      <c r="D34" s="10">
        <f t="shared" si="7"/>
        <v>241</v>
      </c>
      <c r="E34" s="10">
        <f t="shared" si="7"/>
        <v>195</v>
      </c>
      <c r="F34" s="10">
        <v>35</v>
      </c>
      <c r="G34" s="10">
        <v>33</v>
      </c>
      <c r="H34" s="10">
        <v>39</v>
      </c>
      <c r="I34" s="10">
        <v>26</v>
      </c>
      <c r="J34" s="10">
        <v>38</v>
      </c>
      <c r="K34" s="10">
        <v>40</v>
      </c>
      <c r="L34" s="10">
        <v>47</v>
      </c>
      <c r="M34" s="10">
        <v>36</v>
      </c>
      <c r="N34" s="10">
        <v>48</v>
      </c>
      <c r="O34" s="10">
        <v>26</v>
      </c>
      <c r="P34" s="10">
        <v>34</v>
      </c>
      <c r="Q34" s="10">
        <v>34</v>
      </c>
    </row>
    <row r="35" spans="1:17" ht="12.75" customHeight="1">
      <c r="A35" s="13"/>
      <c r="B35" s="107" t="s">
        <v>377</v>
      </c>
      <c r="C35" s="15">
        <f t="shared" si="4"/>
        <v>830</v>
      </c>
      <c r="D35" s="10">
        <f t="shared" si="7"/>
        <v>401</v>
      </c>
      <c r="E35" s="10">
        <f t="shared" si="7"/>
        <v>429</v>
      </c>
      <c r="F35" s="10">
        <v>63</v>
      </c>
      <c r="G35" s="10">
        <v>55</v>
      </c>
      <c r="H35" s="10">
        <v>60</v>
      </c>
      <c r="I35" s="10">
        <v>67</v>
      </c>
      <c r="J35" s="10">
        <v>59</v>
      </c>
      <c r="K35" s="10">
        <v>82</v>
      </c>
      <c r="L35" s="10">
        <v>61</v>
      </c>
      <c r="M35" s="10">
        <v>82</v>
      </c>
      <c r="N35" s="10">
        <v>89</v>
      </c>
      <c r="O35" s="10">
        <v>74</v>
      </c>
      <c r="P35" s="10">
        <v>69</v>
      </c>
      <c r="Q35" s="10">
        <v>69</v>
      </c>
    </row>
    <row r="36" spans="1:17" ht="4.5" customHeight="1" thickBot="1">
      <c r="A36" s="13"/>
      <c r="B36" s="147"/>
      <c r="C36" s="140"/>
      <c r="D36" s="148"/>
      <c r="E36" s="148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ht="11.25"/>
    <row r="38" ht="11.25"/>
    <row r="39" ht="11.25"/>
    <row r="40" ht="11.25"/>
  </sheetData>
  <mergeCells count="6">
    <mergeCell ref="N4:O4"/>
    <mergeCell ref="P4:Q4"/>
    <mergeCell ref="F4:G4"/>
    <mergeCell ref="H4:I4"/>
    <mergeCell ref="J4:K4"/>
    <mergeCell ref="L4:M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7" r:id="rId1"/>
  <colBreaks count="1" manualBreakCount="1">
    <brk id="9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G40" sqref="G40"/>
    </sheetView>
  </sheetViews>
  <sheetFormatPr defaultColWidth="10.00390625" defaultRowHeight="12.75" customHeight="1"/>
  <cols>
    <col min="1" max="1" width="1.625" style="6" customWidth="1"/>
    <col min="2" max="2" width="10.625" style="6" customWidth="1"/>
    <col min="3" max="11" width="8.125" style="6" customWidth="1"/>
    <col min="12" max="16384" width="10.00390625" style="6" customWidth="1"/>
  </cols>
  <sheetData>
    <row r="1" ht="4.5" customHeight="1"/>
    <row r="2" spans="2:12" ht="12.75" customHeight="1">
      <c r="B2" s="465" t="s">
        <v>442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ht="4.5" customHeight="1" thickBot="1"/>
    <row r="4" spans="2:11" ht="12.75" customHeight="1">
      <c r="B4" s="483" t="s">
        <v>24</v>
      </c>
      <c r="C4" s="57"/>
      <c r="D4" s="142" t="s">
        <v>8</v>
      </c>
      <c r="E4" s="128"/>
      <c r="F4" s="466" t="s">
        <v>79</v>
      </c>
      <c r="G4" s="472"/>
      <c r="H4" s="466" t="s">
        <v>80</v>
      </c>
      <c r="I4" s="472"/>
      <c r="J4" s="466" t="s">
        <v>81</v>
      </c>
      <c r="K4" s="467"/>
    </row>
    <row r="5" spans="2:11" s="74" customFormat="1" ht="12.75" customHeight="1">
      <c r="B5" s="484"/>
      <c r="C5" s="7" t="s">
        <v>8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</row>
    <row r="6" spans="2:11" ht="4.5" customHeight="1">
      <c r="B6" s="149"/>
      <c r="C6" s="150"/>
      <c r="D6" s="150"/>
      <c r="E6" s="150"/>
      <c r="F6" s="150"/>
      <c r="G6" s="150"/>
      <c r="H6" s="150"/>
      <c r="I6" s="150"/>
      <c r="J6" s="150"/>
      <c r="K6" s="150"/>
    </row>
    <row r="7" spans="1:14" ht="13.5" customHeight="1">
      <c r="A7" s="13"/>
      <c r="B7" s="28" t="s">
        <v>27</v>
      </c>
      <c r="C7" s="29">
        <f>SUM(F7:K7)</f>
        <v>22010</v>
      </c>
      <c r="D7" s="9">
        <f aca="true" t="shared" si="0" ref="D7:K7">SUM(D11:D36)</f>
        <v>11222</v>
      </c>
      <c r="E7" s="9">
        <f t="shared" si="0"/>
        <v>10788</v>
      </c>
      <c r="F7" s="9">
        <f t="shared" si="0"/>
        <v>3653</v>
      </c>
      <c r="G7" s="9">
        <f t="shared" si="0"/>
        <v>3572</v>
      </c>
      <c r="H7" s="9">
        <f t="shared" si="0"/>
        <v>3738</v>
      </c>
      <c r="I7" s="9">
        <f t="shared" si="0"/>
        <v>3601</v>
      </c>
      <c r="J7" s="9">
        <f t="shared" si="0"/>
        <v>3831</v>
      </c>
      <c r="K7" s="9">
        <f t="shared" si="0"/>
        <v>3615</v>
      </c>
      <c r="N7" s="388"/>
    </row>
    <row r="8" spans="2:11" ht="12.75" customHeight="1">
      <c r="B8" s="30" t="s">
        <v>28</v>
      </c>
      <c r="C8" s="15">
        <f>SUM(F8:K8)</f>
        <v>472</v>
      </c>
      <c r="D8" s="10">
        <f>F8+H8+J8</f>
        <v>237</v>
      </c>
      <c r="E8" s="10">
        <f>G8+I8+K8</f>
        <v>235</v>
      </c>
      <c r="F8" s="16">
        <v>78</v>
      </c>
      <c r="G8" s="16">
        <v>80</v>
      </c>
      <c r="H8" s="16">
        <v>79</v>
      </c>
      <c r="I8" s="16">
        <v>78</v>
      </c>
      <c r="J8" s="16">
        <v>80</v>
      </c>
      <c r="K8" s="16">
        <v>77</v>
      </c>
    </row>
    <row r="9" spans="2:11" ht="12.75" customHeight="1">
      <c r="B9" s="30" t="s">
        <v>29</v>
      </c>
      <c r="C9" s="15">
        <f>SUM(F9:K9)</f>
        <v>484</v>
      </c>
      <c r="D9" s="10">
        <f>F9+H9+J9</f>
        <v>281</v>
      </c>
      <c r="E9" s="10">
        <f>G9+I9+K9</f>
        <v>203</v>
      </c>
      <c r="F9" s="16">
        <v>89</v>
      </c>
      <c r="G9" s="16">
        <v>62</v>
      </c>
      <c r="H9" s="16">
        <v>89</v>
      </c>
      <c r="I9" s="16">
        <v>73</v>
      </c>
      <c r="J9" s="16">
        <v>103</v>
      </c>
      <c r="K9" s="16">
        <v>68</v>
      </c>
    </row>
    <row r="10" spans="2:11" ht="4.5" customHeight="1">
      <c r="B10" s="30"/>
      <c r="C10" s="15">
        <v>0</v>
      </c>
      <c r="D10" s="10">
        <v>0</v>
      </c>
      <c r="E10" s="10">
        <v>0</v>
      </c>
      <c r="F10" s="16"/>
      <c r="G10" s="16"/>
      <c r="H10" s="16"/>
      <c r="I10" s="16"/>
      <c r="J10" s="16"/>
      <c r="K10" s="16"/>
    </row>
    <row r="11" spans="1:11" ht="13.5" customHeight="1">
      <c r="A11" s="13"/>
      <c r="B11" s="14" t="s">
        <v>30</v>
      </c>
      <c r="C11" s="15">
        <f aca="true" t="shared" si="1" ref="C11:C18">SUM(F11:K11)</f>
        <v>7812</v>
      </c>
      <c r="D11" s="10">
        <f aca="true" t="shared" si="2" ref="D11:E15">F11+H11+J11</f>
        <v>3968</v>
      </c>
      <c r="E11" s="10">
        <f t="shared" si="2"/>
        <v>3844</v>
      </c>
      <c r="F11" s="10">
        <v>1280</v>
      </c>
      <c r="G11" s="10">
        <v>1233</v>
      </c>
      <c r="H11" s="10">
        <v>1321</v>
      </c>
      <c r="I11" s="10">
        <v>1300</v>
      </c>
      <c r="J11" s="10">
        <v>1367</v>
      </c>
      <c r="K11" s="10">
        <v>1311</v>
      </c>
    </row>
    <row r="12" spans="1:11" ht="12.75" customHeight="1">
      <c r="A12" s="13"/>
      <c r="B12" s="14" t="s">
        <v>31</v>
      </c>
      <c r="C12" s="15">
        <f t="shared" si="1"/>
        <v>1688</v>
      </c>
      <c r="D12" s="10">
        <f t="shared" si="2"/>
        <v>827</v>
      </c>
      <c r="E12" s="10">
        <f t="shared" si="2"/>
        <v>861</v>
      </c>
      <c r="F12" s="10">
        <v>244</v>
      </c>
      <c r="G12" s="10">
        <v>309</v>
      </c>
      <c r="H12" s="10">
        <v>273</v>
      </c>
      <c r="I12" s="10">
        <v>288</v>
      </c>
      <c r="J12" s="10">
        <v>310</v>
      </c>
      <c r="K12" s="10">
        <v>264</v>
      </c>
    </row>
    <row r="13" spans="1:11" ht="12.75" customHeight="1">
      <c r="A13" s="13"/>
      <c r="B13" s="14" t="s">
        <v>32</v>
      </c>
      <c r="C13" s="15">
        <f t="shared" si="1"/>
        <v>1060</v>
      </c>
      <c r="D13" s="10">
        <f t="shared" si="2"/>
        <v>558</v>
      </c>
      <c r="E13" s="10">
        <f t="shared" si="2"/>
        <v>502</v>
      </c>
      <c r="F13" s="10">
        <v>182</v>
      </c>
      <c r="G13" s="10">
        <v>156</v>
      </c>
      <c r="H13" s="10">
        <v>178</v>
      </c>
      <c r="I13" s="10">
        <v>170</v>
      </c>
      <c r="J13" s="10">
        <v>198</v>
      </c>
      <c r="K13" s="10">
        <v>176</v>
      </c>
    </row>
    <row r="14" spans="1:11" ht="12.75" customHeight="1">
      <c r="A14" s="13"/>
      <c r="B14" s="14" t="s">
        <v>33</v>
      </c>
      <c r="C14" s="15">
        <f t="shared" si="1"/>
        <v>2292</v>
      </c>
      <c r="D14" s="10">
        <f t="shared" si="2"/>
        <v>1190</v>
      </c>
      <c r="E14" s="10">
        <f t="shared" si="2"/>
        <v>1102</v>
      </c>
      <c r="F14" s="10">
        <v>371</v>
      </c>
      <c r="G14" s="10">
        <v>373</v>
      </c>
      <c r="H14" s="10">
        <v>389</v>
      </c>
      <c r="I14" s="10">
        <v>364</v>
      </c>
      <c r="J14" s="10">
        <v>430</v>
      </c>
      <c r="K14" s="10">
        <v>365</v>
      </c>
    </row>
    <row r="15" spans="1:11" ht="12.75" customHeight="1">
      <c r="A15" s="13"/>
      <c r="B15" s="14" t="s">
        <v>347</v>
      </c>
      <c r="C15" s="15">
        <f t="shared" si="1"/>
        <v>1231</v>
      </c>
      <c r="D15" s="10">
        <f t="shared" si="2"/>
        <v>629</v>
      </c>
      <c r="E15" s="10">
        <f t="shared" si="2"/>
        <v>602</v>
      </c>
      <c r="F15" s="10">
        <v>206</v>
      </c>
      <c r="G15" s="10">
        <v>212</v>
      </c>
      <c r="H15" s="10">
        <v>217</v>
      </c>
      <c r="I15" s="10">
        <v>196</v>
      </c>
      <c r="J15" s="10">
        <v>206</v>
      </c>
      <c r="K15" s="10">
        <v>194</v>
      </c>
    </row>
    <row r="16" spans="1:11" ht="12.75" customHeight="1">
      <c r="A16" s="13"/>
      <c r="B16" s="14" t="s">
        <v>348</v>
      </c>
      <c r="C16" s="15">
        <f t="shared" si="1"/>
        <v>1055</v>
      </c>
      <c r="D16" s="10">
        <f aca="true" t="shared" si="3" ref="D16:E21">F16+H16+J16</f>
        <v>532</v>
      </c>
      <c r="E16" s="10">
        <f t="shared" si="3"/>
        <v>523</v>
      </c>
      <c r="F16" s="10">
        <v>176</v>
      </c>
      <c r="G16" s="10">
        <v>176</v>
      </c>
      <c r="H16" s="10">
        <v>199</v>
      </c>
      <c r="I16" s="10">
        <v>148</v>
      </c>
      <c r="J16" s="10">
        <v>157</v>
      </c>
      <c r="K16" s="10">
        <v>199</v>
      </c>
    </row>
    <row r="17" spans="1:11" ht="12.75" customHeight="1">
      <c r="A17" s="13"/>
      <c r="B17" s="14" t="s">
        <v>349</v>
      </c>
      <c r="C17" s="15">
        <f t="shared" si="1"/>
        <v>822</v>
      </c>
      <c r="D17" s="10">
        <f t="shared" si="3"/>
        <v>435</v>
      </c>
      <c r="E17" s="10">
        <f t="shared" si="3"/>
        <v>387</v>
      </c>
      <c r="F17" s="10">
        <v>152</v>
      </c>
      <c r="G17" s="10">
        <v>122</v>
      </c>
      <c r="H17" s="10">
        <v>140</v>
      </c>
      <c r="I17" s="10">
        <v>138</v>
      </c>
      <c r="J17" s="10">
        <v>143</v>
      </c>
      <c r="K17" s="10">
        <v>127</v>
      </c>
    </row>
    <row r="18" spans="1:11" ht="12.75" customHeight="1">
      <c r="A18" s="13"/>
      <c r="B18" s="14" t="s">
        <v>366</v>
      </c>
      <c r="C18" s="15">
        <f t="shared" si="1"/>
        <v>824</v>
      </c>
      <c r="D18" s="10">
        <f t="shared" si="3"/>
        <v>437</v>
      </c>
      <c r="E18" s="10">
        <f t="shared" si="3"/>
        <v>387</v>
      </c>
      <c r="F18" s="10">
        <v>149</v>
      </c>
      <c r="G18" s="10">
        <v>128</v>
      </c>
      <c r="H18" s="10">
        <v>145</v>
      </c>
      <c r="I18" s="10">
        <v>140</v>
      </c>
      <c r="J18" s="10">
        <v>143</v>
      </c>
      <c r="K18" s="10">
        <v>119</v>
      </c>
    </row>
    <row r="19" spans="1:11" ht="4.5" customHeight="1">
      <c r="A19" s="13"/>
      <c r="B19" s="14"/>
      <c r="C19" s="15"/>
      <c r="D19" s="10"/>
      <c r="E19" s="10"/>
      <c r="F19" s="10"/>
      <c r="G19" s="10"/>
      <c r="H19" s="10"/>
      <c r="I19" s="10"/>
      <c r="J19" s="10"/>
      <c r="K19" s="10"/>
    </row>
    <row r="20" spans="1:11" ht="12.75" customHeight="1">
      <c r="A20" s="13"/>
      <c r="B20" s="14" t="s">
        <v>34</v>
      </c>
      <c r="C20" s="15">
        <f aca="true" t="shared" si="4" ref="C20:C35">SUM(F20:K20)</f>
        <v>125</v>
      </c>
      <c r="D20" s="10">
        <f t="shared" si="3"/>
        <v>59</v>
      </c>
      <c r="E20" s="10">
        <f t="shared" si="3"/>
        <v>66</v>
      </c>
      <c r="F20" s="10">
        <v>16</v>
      </c>
      <c r="G20" s="10">
        <v>23</v>
      </c>
      <c r="H20" s="10">
        <v>23</v>
      </c>
      <c r="I20" s="10">
        <v>25</v>
      </c>
      <c r="J20" s="10">
        <v>20</v>
      </c>
      <c r="K20" s="10">
        <v>18</v>
      </c>
    </row>
    <row r="21" spans="1:11" ht="13.5" customHeight="1">
      <c r="A21" s="13"/>
      <c r="B21" s="14" t="s">
        <v>35</v>
      </c>
      <c r="C21" s="15">
        <f t="shared" si="4"/>
        <v>32</v>
      </c>
      <c r="D21" s="10">
        <f t="shared" si="3"/>
        <v>19</v>
      </c>
      <c r="E21" s="10">
        <f t="shared" si="3"/>
        <v>13</v>
      </c>
      <c r="F21" s="10">
        <v>6</v>
      </c>
      <c r="G21" s="10">
        <v>4</v>
      </c>
      <c r="H21" s="10">
        <v>6</v>
      </c>
      <c r="I21" s="10">
        <v>2</v>
      </c>
      <c r="J21" s="10">
        <v>7</v>
      </c>
      <c r="K21" s="10">
        <v>7</v>
      </c>
    </row>
    <row r="22" spans="1:11" ht="12.75" customHeight="1">
      <c r="A22" s="13"/>
      <c r="B22" s="14" t="s">
        <v>36</v>
      </c>
      <c r="C22" s="15">
        <f t="shared" si="4"/>
        <v>61</v>
      </c>
      <c r="D22" s="10">
        <f aca="true" t="shared" si="5" ref="D22:E26">F22+H22+J22</f>
        <v>29</v>
      </c>
      <c r="E22" s="10">
        <f t="shared" si="5"/>
        <v>32</v>
      </c>
      <c r="F22" s="10">
        <v>9</v>
      </c>
      <c r="G22" s="10">
        <v>13</v>
      </c>
      <c r="H22" s="10">
        <v>11</v>
      </c>
      <c r="I22" s="10">
        <v>11</v>
      </c>
      <c r="J22" s="10">
        <v>9</v>
      </c>
      <c r="K22" s="10">
        <v>8</v>
      </c>
    </row>
    <row r="23" spans="1:11" ht="12.75" customHeight="1">
      <c r="A23" s="13"/>
      <c r="B23" s="14" t="s">
        <v>37</v>
      </c>
      <c r="C23" s="15">
        <f t="shared" si="4"/>
        <v>637</v>
      </c>
      <c r="D23" s="10">
        <f t="shared" si="5"/>
        <v>317</v>
      </c>
      <c r="E23" s="10">
        <f t="shared" si="5"/>
        <v>320</v>
      </c>
      <c r="F23" s="10">
        <v>105</v>
      </c>
      <c r="G23" s="10">
        <v>116</v>
      </c>
      <c r="H23" s="10">
        <v>107</v>
      </c>
      <c r="I23" s="10">
        <v>97</v>
      </c>
      <c r="J23" s="10">
        <v>105</v>
      </c>
      <c r="K23" s="10">
        <v>107</v>
      </c>
    </row>
    <row r="24" spans="1:11" ht="12.75" customHeight="1">
      <c r="A24" s="13"/>
      <c r="B24" s="14" t="s">
        <v>38</v>
      </c>
      <c r="C24" s="15">
        <f t="shared" si="4"/>
        <v>117</v>
      </c>
      <c r="D24" s="10">
        <f t="shared" si="5"/>
        <v>58</v>
      </c>
      <c r="E24" s="10">
        <f t="shared" si="5"/>
        <v>59</v>
      </c>
      <c r="F24" s="10">
        <v>24</v>
      </c>
      <c r="G24" s="10">
        <v>23</v>
      </c>
      <c r="H24" s="10">
        <v>14</v>
      </c>
      <c r="I24" s="10">
        <v>21</v>
      </c>
      <c r="J24" s="10">
        <v>20</v>
      </c>
      <c r="K24" s="10">
        <v>15</v>
      </c>
    </row>
    <row r="25" spans="1:11" ht="13.5" customHeight="1">
      <c r="A25" s="13"/>
      <c r="B25" s="14" t="s">
        <v>350</v>
      </c>
      <c r="C25" s="15">
        <f t="shared" si="4"/>
        <v>240</v>
      </c>
      <c r="D25" s="10">
        <f t="shared" si="5"/>
        <v>120</v>
      </c>
      <c r="E25" s="10">
        <f t="shared" si="5"/>
        <v>120</v>
      </c>
      <c r="F25" s="10">
        <v>47</v>
      </c>
      <c r="G25" s="10">
        <v>33</v>
      </c>
      <c r="H25" s="10">
        <v>44</v>
      </c>
      <c r="I25" s="10">
        <v>46</v>
      </c>
      <c r="J25" s="10">
        <v>29</v>
      </c>
      <c r="K25" s="10">
        <v>41</v>
      </c>
    </row>
    <row r="26" spans="1:11" ht="12.75" customHeight="1">
      <c r="A26" s="13"/>
      <c r="B26" s="14" t="s">
        <v>39</v>
      </c>
      <c r="C26" s="15">
        <f t="shared" si="4"/>
        <v>117</v>
      </c>
      <c r="D26" s="10">
        <f t="shared" si="5"/>
        <v>58</v>
      </c>
      <c r="E26" s="10">
        <f t="shared" si="5"/>
        <v>59</v>
      </c>
      <c r="F26" s="10">
        <v>26</v>
      </c>
      <c r="G26" s="10">
        <v>20</v>
      </c>
      <c r="H26" s="10">
        <v>13</v>
      </c>
      <c r="I26" s="10">
        <v>16</v>
      </c>
      <c r="J26" s="10">
        <v>19</v>
      </c>
      <c r="K26" s="10">
        <v>23</v>
      </c>
    </row>
    <row r="27" spans="1:11" ht="12.75" customHeight="1">
      <c r="A27" s="13"/>
      <c r="B27" s="14" t="s">
        <v>367</v>
      </c>
      <c r="C27" s="15">
        <f t="shared" si="4"/>
        <v>166</v>
      </c>
      <c r="D27" s="10">
        <f aca="true" t="shared" si="6" ref="D27:E31">F27+H27+J27</f>
        <v>78</v>
      </c>
      <c r="E27" s="10">
        <f t="shared" si="6"/>
        <v>88</v>
      </c>
      <c r="F27" s="10">
        <v>29</v>
      </c>
      <c r="G27" s="10">
        <v>28</v>
      </c>
      <c r="H27" s="10">
        <v>19</v>
      </c>
      <c r="I27" s="10">
        <v>35</v>
      </c>
      <c r="J27" s="10">
        <v>30</v>
      </c>
      <c r="K27" s="10">
        <v>25</v>
      </c>
    </row>
    <row r="28" spans="1:11" ht="13.5" customHeight="1">
      <c r="A28" s="13"/>
      <c r="B28" s="14" t="s">
        <v>368</v>
      </c>
      <c r="C28" s="15">
        <f t="shared" si="4"/>
        <v>303</v>
      </c>
      <c r="D28" s="10">
        <f t="shared" si="6"/>
        <v>164</v>
      </c>
      <c r="E28" s="10">
        <f t="shared" si="6"/>
        <v>139</v>
      </c>
      <c r="F28" s="10">
        <v>52</v>
      </c>
      <c r="G28" s="10">
        <v>45</v>
      </c>
      <c r="H28" s="10">
        <v>56</v>
      </c>
      <c r="I28" s="10">
        <v>40</v>
      </c>
      <c r="J28" s="10">
        <v>56</v>
      </c>
      <c r="K28" s="10">
        <v>54</v>
      </c>
    </row>
    <row r="29" spans="1:11" ht="12.75" customHeight="1">
      <c r="A29" s="13"/>
      <c r="B29" s="14" t="s">
        <v>40</v>
      </c>
      <c r="C29" s="15">
        <f t="shared" si="4"/>
        <v>414</v>
      </c>
      <c r="D29" s="10">
        <f t="shared" si="6"/>
        <v>219</v>
      </c>
      <c r="E29" s="10">
        <f t="shared" si="6"/>
        <v>195</v>
      </c>
      <c r="F29" s="10">
        <v>76</v>
      </c>
      <c r="G29" s="10">
        <v>57</v>
      </c>
      <c r="H29" s="10">
        <v>72</v>
      </c>
      <c r="I29" s="10">
        <v>65</v>
      </c>
      <c r="J29" s="10">
        <v>71</v>
      </c>
      <c r="K29" s="10">
        <v>73</v>
      </c>
    </row>
    <row r="30" spans="1:11" ht="12.75" customHeight="1">
      <c r="A30" s="13"/>
      <c r="B30" s="14" t="s">
        <v>41</v>
      </c>
      <c r="C30" s="15">
        <f t="shared" si="4"/>
        <v>578</v>
      </c>
      <c r="D30" s="10">
        <f t="shared" si="6"/>
        <v>295</v>
      </c>
      <c r="E30" s="10">
        <f t="shared" si="6"/>
        <v>283</v>
      </c>
      <c r="F30" s="10">
        <v>104</v>
      </c>
      <c r="G30" s="10">
        <v>83</v>
      </c>
      <c r="H30" s="10">
        <v>89</v>
      </c>
      <c r="I30" s="10">
        <v>100</v>
      </c>
      <c r="J30" s="10">
        <v>102</v>
      </c>
      <c r="K30" s="10">
        <v>100</v>
      </c>
    </row>
    <row r="31" spans="1:11" ht="12.75" customHeight="1">
      <c r="A31" s="13"/>
      <c r="B31" s="14" t="s">
        <v>42</v>
      </c>
      <c r="C31" s="15">
        <f t="shared" si="4"/>
        <v>1000</v>
      </c>
      <c r="D31" s="10">
        <f t="shared" si="6"/>
        <v>491</v>
      </c>
      <c r="E31" s="10">
        <f t="shared" si="6"/>
        <v>509</v>
      </c>
      <c r="F31" s="10">
        <v>161</v>
      </c>
      <c r="G31" s="10">
        <v>175</v>
      </c>
      <c r="H31" s="10">
        <v>174</v>
      </c>
      <c r="I31" s="10">
        <v>156</v>
      </c>
      <c r="J31" s="10">
        <v>156</v>
      </c>
      <c r="K31" s="10">
        <v>178</v>
      </c>
    </row>
    <row r="32" spans="1:11" ht="13.5" customHeight="1">
      <c r="A32" s="13"/>
      <c r="B32" s="14" t="s">
        <v>43</v>
      </c>
      <c r="C32" s="15">
        <f t="shared" si="4"/>
        <v>366</v>
      </c>
      <c r="D32" s="10">
        <f aca="true" t="shared" si="7" ref="D32:E35">F32+H32+J32</f>
        <v>193</v>
      </c>
      <c r="E32" s="10">
        <f t="shared" si="7"/>
        <v>173</v>
      </c>
      <c r="F32" s="10">
        <v>70</v>
      </c>
      <c r="G32" s="10">
        <v>62</v>
      </c>
      <c r="H32" s="10">
        <v>59</v>
      </c>
      <c r="I32" s="10">
        <v>67</v>
      </c>
      <c r="J32" s="10">
        <v>64</v>
      </c>
      <c r="K32" s="10">
        <v>44</v>
      </c>
    </row>
    <row r="33" spans="1:11" ht="12.75" customHeight="1">
      <c r="A33" s="13"/>
      <c r="B33" s="14" t="s">
        <v>44</v>
      </c>
      <c r="C33" s="15">
        <f t="shared" si="4"/>
        <v>292</v>
      </c>
      <c r="D33" s="10">
        <f t="shared" si="7"/>
        <v>149</v>
      </c>
      <c r="E33" s="10">
        <f t="shared" si="7"/>
        <v>143</v>
      </c>
      <c r="F33" s="10">
        <v>45</v>
      </c>
      <c r="G33" s="10">
        <v>55</v>
      </c>
      <c r="H33" s="10">
        <v>49</v>
      </c>
      <c r="I33" s="10">
        <v>47</v>
      </c>
      <c r="J33" s="10">
        <v>55</v>
      </c>
      <c r="K33" s="10">
        <v>41</v>
      </c>
    </row>
    <row r="34" spans="1:11" ht="12.75" customHeight="1">
      <c r="A34" s="13"/>
      <c r="B34" s="14" t="s">
        <v>351</v>
      </c>
      <c r="C34" s="15">
        <f t="shared" si="4"/>
        <v>288</v>
      </c>
      <c r="D34" s="10">
        <f t="shared" si="7"/>
        <v>147</v>
      </c>
      <c r="E34" s="10">
        <f t="shared" si="7"/>
        <v>141</v>
      </c>
      <c r="F34" s="10">
        <v>47</v>
      </c>
      <c r="G34" s="10">
        <v>44</v>
      </c>
      <c r="H34" s="10">
        <v>49</v>
      </c>
      <c r="I34" s="10">
        <v>47</v>
      </c>
      <c r="J34" s="10">
        <v>51</v>
      </c>
      <c r="K34" s="10">
        <v>50</v>
      </c>
    </row>
    <row r="35" spans="1:11" ht="12.75" customHeight="1">
      <c r="A35" s="13"/>
      <c r="B35" s="107" t="s">
        <v>369</v>
      </c>
      <c r="C35" s="15">
        <f t="shared" si="4"/>
        <v>490</v>
      </c>
      <c r="D35" s="10">
        <f t="shared" si="7"/>
        <v>250</v>
      </c>
      <c r="E35" s="10">
        <f t="shared" si="7"/>
        <v>240</v>
      </c>
      <c r="F35" s="10">
        <v>76</v>
      </c>
      <c r="G35" s="10">
        <v>82</v>
      </c>
      <c r="H35" s="10">
        <v>91</v>
      </c>
      <c r="I35" s="10">
        <v>82</v>
      </c>
      <c r="J35" s="10">
        <v>83</v>
      </c>
      <c r="K35" s="10">
        <v>76</v>
      </c>
    </row>
    <row r="36" spans="1:11" ht="4.5" customHeight="1" thickBot="1">
      <c r="A36" s="13"/>
      <c r="B36" s="147"/>
      <c r="C36" s="140"/>
      <c r="D36" s="141"/>
      <c r="E36" s="141"/>
      <c r="F36" s="141"/>
      <c r="G36" s="141"/>
      <c r="H36" s="141"/>
      <c r="I36" s="141"/>
      <c r="J36" s="141"/>
      <c r="K36" s="141"/>
    </row>
    <row r="37" ht="4.5" customHeight="1"/>
    <row r="38" ht="11.25"/>
    <row r="39" ht="11.25"/>
    <row r="40" ht="11.25"/>
    <row r="41" ht="11.25"/>
  </sheetData>
  <mergeCells count="5">
    <mergeCell ref="B2:L2"/>
    <mergeCell ref="F4:G4"/>
    <mergeCell ref="H4:I4"/>
    <mergeCell ref="J4:K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7"/>
  <sheetViews>
    <sheetView workbookViewId="0" topLeftCell="A1">
      <selection activeCell="B2" sqref="B2"/>
    </sheetView>
  </sheetViews>
  <sheetFormatPr defaultColWidth="7.00390625" defaultRowHeight="12.75" customHeight="1"/>
  <cols>
    <col min="1" max="1" width="0.5" style="31" customWidth="1"/>
    <col min="2" max="2" width="8.625" style="31" customWidth="1"/>
    <col min="3" max="3" width="5.125" style="31" customWidth="1"/>
    <col min="4" max="4" width="6.125" style="31" customWidth="1"/>
    <col min="5" max="7" width="6.875" style="31" customWidth="1"/>
    <col min="8" max="13" width="6.125" style="31" customWidth="1"/>
    <col min="14" max="18" width="4.375" style="31" customWidth="1"/>
    <col min="19" max="16384" width="7.00390625" style="31" customWidth="1"/>
  </cols>
  <sheetData>
    <row r="1" ht="4.5" customHeight="1"/>
    <row r="2" spans="2:12" ht="12.75" customHeight="1">
      <c r="B2" s="102" t="s">
        <v>457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4.5" customHeight="1" thickBot="1"/>
    <row r="4" spans="2:18" ht="12.75" customHeight="1">
      <c r="B4" s="151"/>
      <c r="C4" s="152"/>
      <c r="D4" s="152"/>
      <c r="E4" s="466" t="s">
        <v>93</v>
      </c>
      <c r="F4" s="467"/>
      <c r="G4" s="467"/>
      <c r="H4" s="467"/>
      <c r="I4" s="467"/>
      <c r="J4" s="467"/>
      <c r="K4" s="467"/>
      <c r="L4" s="467"/>
      <c r="M4" s="467"/>
      <c r="N4" s="467"/>
      <c r="O4" s="472"/>
      <c r="P4" s="487" t="s">
        <v>94</v>
      </c>
      <c r="Q4" s="488"/>
      <c r="R4" s="473"/>
    </row>
    <row r="5" spans="2:18" s="153" customFormat="1" ht="12.75" customHeight="1">
      <c r="B5" s="154" t="s">
        <v>24</v>
      </c>
      <c r="C5" s="155" t="s">
        <v>82</v>
      </c>
      <c r="D5" s="156" t="s">
        <v>0</v>
      </c>
      <c r="E5" s="157"/>
      <c r="F5" s="144" t="s">
        <v>8</v>
      </c>
      <c r="G5" s="158"/>
      <c r="H5" s="485" t="s">
        <v>95</v>
      </c>
      <c r="I5" s="486"/>
      <c r="J5" s="485" t="s">
        <v>96</v>
      </c>
      <c r="K5" s="486"/>
      <c r="L5" s="485" t="s">
        <v>97</v>
      </c>
      <c r="M5" s="486"/>
      <c r="N5" s="485" t="s">
        <v>98</v>
      </c>
      <c r="O5" s="486"/>
      <c r="P5" s="489"/>
      <c r="Q5" s="490"/>
      <c r="R5" s="491"/>
    </row>
    <row r="6" spans="3:18" s="153" customFormat="1" ht="12.75" customHeight="1">
      <c r="C6" s="159"/>
      <c r="D6" s="156" t="s">
        <v>83</v>
      </c>
      <c r="E6" s="7" t="s">
        <v>8</v>
      </c>
      <c r="F6" s="7" t="s">
        <v>45</v>
      </c>
      <c r="G6" s="7" t="s">
        <v>46</v>
      </c>
      <c r="H6" s="7" t="s">
        <v>45</v>
      </c>
      <c r="I6" s="7" t="s">
        <v>46</v>
      </c>
      <c r="J6" s="7" t="s">
        <v>45</v>
      </c>
      <c r="K6" s="7" t="s">
        <v>46</v>
      </c>
      <c r="L6" s="7" t="s">
        <v>45</v>
      </c>
      <c r="M6" s="7" t="s">
        <v>46</v>
      </c>
      <c r="N6" s="7" t="s">
        <v>45</v>
      </c>
      <c r="O6" s="7" t="s">
        <v>46</v>
      </c>
      <c r="P6" s="7" t="s">
        <v>8</v>
      </c>
      <c r="Q6" s="7" t="s">
        <v>45</v>
      </c>
      <c r="R6" s="160" t="s">
        <v>46</v>
      </c>
    </row>
    <row r="7" spans="2:18" ht="4.5" customHeight="1">
      <c r="B7" s="161"/>
      <c r="C7" s="162"/>
      <c r="D7" s="16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18" ht="13.5" customHeight="1">
      <c r="B8" s="34" t="s">
        <v>27</v>
      </c>
      <c r="C8" s="328">
        <v>42</v>
      </c>
      <c r="D8" s="35">
        <f>SUM(D11:D35)</f>
        <v>1821</v>
      </c>
      <c r="E8" s="35">
        <f>SUM(E11:E35)</f>
        <v>21288</v>
      </c>
      <c r="F8" s="35">
        <f>SUM(F11:F35)</f>
        <v>10807</v>
      </c>
      <c r="G8" s="35">
        <f>SUM(G11:G35)</f>
        <v>10481</v>
      </c>
      <c r="H8" s="35">
        <f>SUM(H11:H35)</f>
        <v>3614</v>
      </c>
      <c r="I8" s="35">
        <f aca="true" t="shared" si="0" ref="I8:R8">SUM(I11:I35)</f>
        <v>3496</v>
      </c>
      <c r="J8" s="35">
        <f t="shared" si="0"/>
        <v>3625</v>
      </c>
      <c r="K8" s="35">
        <f t="shared" si="0"/>
        <v>3445</v>
      </c>
      <c r="L8" s="35">
        <f t="shared" si="0"/>
        <v>3531</v>
      </c>
      <c r="M8" s="35">
        <f t="shared" si="0"/>
        <v>3514</v>
      </c>
      <c r="N8" s="35">
        <f t="shared" si="0"/>
        <v>37</v>
      </c>
      <c r="O8" s="35">
        <f t="shared" si="0"/>
        <v>26</v>
      </c>
      <c r="P8" s="35">
        <f t="shared" si="0"/>
        <v>67</v>
      </c>
      <c r="Q8" s="35">
        <f t="shared" si="0"/>
        <v>0</v>
      </c>
      <c r="R8" s="35">
        <f t="shared" si="0"/>
        <v>67</v>
      </c>
    </row>
    <row r="9" spans="2:18" ht="12.75" customHeight="1">
      <c r="B9" s="36" t="s">
        <v>29</v>
      </c>
      <c r="C9" s="329">
        <v>4</v>
      </c>
      <c r="D9" s="37">
        <v>59</v>
      </c>
      <c r="E9" s="338">
        <f>SUM(H9:O9)</f>
        <v>957</v>
      </c>
      <c r="F9" s="37">
        <f>H9+J9+L9+N9</f>
        <v>575</v>
      </c>
      <c r="G9" s="37">
        <f>I9+K9+M9+O9</f>
        <v>382</v>
      </c>
      <c r="H9" s="37">
        <v>203</v>
      </c>
      <c r="I9" s="37">
        <v>124</v>
      </c>
      <c r="J9" s="37">
        <v>183</v>
      </c>
      <c r="K9" s="37">
        <v>126</v>
      </c>
      <c r="L9" s="37">
        <v>189</v>
      </c>
      <c r="M9" s="37">
        <v>132</v>
      </c>
      <c r="N9" s="38">
        <v>0</v>
      </c>
      <c r="O9" s="38">
        <v>0</v>
      </c>
      <c r="P9" s="338">
        <v>0</v>
      </c>
      <c r="Q9" s="38">
        <v>0</v>
      </c>
      <c r="R9" s="38">
        <v>0</v>
      </c>
    </row>
    <row r="10" spans="2:18" ht="4.5" customHeight="1">
      <c r="B10" s="36"/>
      <c r="C10" s="329"/>
      <c r="D10" s="37"/>
      <c r="E10" s="338">
        <v>0</v>
      </c>
      <c r="F10" s="338">
        <v>0</v>
      </c>
      <c r="G10" s="338">
        <v>0</v>
      </c>
      <c r="H10" s="37"/>
      <c r="I10" s="37"/>
      <c r="J10" s="37"/>
      <c r="K10" s="37"/>
      <c r="L10" s="37"/>
      <c r="M10" s="37"/>
      <c r="N10" s="38"/>
      <c r="O10" s="38"/>
      <c r="P10" s="338">
        <v>0</v>
      </c>
      <c r="Q10" s="38"/>
      <c r="R10" s="38"/>
    </row>
    <row r="11" spans="1:18" ht="13.5" customHeight="1">
      <c r="A11" s="39"/>
      <c r="B11" s="40" t="s">
        <v>30</v>
      </c>
      <c r="C11" s="329">
        <v>13</v>
      </c>
      <c r="D11" s="37">
        <v>704</v>
      </c>
      <c r="E11" s="338">
        <f aca="true" t="shared" si="1" ref="E11:E18">SUM(H11:O11)</f>
        <v>9308</v>
      </c>
      <c r="F11" s="37">
        <f aca="true" t="shared" si="2" ref="F11:G15">H11+J11+L11+N11</f>
        <v>4819</v>
      </c>
      <c r="G11" s="37">
        <f t="shared" si="2"/>
        <v>4489</v>
      </c>
      <c r="H11" s="37">
        <v>1642</v>
      </c>
      <c r="I11" s="37">
        <v>1461</v>
      </c>
      <c r="J11" s="37">
        <v>1602</v>
      </c>
      <c r="K11" s="37">
        <v>1480</v>
      </c>
      <c r="L11" s="37">
        <v>1557</v>
      </c>
      <c r="M11" s="37">
        <v>1537</v>
      </c>
      <c r="N11" s="37">
        <v>18</v>
      </c>
      <c r="O11" s="37">
        <v>11</v>
      </c>
      <c r="P11" s="338">
        <v>0</v>
      </c>
      <c r="Q11" s="38">
        <v>0</v>
      </c>
      <c r="R11" s="38">
        <v>0</v>
      </c>
    </row>
    <row r="12" spans="1:18" ht="12.75" customHeight="1">
      <c r="A12" s="39"/>
      <c r="B12" s="40" t="s">
        <v>31</v>
      </c>
      <c r="C12" s="329">
        <v>4</v>
      </c>
      <c r="D12" s="37">
        <v>166</v>
      </c>
      <c r="E12" s="338">
        <f t="shared" si="1"/>
        <v>1722</v>
      </c>
      <c r="F12" s="37">
        <f t="shared" si="2"/>
        <v>897</v>
      </c>
      <c r="G12" s="37">
        <f t="shared" si="2"/>
        <v>825</v>
      </c>
      <c r="H12" s="37">
        <v>274</v>
      </c>
      <c r="I12" s="37">
        <v>290</v>
      </c>
      <c r="J12" s="37">
        <v>331</v>
      </c>
      <c r="K12" s="37">
        <v>251</v>
      </c>
      <c r="L12" s="37">
        <v>287</v>
      </c>
      <c r="M12" s="37">
        <v>277</v>
      </c>
      <c r="N12" s="37">
        <v>5</v>
      </c>
      <c r="O12" s="37">
        <v>7</v>
      </c>
      <c r="P12" s="338">
        <v>0</v>
      </c>
      <c r="Q12" s="38">
        <v>0</v>
      </c>
      <c r="R12" s="38">
        <v>0</v>
      </c>
    </row>
    <row r="13" spans="1:18" ht="12.75" customHeight="1">
      <c r="A13" s="39"/>
      <c r="B13" s="40" t="s">
        <v>32</v>
      </c>
      <c r="C13" s="329">
        <v>2</v>
      </c>
      <c r="D13" s="37">
        <v>92</v>
      </c>
      <c r="E13" s="338">
        <f t="shared" si="1"/>
        <v>1226</v>
      </c>
      <c r="F13" s="37">
        <f t="shared" si="2"/>
        <v>521</v>
      </c>
      <c r="G13" s="37">
        <f t="shared" si="2"/>
        <v>705</v>
      </c>
      <c r="H13" s="37">
        <v>168</v>
      </c>
      <c r="I13" s="37">
        <v>233</v>
      </c>
      <c r="J13" s="37">
        <v>173</v>
      </c>
      <c r="K13" s="37">
        <v>243</v>
      </c>
      <c r="L13" s="37">
        <v>180</v>
      </c>
      <c r="M13" s="37">
        <v>229</v>
      </c>
      <c r="N13" s="38">
        <v>0</v>
      </c>
      <c r="O13" s="38">
        <v>0</v>
      </c>
      <c r="P13" s="338">
        <v>0</v>
      </c>
      <c r="Q13" s="38">
        <v>0</v>
      </c>
      <c r="R13" s="38">
        <v>0</v>
      </c>
    </row>
    <row r="14" spans="1:18" ht="12.75" customHeight="1">
      <c r="A14" s="39"/>
      <c r="B14" s="40" t="s">
        <v>33</v>
      </c>
      <c r="C14" s="329">
        <v>5</v>
      </c>
      <c r="D14" s="37">
        <v>203</v>
      </c>
      <c r="E14" s="338">
        <f t="shared" si="1"/>
        <v>2177</v>
      </c>
      <c r="F14" s="37">
        <f t="shared" si="2"/>
        <v>1087</v>
      </c>
      <c r="G14" s="37">
        <f t="shared" si="2"/>
        <v>1090</v>
      </c>
      <c r="H14" s="37">
        <v>366</v>
      </c>
      <c r="I14" s="37">
        <v>373</v>
      </c>
      <c r="J14" s="37">
        <v>377</v>
      </c>
      <c r="K14" s="37">
        <v>348</v>
      </c>
      <c r="L14" s="37">
        <v>338</v>
      </c>
      <c r="M14" s="37">
        <v>364</v>
      </c>
      <c r="N14" s="37">
        <v>6</v>
      </c>
      <c r="O14" s="37">
        <v>5</v>
      </c>
      <c r="P14" s="338">
        <v>67</v>
      </c>
      <c r="Q14" s="38">
        <v>0</v>
      </c>
      <c r="R14" s="37">
        <v>67</v>
      </c>
    </row>
    <row r="15" spans="1:18" ht="12.75" customHeight="1">
      <c r="A15" s="39"/>
      <c r="B15" s="40" t="s">
        <v>347</v>
      </c>
      <c r="C15" s="329">
        <v>2</v>
      </c>
      <c r="D15" s="37">
        <v>78</v>
      </c>
      <c r="E15" s="338">
        <f t="shared" si="1"/>
        <v>826</v>
      </c>
      <c r="F15" s="37">
        <f t="shared" si="2"/>
        <v>372</v>
      </c>
      <c r="G15" s="37">
        <f t="shared" si="2"/>
        <v>454</v>
      </c>
      <c r="H15" s="37">
        <v>121</v>
      </c>
      <c r="I15" s="37">
        <v>149</v>
      </c>
      <c r="J15" s="37">
        <v>130</v>
      </c>
      <c r="K15" s="37">
        <v>159</v>
      </c>
      <c r="L15" s="37">
        <v>121</v>
      </c>
      <c r="M15" s="37">
        <v>146</v>
      </c>
      <c r="N15" s="37">
        <v>0</v>
      </c>
      <c r="O15" s="37">
        <v>0</v>
      </c>
      <c r="P15" s="338">
        <v>0</v>
      </c>
      <c r="Q15" s="38">
        <v>0</v>
      </c>
      <c r="R15" s="37">
        <v>0</v>
      </c>
    </row>
    <row r="16" spans="1:18" ht="12.75" customHeight="1">
      <c r="A16" s="39"/>
      <c r="B16" s="40" t="s">
        <v>348</v>
      </c>
      <c r="C16" s="329">
        <v>3</v>
      </c>
      <c r="D16" s="37">
        <v>106</v>
      </c>
      <c r="E16" s="338">
        <f t="shared" si="1"/>
        <v>1112</v>
      </c>
      <c r="F16" s="37">
        <f aca="true" t="shared" si="3" ref="F16:G21">H16+J16+L16+N16</f>
        <v>574</v>
      </c>
      <c r="G16" s="37">
        <f t="shared" si="3"/>
        <v>538</v>
      </c>
      <c r="H16" s="37">
        <v>177</v>
      </c>
      <c r="I16" s="37">
        <v>197</v>
      </c>
      <c r="J16" s="37">
        <v>202</v>
      </c>
      <c r="K16" s="37">
        <v>175</v>
      </c>
      <c r="L16" s="37">
        <v>195</v>
      </c>
      <c r="M16" s="37">
        <v>166</v>
      </c>
      <c r="N16" s="37">
        <v>0</v>
      </c>
      <c r="O16" s="37">
        <v>0</v>
      </c>
      <c r="P16" s="338">
        <v>0</v>
      </c>
      <c r="Q16" s="38">
        <v>0</v>
      </c>
      <c r="R16" s="37">
        <v>0</v>
      </c>
    </row>
    <row r="17" spans="1:18" ht="12.75" customHeight="1">
      <c r="A17" s="39"/>
      <c r="B17" s="40" t="s">
        <v>349</v>
      </c>
      <c r="C17" s="329">
        <v>3</v>
      </c>
      <c r="D17" s="37">
        <v>100</v>
      </c>
      <c r="E17" s="338">
        <f t="shared" si="1"/>
        <v>1174</v>
      </c>
      <c r="F17" s="37">
        <f t="shared" si="3"/>
        <v>558</v>
      </c>
      <c r="G17" s="37">
        <f t="shared" si="3"/>
        <v>616</v>
      </c>
      <c r="H17" s="37">
        <v>201</v>
      </c>
      <c r="I17" s="37">
        <v>198</v>
      </c>
      <c r="J17" s="37">
        <v>169</v>
      </c>
      <c r="K17" s="37">
        <v>199</v>
      </c>
      <c r="L17" s="37">
        <v>188</v>
      </c>
      <c r="M17" s="37">
        <v>219</v>
      </c>
      <c r="N17" s="37">
        <v>0</v>
      </c>
      <c r="O17" s="37">
        <v>0</v>
      </c>
      <c r="P17" s="338">
        <v>0</v>
      </c>
      <c r="Q17" s="38">
        <v>0</v>
      </c>
      <c r="R17" s="37">
        <v>0</v>
      </c>
    </row>
    <row r="18" spans="1:18" ht="12.75" customHeight="1">
      <c r="A18" s="39"/>
      <c r="B18" s="40" t="s">
        <v>366</v>
      </c>
      <c r="C18" s="329">
        <v>3</v>
      </c>
      <c r="D18" s="37">
        <v>115</v>
      </c>
      <c r="E18" s="338">
        <f t="shared" si="1"/>
        <v>1247</v>
      </c>
      <c r="F18" s="37">
        <f t="shared" si="3"/>
        <v>589</v>
      </c>
      <c r="G18" s="37">
        <f t="shared" si="3"/>
        <v>658</v>
      </c>
      <c r="H18" s="37">
        <v>188</v>
      </c>
      <c r="I18" s="37">
        <v>230</v>
      </c>
      <c r="J18" s="37">
        <v>190</v>
      </c>
      <c r="K18" s="37">
        <v>206</v>
      </c>
      <c r="L18" s="37">
        <v>208</v>
      </c>
      <c r="M18" s="37">
        <v>221</v>
      </c>
      <c r="N18" s="37">
        <v>3</v>
      </c>
      <c r="O18" s="37">
        <v>1</v>
      </c>
      <c r="P18" s="338">
        <v>0</v>
      </c>
      <c r="Q18" s="38">
        <v>0</v>
      </c>
      <c r="R18" s="37">
        <v>0</v>
      </c>
    </row>
    <row r="19" spans="1:18" ht="4.5" customHeight="1">
      <c r="A19" s="39"/>
      <c r="B19" s="40"/>
      <c r="C19" s="329"/>
      <c r="D19" s="37"/>
      <c r="E19" s="338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38"/>
      <c r="Q19" s="38"/>
      <c r="R19" s="37"/>
    </row>
    <row r="20" spans="1:18" ht="12.75" customHeight="1">
      <c r="A20" s="39"/>
      <c r="B20" s="40" t="s">
        <v>34</v>
      </c>
      <c r="C20" s="329">
        <v>1</v>
      </c>
      <c r="D20" s="37">
        <v>27</v>
      </c>
      <c r="E20" s="338">
        <f>SUM(H20:O20)</f>
        <v>166</v>
      </c>
      <c r="F20" s="37">
        <f t="shared" si="3"/>
        <v>108</v>
      </c>
      <c r="G20" s="37">
        <f t="shared" si="3"/>
        <v>58</v>
      </c>
      <c r="H20" s="37">
        <v>43</v>
      </c>
      <c r="I20" s="37">
        <v>15</v>
      </c>
      <c r="J20" s="37">
        <v>35</v>
      </c>
      <c r="K20" s="37">
        <v>17</v>
      </c>
      <c r="L20" s="37">
        <v>30</v>
      </c>
      <c r="M20" s="37">
        <v>26</v>
      </c>
      <c r="N20" s="38">
        <v>0</v>
      </c>
      <c r="O20" s="38">
        <v>0</v>
      </c>
      <c r="P20" s="338">
        <v>0</v>
      </c>
      <c r="Q20" s="38">
        <v>0</v>
      </c>
      <c r="R20" s="38">
        <v>0</v>
      </c>
    </row>
    <row r="21" spans="1:18" ht="13.5" customHeight="1">
      <c r="A21" s="39"/>
      <c r="B21" s="40" t="s">
        <v>35</v>
      </c>
      <c r="C21" s="330">
        <v>0</v>
      </c>
      <c r="D21" s="38">
        <v>0</v>
      </c>
      <c r="E21" s="338">
        <f>SUM(H21:O21)</f>
        <v>0</v>
      </c>
      <c r="F21" s="37">
        <f t="shared" si="3"/>
        <v>0</v>
      </c>
      <c r="G21" s="37">
        <f t="shared" si="3"/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38">
        <v>0</v>
      </c>
      <c r="Q21" s="38">
        <v>0</v>
      </c>
      <c r="R21" s="38">
        <v>0</v>
      </c>
    </row>
    <row r="22" spans="1:18" ht="12.75" customHeight="1">
      <c r="A22" s="39"/>
      <c r="B22" s="40" t="s">
        <v>36</v>
      </c>
      <c r="C22" s="330">
        <v>0</v>
      </c>
      <c r="D22" s="38">
        <v>0</v>
      </c>
      <c r="E22" s="338">
        <v>0</v>
      </c>
      <c r="F22" s="37">
        <f aca="true" t="shared" si="4" ref="F22:G26">H22+J22+L22+N22</f>
        <v>0</v>
      </c>
      <c r="G22" s="37">
        <f t="shared" si="4"/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38">
        <v>0</v>
      </c>
      <c r="Q22" s="38">
        <v>0</v>
      </c>
      <c r="R22" s="38">
        <v>0</v>
      </c>
    </row>
    <row r="23" spans="1:18" ht="12.75" customHeight="1">
      <c r="A23" s="39"/>
      <c r="B23" s="40" t="s">
        <v>37</v>
      </c>
      <c r="C23" s="329">
        <v>1</v>
      </c>
      <c r="D23" s="37">
        <v>58</v>
      </c>
      <c r="E23" s="338">
        <f aca="true" t="shared" si="5" ref="E23:E35">SUM(H23:O23)</f>
        <v>588</v>
      </c>
      <c r="F23" s="37">
        <f t="shared" si="4"/>
        <v>216</v>
      </c>
      <c r="G23" s="37">
        <f t="shared" si="4"/>
        <v>372</v>
      </c>
      <c r="H23" s="37">
        <v>68</v>
      </c>
      <c r="I23" s="37">
        <v>127</v>
      </c>
      <c r="J23" s="37">
        <v>69</v>
      </c>
      <c r="K23" s="37">
        <v>133</v>
      </c>
      <c r="L23" s="37">
        <v>74</v>
      </c>
      <c r="M23" s="37">
        <v>110</v>
      </c>
      <c r="N23" s="38">
        <v>5</v>
      </c>
      <c r="O23" s="37">
        <v>2</v>
      </c>
      <c r="P23" s="338">
        <v>0</v>
      </c>
      <c r="Q23" s="38">
        <v>0</v>
      </c>
      <c r="R23" s="38">
        <v>0</v>
      </c>
    </row>
    <row r="24" spans="1:18" ht="12.75" customHeight="1">
      <c r="A24" s="39"/>
      <c r="B24" s="40" t="s">
        <v>38</v>
      </c>
      <c r="C24" s="329">
        <v>1</v>
      </c>
      <c r="D24" s="37">
        <v>14</v>
      </c>
      <c r="E24" s="338">
        <f t="shared" si="5"/>
        <v>88</v>
      </c>
      <c r="F24" s="37">
        <f t="shared" si="4"/>
        <v>60</v>
      </c>
      <c r="G24" s="37">
        <f t="shared" si="4"/>
        <v>28</v>
      </c>
      <c r="H24" s="37">
        <v>19</v>
      </c>
      <c r="I24" s="37">
        <v>10</v>
      </c>
      <c r="J24" s="37">
        <v>21</v>
      </c>
      <c r="K24" s="37">
        <v>9</v>
      </c>
      <c r="L24" s="37">
        <v>20</v>
      </c>
      <c r="M24" s="37">
        <v>9</v>
      </c>
      <c r="N24" s="38">
        <v>0</v>
      </c>
      <c r="O24" s="38">
        <v>0</v>
      </c>
      <c r="P24" s="338">
        <v>0</v>
      </c>
      <c r="Q24" s="38">
        <v>0</v>
      </c>
      <c r="R24" s="38">
        <v>0</v>
      </c>
    </row>
    <row r="25" spans="1:18" ht="13.5" customHeight="1">
      <c r="A25" s="39"/>
      <c r="B25" s="40" t="s">
        <v>350</v>
      </c>
      <c r="C25" s="329">
        <v>1</v>
      </c>
      <c r="D25" s="37">
        <v>25</v>
      </c>
      <c r="E25" s="338">
        <f t="shared" si="5"/>
        <v>223</v>
      </c>
      <c r="F25" s="37">
        <f t="shared" si="4"/>
        <v>103</v>
      </c>
      <c r="G25" s="37">
        <f t="shared" si="4"/>
        <v>120</v>
      </c>
      <c r="H25" s="37">
        <v>44</v>
      </c>
      <c r="I25" s="37">
        <v>36</v>
      </c>
      <c r="J25" s="38">
        <v>24</v>
      </c>
      <c r="K25" s="37">
        <v>45</v>
      </c>
      <c r="L25" s="37">
        <v>35</v>
      </c>
      <c r="M25" s="37">
        <v>39</v>
      </c>
      <c r="N25" s="38">
        <v>0</v>
      </c>
      <c r="O25" s="38">
        <v>0</v>
      </c>
      <c r="P25" s="338">
        <v>0</v>
      </c>
      <c r="Q25" s="38">
        <v>0</v>
      </c>
      <c r="R25" s="38">
        <v>0</v>
      </c>
    </row>
    <row r="26" spans="1:18" ht="12.75" customHeight="1">
      <c r="A26" s="39"/>
      <c r="B26" s="40" t="s">
        <v>39</v>
      </c>
      <c r="C26" s="330">
        <v>0</v>
      </c>
      <c r="D26" s="38">
        <v>0</v>
      </c>
      <c r="E26" s="338">
        <f t="shared" si="5"/>
        <v>0</v>
      </c>
      <c r="F26" s="37">
        <f t="shared" si="4"/>
        <v>0</v>
      </c>
      <c r="G26" s="37">
        <f t="shared" si="4"/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38">
        <v>0</v>
      </c>
      <c r="Q26" s="38">
        <v>0</v>
      </c>
      <c r="R26" s="38">
        <v>0</v>
      </c>
    </row>
    <row r="27" spans="1:18" ht="12.75" customHeight="1">
      <c r="A27" s="39"/>
      <c r="B27" s="40" t="s">
        <v>367</v>
      </c>
      <c r="C27" s="329">
        <v>0</v>
      </c>
      <c r="D27" s="37">
        <v>0</v>
      </c>
      <c r="E27" s="338">
        <f t="shared" si="5"/>
        <v>0</v>
      </c>
      <c r="F27" s="37">
        <f aca="true" t="shared" si="6" ref="F27:G31">H27+J27+L27+N27</f>
        <v>0</v>
      </c>
      <c r="G27" s="37">
        <f t="shared" si="6"/>
        <v>0</v>
      </c>
      <c r="H27" s="38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8">
        <v>0</v>
      </c>
      <c r="O27" s="38">
        <v>0</v>
      </c>
      <c r="P27" s="338">
        <v>0</v>
      </c>
      <c r="Q27" s="38">
        <v>0</v>
      </c>
      <c r="R27" s="38">
        <v>0</v>
      </c>
    </row>
    <row r="28" spans="1:18" ht="13.5" customHeight="1">
      <c r="A28" s="39"/>
      <c r="B28" s="40" t="s">
        <v>368</v>
      </c>
      <c r="C28" s="330">
        <v>1</v>
      </c>
      <c r="D28" s="38">
        <v>41</v>
      </c>
      <c r="E28" s="338">
        <f t="shared" si="5"/>
        <v>483</v>
      </c>
      <c r="F28" s="37">
        <f t="shared" si="6"/>
        <v>236</v>
      </c>
      <c r="G28" s="37">
        <f t="shared" si="6"/>
        <v>247</v>
      </c>
      <c r="H28" s="38">
        <v>67</v>
      </c>
      <c r="I28" s="38">
        <v>83</v>
      </c>
      <c r="J28" s="38">
        <v>85</v>
      </c>
      <c r="K28" s="38">
        <v>87</v>
      </c>
      <c r="L28" s="38">
        <v>84</v>
      </c>
      <c r="M28" s="38">
        <v>77</v>
      </c>
      <c r="N28" s="38">
        <v>0</v>
      </c>
      <c r="O28" s="38">
        <v>0</v>
      </c>
      <c r="P28" s="338">
        <v>0</v>
      </c>
      <c r="Q28" s="38">
        <v>0</v>
      </c>
      <c r="R28" s="38">
        <v>0</v>
      </c>
    </row>
    <row r="29" spans="1:18" ht="12.75" customHeight="1">
      <c r="A29" s="39"/>
      <c r="B29" s="40" t="s">
        <v>40</v>
      </c>
      <c r="C29" s="330">
        <v>0</v>
      </c>
      <c r="D29" s="38">
        <v>0</v>
      </c>
      <c r="E29" s="338">
        <f t="shared" si="5"/>
        <v>0</v>
      </c>
      <c r="F29" s="37">
        <f t="shared" si="6"/>
        <v>0</v>
      </c>
      <c r="G29" s="37">
        <f t="shared" si="6"/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38">
        <v>0</v>
      </c>
      <c r="Q29" s="38">
        <v>0</v>
      </c>
      <c r="R29" s="38">
        <v>0</v>
      </c>
    </row>
    <row r="30" spans="1:18" ht="12.75" customHeight="1">
      <c r="A30" s="39"/>
      <c r="B30" s="40" t="s">
        <v>41</v>
      </c>
      <c r="C30" s="329">
        <v>0</v>
      </c>
      <c r="D30" s="37">
        <v>0</v>
      </c>
      <c r="E30" s="338">
        <f t="shared" si="5"/>
        <v>0</v>
      </c>
      <c r="F30" s="37">
        <f t="shared" si="6"/>
        <v>0</v>
      </c>
      <c r="G30" s="37">
        <f t="shared" si="6"/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7">
        <v>0</v>
      </c>
      <c r="P30" s="338">
        <v>0</v>
      </c>
      <c r="Q30" s="38">
        <v>0</v>
      </c>
      <c r="R30" s="38">
        <v>0</v>
      </c>
    </row>
    <row r="31" spans="1:18" ht="12.75" customHeight="1">
      <c r="A31" s="39"/>
      <c r="B31" s="40" t="s">
        <v>42</v>
      </c>
      <c r="C31" s="330">
        <v>0</v>
      </c>
      <c r="D31" s="38">
        <v>0</v>
      </c>
      <c r="E31" s="338">
        <f t="shared" si="5"/>
        <v>0</v>
      </c>
      <c r="F31" s="37">
        <f t="shared" si="6"/>
        <v>0</v>
      </c>
      <c r="G31" s="37">
        <f t="shared" si="6"/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38">
        <v>0</v>
      </c>
      <c r="Q31" s="38">
        <v>0</v>
      </c>
      <c r="R31" s="38">
        <v>0</v>
      </c>
    </row>
    <row r="32" spans="1:18" ht="13.5" customHeight="1">
      <c r="A32" s="39"/>
      <c r="B32" s="40" t="s">
        <v>43</v>
      </c>
      <c r="C32" s="329">
        <v>1</v>
      </c>
      <c r="D32" s="37">
        <v>44</v>
      </c>
      <c r="E32" s="338">
        <f t="shared" si="5"/>
        <v>517</v>
      </c>
      <c r="F32" s="37">
        <f aca="true" t="shared" si="7" ref="F32:G35">H32+J32+L32+N32</f>
        <v>243</v>
      </c>
      <c r="G32" s="37">
        <f t="shared" si="7"/>
        <v>274</v>
      </c>
      <c r="H32" s="37">
        <v>88</v>
      </c>
      <c r="I32" s="37">
        <v>90</v>
      </c>
      <c r="J32" s="37">
        <v>84</v>
      </c>
      <c r="K32" s="37">
        <v>92</v>
      </c>
      <c r="L32" s="37">
        <v>71</v>
      </c>
      <c r="M32" s="37">
        <v>92</v>
      </c>
      <c r="N32" s="38">
        <v>0</v>
      </c>
      <c r="O32" s="38">
        <v>0</v>
      </c>
      <c r="P32" s="338">
        <v>0</v>
      </c>
      <c r="Q32" s="38">
        <v>0</v>
      </c>
      <c r="R32" s="38">
        <v>0</v>
      </c>
    </row>
    <row r="33" spans="1:18" ht="12.75" customHeight="1">
      <c r="A33" s="39"/>
      <c r="B33" s="40" t="s">
        <v>44</v>
      </c>
      <c r="C33" s="330">
        <v>0</v>
      </c>
      <c r="D33" s="38">
        <v>0</v>
      </c>
      <c r="E33" s="338">
        <f t="shared" si="5"/>
        <v>0</v>
      </c>
      <c r="F33" s="37">
        <f t="shared" si="7"/>
        <v>0</v>
      </c>
      <c r="G33" s="37">
        <f t="shared" si="7"/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38">
        <v>0</v>
      </c>
      <c r="Q33" s="38">
        <v>0</v>
      </c>
      <c r="R33" s="38">
        <v>0</v>
      </c>
    </row>
    <row r="34" spans="1:18" ht="12.75" customHeight="1">
      <c r="A34" s="39"/>
      <c r="B34" s="40" t="s">
        <v>351</v>
      </c>
      <c r="C34" s="329">
        <v>1</v>
      </c>
      <c r="D34" s="37">
        <v>48</v>
      </c>
      <c r="E34" s="338">
        <f t="shared" si="5"/>
        <v>431</v>
      </c>
      <c r="F34" s="37">
        <f t="shared" si="7"/>
        <v>424</v>
      </c>
      <c r="G34" s="37">
        <f t="shared" si="7"/>
        <v>7</v>
      </c>
      <c r="H34" s="37">
        <v>148</v>
      </c>
      <c r="I34" s="37">
        <v>4</v>
      </c>
      <c r="J34" s="37">
        <v>133</v>
      </c>
      <c r="K34" s="38">
        <v>1</v>
      </c>
      <c r="L34" s="37">
        <v>143</v>
      </c>
      <c r="M34" s="38">
        <v>2</v>
      </c>
      <c r="N34" s="38">
        <v>0</v>
      </c>
      <c r="O34" s="38">
        <v>0</v>
      </c>
      <c r="P34" s="338">
        <v>0</v>
      </c>
      <c r="Q34" s="38">
        <v>0</v>
      </c>
      <c r="R34" s="38">
        <v>0</v>
      </c>
    </row>
    <row r="35" spans="1:18" ht="12.75" customHeight="1">
      <c r="A35" s="39"/>
      <c r="B35" s="163" t="s">
        <v>369</v>
      </c>
      <c r="C35" s="330">
        <v>0</v>
      </c>
      <c r="D35" s="38">
        <v>0</v>
      </c>
      <c r="E35" s="338">
        <f t="shared" si="5"/>
        <v>0</v>
      </c>
      <c r="F35" s="37">
        <f t="shared" si="7"/>
        <v>0</v>
      </c>
      <c r="G35" s="37">
        <f t="shared" si="7"/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38">
        <v>0</v>
      </c>
      <c r="Q35" s="38">
        <v>0</v>
      </c>
      <c r="R35" s="38">
        <v>0</v>
      </c>
    </row>
    <row r="36" spans="1:18" ht="4.5" customHeight="1" thickBot="1">
      <c r="A36" s="39"/>
      <c r="B36" s="164"/>
      <c r="C36" s="165"/>
      <c r="D36" s="166"/>
      <c r="E36" s="41"/>
      <c r="F36" s="166"/>
      <c r="G36" s="166"/>
      <c r="H36" s="166"/>
      <c r="I36" s="166"/>
      <c r="J36" s="166"/>
      <c r="K36" s="166"/>
      <c r="L36" s="166"/>
      <c r="M36" s="166">
        <v>0</v>
      </c>
      <c r="N36" s="166"/>
      <c r="O36" s="166"/>
      <c r="P36" s="41"/>
      <c r="Q36" s="166"/>
      <c r="R36" s="166"/>
    </row>
    <row r="37" ht="13.5" customHeight="1">
      <c r="B37" s="167" t="s">
        <v>414</v>
      </c>
    </row>
    <row r="38" ht="11.25"/>
    <row r="39" ht="11.25"/>
  </sheetData>
  <mergeCells count="6">
    <mergeCell ref="H5:I5"/>
    <mergeCell ref="E4:O4"/>
    <mergeCell ref="P4:R5"/>
    <mergeCell ref="N5:O5"/>
    <mergeCell ref="L5:M5"/>
    <mergeCell ref="J5:K5"/>
  </mergeCells>
  <printOptions/>
  <pageMargins left="0.3937007874015748" right="0.1968503937007874" top="0.5905511811023623" bottom="0.5905511811023623" header="0.5118110236220472" footer="0.511811023622047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kanrisya</cp:lastModifiedBy>
  <cp:lastPrinted>2009-12-24T05:46:35Z</cp:lastPrinted>
  <dcterms:created xsi:type="dcterms:W3CDTF">1999-01-07T01:48:31Z</dcterms:created>
  <dcterms:modified xsi:type="dcterms:W3CDTF">2009-12-25T07:58:01Z</dcterms:modified>
  <cp:category/>
  <cp:version/>
  <cp:contentType/>
  <cp:contentStatus/>
  <cp:revision>7</cp:revision>
</cp:coreProperties>
</file>