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40" windowWidth="13815" windowHeight="8160" tabRatio="606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  <sheet name="表15" sheetId="15" r:id="rId15"/>
    <sheet name="表16" sheetId="16" r:id="rId16"/>
    <sheet name="表17～19" sheetId="17" r:id="rId17"/>
    <sheet name="表20" sheetId="18" r:id="rId18"/>
    <sheet name="表21" sheetId="19" r:id="rId19"/>
    <sheet name="表22" sheetId="20" r:id="rId20"/>
    <sheet name="表23" sheetId="21" r:id="rId21"/>
    <sheet name="表24" sheetId="22" r:id="rId22"/>
    <sheet name="表25" sheetId="23" r:id="rId23"/>
    <sheet name="表26" sheetId="24" r:id="rId24"/>
  </sheets>
  <definedNames>
    <definedName name="_xlnm.Print_Area" localSheetId="9">'表10'!$A$1:$M$38</definedName>
    <definedName name="_xlnm.Print_Area" localSheetId="10">'表11'!$A$1:$AL$38</definedName>
    <definedName name="_xlnm.Print_Area" localSheetId="13">'表14'!$A$1:$S$40</definedName>
    <definedName name="_xlnm.Print_Area" localSheetId="15">'表16'!$A$1:$T$23</definedName>
    <definedName name="_xlnm.Print_Area" localSheetId="16">'表17～19'!$A$1:$K$29</definedName>
    <definedName name="_xlnm.Print_Area" localSheetId="1">'表2'!$A$1:$H$39</definedName>
    <definedName name="_xlnm.Print_Area" localSheetId="17">'表20'!$B$2:$R$41</definedName>
    <definedName name="_xlnm.Print_Area" localSheetId="18">'表21'!$B$2:$Z$41</definedName>
    <definedName name="_xlnm.Print_Area" localSheetId="19">'表22'!$A$1:$AF$38</definedName>
    <definedName name="_xlnm.Print_Area" localSheetId="20">'表23'!$B$2:$T$97</definedName>
    <definedName name="_xlnm.Print_Area" localSheetId="21">'表24'!$B$2:$K$95</definedName>
    <definedName name="_xlnm.Print_Area" localSheetId="22">'表25'!$B$2:$X$52</definedName>
    <definedName name="_xlnm.Print_Area" localSheetId="23">'表26'!$A$1:$T$60</definedName>
    <definedName name="_xlnm.Print_Area" localSheetId="2">'表3'!$A$1:$J$40</definedName>
    <definedName name="_xlnm.Print_Area" localSheetId="3">'表4'!$A$1:$K$39</definedName>
    <definedName name="_xlnm.Print_Area" localSheetId="4">'表5'!$A$1:$R$38</definedName>
    <definedName name="_xlnm.Print_Area" localSheetId="5">'表6'!$A$1:$Q$39</definedName>
    <definedName name="_xlnm.Print_Area" localSheetId="6">'表7'!$A$1:$K$39</definedName>
    <definedName name="_xlnm.Print_Area" localSheetId="7">'表8'!$A$1:$R$40</definedName>
    <definedName name="_xlnm.Print_Area" localSheetId="8">'表9'!$A$1:$T$39</definedName>
    <definedName name="印刷範囲" localSheetId="9">'表10'!$B$3:$M$37</definedName>
    <definedName name="印刷範囲" localSheetId="12">'表13'!$B$3:$AD$15</definedName>
    <definedName name="印刷範囲" localSheetId="13">'表14'!$B$3:$S$39</definedName>
    <definedName name="印刷範囲" localSheetId="16">'表17～19'!$B$1:$J$29</definedName>
    <definedName name="印刷範囲" localSheetId="18">'表21'!$B$3:$Z$41</definedName>
    <definedName name="印刷範囲" localSheetId="19">'表22'!$B$3:$AF$38</definedName>
    <definedName name="印刷範囲" localSheetId="21">'表24'!$B$3:$K$95</definedName>
    <definedName name="印刷範囲" localSheetId="23">'表26'!$B$2:$T$60</definedName>
    <definedName name="印刷範囲" localSheetId="8">'表9'!$B$3:$Q$38</definedName>
    <definedName name="印刷範囲">'表1'!$B$2:$L$56</definedName>
    <definedName name="印刷範囲２">'表25'!$B$3:$X$52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<sst xmlns="http://schemas.openxmlformats.org/spreadsheetml/2006/main" count="1493" uniqueCount="459">
  <si>
    <t>教員数</t>
  </si>
  <si>
    <t>職員数</t>
  </si>
  <si>
    <t>教員１人</t>
  </si>
  <si>
    <t>１学級</t>
  </si>
  <si>
    <t>学校種別・年度</t>
  </si>
  <si>
    <t>学級数</t>
  </si>
  <si>
    <t>在学者数</t>
  </si>
  <si>
    <t>当たり</t>
  </si>
  <si>
    <t>計</t>
  </si>
  <si>
    <t>本校</t>
  </si>
  <si>
    <t>分校</t>
  </si>
  <si>
    <t>小学校</t>
  </si>
  <si>
    <t>中学校</t>
  </si>
  <si>
    <t>　  …</t>
  </si>
  <si>
    <t>高等学校</t>
  </si>
  <si>
    <t>幼稚園</t>
  </si>
  <si>
    <t xml:space="preserve">    …</t>
  </si>
  <si>
    <t>専修学校</t>
  </si>
  <si>
    <t>各種学校</t>
  </si>
  <si>
    <t>注)1　高等学校の生徒数は、専攻科・別科の生徒数も含む。</t>
  </si>
  <si>
    <t>学　　校　　数</t>
  </si>
  <si>
    <t>(本務者)</t>
  </si>
  <si>
    <t>　　…</t>
  </si>
  <si>
    <t xml:space="preserve">   2　高等学校の学級数は、公立・本科のみ。</t>
  </si>
  <si>
    <t>第２表　市町村別・本校分校別学校数＜小学校・中学校＞</t>
  </si>
  <si>
    <t>区　分</t>
  </si>
  <si>
    <t>本 校</t>
  </si>
  <si>
    <t>分 校</t>
  </si>
  <si>
    <t>県　　計</t>
  </si>
  <si>
    <t>うち国立</t>
  </si>
  <si>
    <t>うち私立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</si>
  <si>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</si>
  <si>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</si>
  <si>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</si>
  <si>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</si>
  <si>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</si>
  <si>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</si>
  <si>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</si>
  <si>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</si>
  <si>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</si>
  <si>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</si>
  <si>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</si>
  <si>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</si>
  <si>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</si>
  <si>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</si>
  <si>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</si>
  <si>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第３表　市町村別・教職員数＜小学校・中学校＞（本務者）</t>
  </si>
  <si>
    <t>男</t>
  </si>
  <si>
    <t>女</t>
  </si>
  <si>
    <t>第４表　市町村別・編成方式別学級数＜小学校＞（単式・複式学級）</t>
  </si>
  <si>
    <t>１学年</t>
  </si>
  <si>
    <t>２学年</t>
  </si>
  <si>
    <t>３学年</t>
  </si>
  <si>
    <t>４学年</t>
  </si>
  <si>
    <t>５学年</t>
  </si>
  <si>
    <t>６学年</t>
  </si>
  <si>
    <t>2個学年</t>
  </si>
  <si>
    <t>病弱･</t>
  </si>
  <si>
    <t>弱  視</t>
  </si>
  <si>
    <t>難  聴</t>
  </si>
  <si>
    <t>言語障害</t>
  </si>
  <si>
    <t>情緒障害</t>
  </si>
  <si>
    <t>身体虚弱</t>
  </si>
  <si>
    <t>第６表　市町村別・学年別児童数＜小学校＞</t>
  </si>
  <si>
    <t>第７表　市町村別・学年別生徒数＜中学校＞</t>
  </si>
  <si>
    <t>小　　　学　　　校</t>
  </si>
  <si>
    <t>中　　　学　　　校</t>
  </si>
  <si>
    <t>小　　学　　校</t>
  </si>
  <si>
    <t>中　　学　　校</t>
  </si>
  <si>
    <t>教   員   数</t>
  </si>
  <si>
    <t>職   員   数</t>
  </si>
  <si>
    <t>職　 員 　数</t>
  </si>
  <si>
    <t>単　　　式　　　学　　　級</t>
  </si>
  <si>
    <t>複　式　学　級</t>
  </si>
  <si>
    <t>学　　　　級　　　　数</t>
  </si>
  <si>
    <t>　児　　　　童　　　　数</t>
  </si>
  <si>
    <t>知的障害</t>
  </si>
  <si>
    <t>肢体
不自由</t>
  </si>
  <si>
    <t>肢体
不自由</t>
  </si>
  <si>
    <t>１　　学　　年</t>
  </si>
  <si>
    <t>２　　学　　年</t>
  </si>
  <si>
    <t>３　　学　　年</t>
  </si>
  <si>
    <t>４　　学　　年</t>
  </si>
  <si>
    <t>５　　学　　年</t>
  </si>
  <si>
    <t>６　　学　　年</t>
  </si>
  <si>
    <t>１　　学　　年</t>
  </si>
  <si>
    <t>２　　学　　年</t>
  </si>
  <si>
    <t>３　　学　　年</t>
  </si>
  <si>
    <t>学校数</t>
  </si>
  <si>
    <t>(本務)</t>
  </si>
  <si>
    <t>第９表　市町村別・学年別生徒数＜高等学校・全日制＞</t>
  </si>
  <si>
    <t>本　　　　　　　　　科</t>
  </si>
  <si>
    <t>第１０表　市町村別・学年別生徒数＜高等学校・定時制＞</t>
  </si>
  <si>
    <t>第１１表　市町村別・学科別生徒数＜高等学校・全日制＋定時制＞（本科）</t>
  </si>
  <si>
    <t>普　　通</t>
  </si>
  <si>
    <t>農　　業</t>
  </si>
  <si>
    <t>工　　業</t>
  </si>
  <si>
    <t>水　　産</t>
  </si>
  <si>
    <t>家　　庭</t>
  </si>
  <si>
    <t>看　　護</t>
  </si>
  <si>
    <t>総　　合</t>
  </si>
  <si>
    <t>そ の 他</t>
  </si>
  <si>
    <t>本　　　　科　　　　生　　　　徒　　　　数</t>
  </si>
  <si>
    <t>専攻科生徒数</t>
  </si>
  <si>
    <t>１　学　年</t>
  </si>
  <si>
    <t>２　学　年</t>
  </si>
  <si>
    <t>３　学　年</t>
  </si>
  <si>
    <t>４ 学 年</t>
  </si>
  <si>
    <t>専 攻 科</t>
  </si>
  <si>
    <t>別 　科</t>
  </si>
  <si>
    <t>１　学　年</t>
  </si>
  <si>
    <t>２　学　年</t>
  </si>
  <si>
    <t>３　学　年</t>
  </si>
  <si>
    <t>本　　　　　　　　　　　　科</t>
  </si>
  <si>
    <t>１　学　年</t>
  </si>
  <si>
    <t>２　学　年</t>
  </si>
  <si>
    <t>３　学　年</t>
  </si>
  <si>
    <t>４　学　年</t>
  </si>
  <si>
    <t>商　　業</t>
  </si>
  <si>
    <t>幼　稚　部</t>
  </si>
  <si>
    <t>小　学　部</t>
  </si>
  <si>
    <t>３歳</t>
  </si>
  <si>
    <t>４歳</t>
  </si>
  <si>
    <t>５歳</t>
  </si>
  <si>
    <t>6～</t>
  </si>
  <si>
    <t>12～</t>
  </si>
  <si>
    <t>15歳</t>
  </si>
  <si>
    <t>15～</t>
  </si>
  <si>
    <t>18歳</t>
  </si>
  <si>
    <t>18～</t>
  </si>
  <si>
    <t>21歳</t>
  </si>
  <si>
    <t>11歳</t>
  </si>
  <si>
    <t>14歳</t>
  </si>
  <si>
    <t>以上</t>
  </si>
  <si>
    <t>17歳</t>
  </si>
  <si>
    <t>20歳</t>
  </si>
  <si>
    <t>幼稚部</t>
  </si>
  <si>
    <t>1学年</t>
  </si>
  <si>
    <t>2学年</t>
  </si>
  <si>
    <t>3学年</t>
  </si>
  <si>
    <t>4学年</t>
  </si>
  <si>
    <t>5学年</t>
  </si>
  <si>
    <t>6学年</t>
  </si>
  <si>
    <t>中　学　部</t>
  </si>
  <si>
    <t>高　 　等 　　部</t>
  </si>
  <si>
    <t>区　  分</t>
  </si>
  <si>
    <t>本 　   科</t>
  </si>
  <si>
    <t>専　攻　科</t>
  </si>
  <si>
    <t>うち
国立</t>
  </si>
  <si>
    <t>小　　 学　 　部</t>
  </si>
  <si>
    <t>高　　  等　  　部</t>
  </si>
  <si>
    <t>本　　 科</t>
  </si>
  <si>
    <t>第１４表　市町村別・幼稚園数、教員数、在園者数、及び修了者数＜幼稚園＞</t>
  </si>
  <si>
    <t>園 数</t>
  </si>
  <si>
    <t>３　歳</t>
  </si>
  <si>
    <t>４　歳</t>
  </si>
  <si>
    <t>５　歳</t>
  </si>
  <si>
    <t>第１５表　設置者別・学科別生徒数＜専修学校＞</t>
  </si>
  <si>
    <t>昼間・その他別</t>
  </si>
  <si>
    <t>国    立</t>
  </si>
  <si>
    <t>公    立</t>
  </si>
  <si>
    <t>私    立</t>
  </si>
  <si>
    <t>工業関係</t>
  </si>
  <si>
    <t>情報処理</t>
  </si>
  <si>
    <t>看護</t>
  </si>
  <si>
    <t>医療関係</t>
  </si>
  <si>
    <t>準看護</t>
  </si>
  <si>
    <t>歯科衛生</t>
  </si>
  <si>
    <t>歯科技工</t>
  </si>
  <si>
    <t>その他</t>
  </si>
  <si>
    <t>衛生関係</t>
  </si>
  <si>
    <t>調理</t>
  </si>
  <si>
    <t>商業</t>
  </si>
  <si>
    <t>家政</t>
  </si>
  <si>
    <t>家政関係</t>
  </si>
  <si>
    <t>家庭</t>
  </si>
  <si>
    <t>和洋裁</t>
  </si>
  <si>
    <t>第１６表　課程数，課程別修業年限別生徒数＜各種学校＞</t>
  </si>
  <si>
    <t>在　　　　園　　　　者　　　　数</t>
  </si>
  <si>
    <t>修　　了　　者</t>
  </si>
  <si>
    <t>設　　　　　置　　　　　者　　　　　別</t>
  </si>
  <si>
    <t>区　　分</t>
  </si>
  <si>
    <t>昼　　 間</t>
  </si>
  <si>
    <t>そ　 の 　他</t>
  </si>
  <si>
    <t>総　　計</t>
  </si>
  <si>
    <t>美容</t>
  </si>
  <si>
    <r>
      <rPr>
        <sz val="9"/>
        <color indexed="8"/>
        <rFont val="ＭＳ 明朝"/>
        <family val="1"/>
      </rPr>
      <t>経理･</t>
    </r>
    <r>
      <rPr>
        <sz val="9"/>
        <color indexed="8"/>
        <rFont val="ＭＳ 明朝"/>
        <family val="1"/>
      </rPr>
      <t>簿記</t>
    </r>
  </si>
  <si>
    <r>
      <rPr>
        <sz val="9"/>
        <color indexed="8"/>
        <rFont val="ＭＳ 明朝"/>
        <family val="1"/>
      </rPr>
      <t>編物･</t>
    </r>
    <r>
      <rPr>
        <sz val="9"/>
        <color indexed="8"/>
        <rFont val="ＭＳ 明朝"/>
        <family val="1"/>
      </rPr>
      <t>手芸</t>
    </r>
  </si>
  <si>
    <t>区　　分</t>
  </si>
  <si>
    <t>課
程
数</t>
  </si>
  <si>
    <t>生徒数　計</t>
  </si>
  <si>
    <t>修業年限１年
未満の課程</t>
  </si>
  <si>
    <t>修業年限１年
以上の課程</t>
  </si>
  <si>
    <t>計のうち昼の
課程の生徒数</t>
  </si>
  <si>
    <t>計のうち高卒以上
を入学資格とする
課程の生徒数</t>
  </si>
  <si>
    <t>総　　計</t>
  </si>
  <si>
    <t>工業関係</t>
  </si>
  <si>
    <t>電子計算機</t>
  </si>
  <si>
    <t>商業実
務関係</t>
  </si>
  <si>
    <t>設置者の別</t>
  </si>
  <si>
    <t>学科</t>
  </si>
  <si>
    <t>協力校数</t>
  </si>
  <si>
    <t>実施科目数</t>
  </si>
  <si>
    <t>履修者数</t>
  </si>
  <si>
    <t>(実数)</t>
  </si>
  <si>
    <r>
      <rPr>
        <sz val="10.05"/>
        <color indexed="8"/>
        <rFont val="ＭＳ 明朝"/>
        <family val="1"/>
      </rPr>
      <t>実数(</t>
    </r>
    <r>
      <rPr>
        <sz val="10.05"/>
        <color indexed="8"/>
        <rFont val="ＭＳ 明朝"/>
        <family val="1"/>
      </rPr>
      <t>前年度)</t>
    </r>
  </si>
  <si>
    <t>延数</t>
  </si>
  <si>
    <t>県立</t>
  </si>
  <si>
    <t>定時制の併置</t>
  </si>
  <si>
    <t>第１７表　生徒数，特科生、入学者数、卒業者数、退学者数</t>
  </si>
  <si>
    <t>区　　分</t>
  </si>
  <si>
    <t>生徒数</t>
  </si>
  <si>
    <t>特科生</t>
  </si>
  <si>
    <t>入学者数</t>
  </si>
  <si>
    <t>卒業者数</t>
  </si>
  <si>
    <t>退学者数</t>
  </si>
  <si>
    <t>第１８表　教員数</t>
  </si>
  <si>
    <t>校内</t>
  </si>
  <si>
    <t>校長</t>
  </si>
  <si>
    <t>教頭</t>
  </si>
  <si>
    <t>教諭</t>
  </si>
  <si>
    <t>講師</t>
  </si>
  <si>
    <t>第１９表　職員数</t>
  </si>
  <si>
    <t>実習助手</t>
  </si>
  <si>
    <t>技術職員</t>
  </si>
  <si>
    <t>用務員</t>
  </si>
  <si>
    <t>警備員</t>
  </si>
  <si>
    <t>独立･
設置の別</t>
  </si>
  <si>
    <t>単位修得者数</t>
  </si>
  <si>
    <r>
      <rPr>
        <sz val="10.05"/>
        <color indexed="8"/>
        <rFont val="ＭＳ 明朝"/>
        <family val="1"/>
      </rPr>
      <t>普通･</t>
    </r>
    <r>
      <rPr>
        <sz val="10.05"/>
        <color indexed="8"/>
        <rFont val="ＭＳ 明朝"/>
        <family val="1"/>
      </rPr>
      <t>看護</t>
    </r>
  </si>
  <si>
    <t>本　　　　 務　　　　 者</t>
  </si>
  <si>
    <t>兼　　務　　者</t>
  </si>
  <si>
    <t>その他</t>
  </si>
  <si>
    <t>講       師</t>
  </si>
  <si>
    <t>学校図書
館事務員</t>
  </si>
  <si>
    <t>第２０表　市町村別・進路別卒業者数＜中学校卒業後の状況＞</t>
  </si>
  <si>
    <t>高等学校等</t>
  </si>
  <si>
    <t>死亡・</t>
  </si>
  <si>
    <t>高等</t>
  </si>
  <si>
    <t>進学者</t>
  </si>
  <si>
    <t>(高等課程)</t>
  </si>
  <si>
    <t>(一般課程)</t>
  </si>
  <si>
    <t>就職者</t>
  </si>
  <si>
    <t>不詳</t>
  </si>
  <si>
    <t>他県への</t>
  </si>
  <si>
    <t>学校等</t>
  </si>
  <si>
    <t>就職率</t>
  </si>
  <si>
    <t>等入学者</t>
  </si>
  <si>
    <t>Ａ</t>
  </si>
  <si>
    <t>Ｂ</t>
  </si>
  <si>
    <t>Ｃ</t>
  </si>
  <si>
    <t>進学率</t>
  </si>
  <si>
    <t>(再掲)</t>
  </si>
  <si>
    <t>のうち</t>
  </si>
  <si>
    <t>（％）</t>
  </si>
  <si>
    <t>高等専</t>
  </si>
  <si>
    <t>本　　　　　　科</t>
  </si>
  <si>
    <t>門学校</t>
  </si>
  <si>
    <t>学校高等部</t>
  </si>
  <si>
    <t>全日制</t>
  </si>
  <si>
    <t>定時制</t>
  </si>
  <si>
    <t>通信制</t>
  </si>
  <si>
    <t>第２２表　市町村別・産業別，地域別，男女別就職者数＜中学校卒業後の状況＞</t>
  </si>
  <si>
    <t>第　１　次　産　業</t>
  </si>
  <si>
    <t>第　２　次　産　業</t>
  </si>
  <si>
    <t>第　３　次　産　業</t>
  </si>
  <si>
    <t>左 記 以 外 ・ 不 詳</t>
  </si>
  <si>
    <t>県外</t>
  </si>
  <si>
    <t>県内</t>
  </si>
  <si>
    <t>公共職業能力</t>
  </si>
  <si>
    <t>左記以外</t>
  </si>
  <si>
    <r>
      <rPr>
        <sz val="9"/>
        <color indexed="8"/>
        <rFont val="ＭＳ 明朝"/>
        <family val="1"/>
      </rPr>
      <t>左記A</t>
    </r>
    <r>
      <rPr>
        <sz val="9"/>
        <color indexed="8"/>
        <rFont val="ＭＳ 明朝"/>
        <family val="1"/>
      </rPr>
      <t>のうち</t>
    </r>
  </si>
  <si>
    <t>　　　左記Ａ，Ｂ，Ｃ，Ｄのうち</t>
  </si>
  <si>
    <t>開発施設</t>
  </si>
  <si>
    <t>の者</t>
  </si>
  <si>
    <t>就職している者（再掲）</t>
  </si>
  <si>
    <t>等入学者</t>
  </si>
  <si>
    <t>Ｄ</t>
  </si>
  <si>
    <t>Ｅ</t>
  </si>
  <si>
    <t>Ｆ</t>
  </si>
  <si>
    <t>Ｇ</t>
  </si>
  <si>
    <t>のうち</t>
  </si>
  <si>
    <t>高　等　学　校　進　学　者</t>
  </si>
  <si>
    <t>別　科</t>
  </si>
  <si>
    <r>
      <rPr>
        <sz val="9"/>
        <color indexed="8"/>
        <rFont val="ＭＳ 明朝"/>
        <family val="1"/>
      </rPr>
      <t>進学者(</t>
    </r>
    <r>
      <rPr>
        <sz val="9"/>
        <color indexed="8"/>
        <rFont val="ＭＳ 明朝"/>
        <family val="1"/>
      </rPr>
      <t>本科)</t>
    </r>
  </si>
  <si>
    <t>男 女 別 ・ 地 域 別</t>
  </si>
  <si>
    <t>地　域　別</t>
  </si>
  <si>
    <t>男　女　別</t>
  </si>
  <si>
    <t>男</t>
  </si>
  <si>
    <t>女</t>
  </si>
  <si>
    <t>第２３表　学科別・進路別卒業者数（公立・私立）＜高等学校卒業後の状況＞</t>
  </si>
  <si>
    <t>(専門課程)</t>
  </si>
  <si>
    <t>普通</t>
  </si>
  <si>
    <t>農業</t>
  </si>
  <si>
    <t>工業</t>
  </si>
  <si>
    <t>水産</t>
  </si>
  <si>
    <t>全</t>
  </si>
  <si>
    <t>日</t>
  </si>
  <si>
    <t>制</t>
  </si>
  <si>
    <t>第２４表　学科別・大学,短期大学等への進学者数（公立・私立）＜高等学校卒業後の状況＞</t>
  </si>
  <si>
    <t>大学</t>
  </si>
  <si>
    <t>短期大学</t>
  </si>
  <si>
    <t>（学部）</t>
  </si>
  <si>
    <t>（本科）</t>
  </si>
  <si>
    <t>通信教育部</t>
  </si>
  <si>
    <t>（別科）</t>
  </si>
  <si>
    <t>（専攻科）</t>
  </si>
  <si>
    <t>高等部(専攻科)</t>
  </si>
  <si>
    <t>第２５表　産業別・学科別就職者数（公立・私立）＜高等学校卒業後の状況＞</t>
  </si>
  <si>
    <t>公務</t>
  </si>
  <si>
    <t>漁業</t>
  </si>
  <si>
    <t>建設業</t>
  </si>
  <si>
    <t>製造業</t>
  </si>
  <si>
    <t xml:space="preserve"> </t>
  </si>
  <si>
    <t>上記のうち</t>
  </si>
  <si>
    <t>県外就職者</t>
  </si>
  <si>
    <t>大学等
進学者</t>
  </si>
  <si>
    <t>死亡・不詳</t>
  </si>
  <si>
    <t>左記Ａ，Ｂ，Ｃ，Ｄのうち</t>
  </si>
  <si>
    <t>大学等
進学率</t>
  </si>
  <si>
    <t>区　分</t>
  </si>
  <si>
    <t>左記以外の者</t>
  </si>
  <si>
    <t>就職している者（再掲）</t>
  </si>
  <si>
    <t>男</t>
  </si>
  <si>
    <t>女</t>
  </si>
  <si>
    <t>区　　　分</t>
  </si>
  <si>
    <t>区　　分</t>
  </si>
  <si>
    <t>（再　　掲）</t>
  </si>
  <si>
    <t>専修学校等</t>
  </si>
  <si>
    <t>Ａのうち</t>
  </si>
  <si>
    <t>（高等課程</t>
  </si>
  <si>
    <t>又は大学等</t>
  </si>
  <si>
    <t>（高等学校等</t>
  </si>
  <si>
    <t>又は専門課</t>
  </si>
  <si>
    <t>又は大学等）</t>
  </si>
  <si>
    <t>（一般課程）</t>
  </si>
  <si>
    <t>Aのうち</t>
  </si>
  <si>
    <t>Bのうち</t>
  </si>
  <si>
    <t>Cのうち</t>
  </si>
  <si>
    <t>程）進学者</t>
  </si>
  <si>
    <t>Ｄ</t>
  </si>
  <si>
    <t>Ｅ</t>
  </si>
  <si>
    <t>Ｆ</t>
  </si>
  <si>
    <t>Ｇ</t>
  </si>
  <si>
    <t>Ａ．Ｂ．Ｃ．Ｄのうち就職している者</t>
  </si>
  <si>
    <t>公共職業能</t>
  </si>
  <si>
    <t>死亡・</t>
  </si>
  <si>
    <t>区　 分</t>
  </si>
  <si>
    <t>A～Gの計</t>
  </si>
  <si>
    <t>力開発施設</t>
  </si>
  <si>
    <t>不詳の者</t>
  </si>
  <si>
    <t>Ｄのうち</t>
  </si>
  <si>
    <t>第２１表　市町村別・高等学校等への進学者数＜中学校卒業後の状況＞つづき</t>
  </si>
  <si>
    <t>(他に分類されないもの)</t>
  </si>
  <si>
    <t>土木・建築</t>
  </si>
  <si>
    <t>商業実
務関係</t>
  </si>
  <si>
    <t>情　　報</t>
  </si>
  <si>
    <t>福　　祉</t>
  </si>
  <si>
    <t>情報
通信業</t>
  </si>
  <si>
    <t>医療，
福祉</t>
  </si>
  <si>
    <t>左記
以外
のもの</t>
  </si>
  <si>
    <t xml:space="preserve">   高　等　学　校  　進　学　者</t>
  </si>
  <si>
    <r>
      <t>大学･短期大学</t>
    </r>
  </si>
  <si>
    <t>第８表　市町村別・学校数，教員数，学年別男女別生徒数＜高等学校・全日＋定時＞</t>
  </si>
  <si>
    <t>注）各種学校は私立のみであり，国立・公立は該当無し</t>
  </si>
  <si>
    <t>一時的な</t>
  </si>
  <si>
    <t>仕事に就いた者</t>
  </si>
  <si>
    <t>Ｇ</t>
  </si>
  <si>
    <t>Ｈ</t>
  </si>
  <si>
    <t>第１表　　　総　括　表</t>
  </si>
  <si>
    <t>吉野川市</t>
  </si>
  <si>
    <t>阿波市</t>
  </si>
  <si>
    <t>美馬市</t>
  </si>
  <si>
    <t>那賀町</t>
  </si>
  <si>
    <t>つるぎ町</t>
  </si>
  <si>
    <t>吉野川市</t>
  </si>
  <si>
    <t>阿波市</t>
  </si>
  <si>
    <t>美馬市</t>
  </si>
  <si>
    <t>那賀町</t>
  </si>
  <si>
    <t>つるぎ町</t>
  </si>
  <si>
    <t>吉野川市</t>
  </si>
  <si>
    <t>阿波市</t>
  </si>
  <si>
    <t>美馬市</t>
  </si>
  <si>
    <t>那賀町</t>
  </si>
  <si>
    <t>つるぎ町</t>
  </si>
  <si>
    <t>　　　-</t>
  </si>
  <si>
    <t>三好市</t>
  </si>
  <si>
    <t>美波町</t>
  </si>
  <si>
    <t>海陽町</t>
  </si>
  <si>
    <t>東みよし町</t>
  </si>
  <si>
    <t>三好市</t>
  </si>
  <si>
    <t>美波町</t>
  </si>
  <si>
    <t>海陽町</t>
  </si>
  <si>
    <t>東みよし町</t>
  </si>
  <si>
    <t>勝浦町</t>
  </si>
  <si>
    <t>福祉</t>
  </si>
  <si>
    <t>定</t>
  </si>
  <si>
    <t>時</t>
  </si>
  <si>
    <t>三好市</t>
  </si>
  <si>
    <t>美波町</t>
  </si>
  <si>
    <t>海陽町</t>
  </si>
  <si>
    <t>東みよし町</t>
  </si>
  <si>
    <t>海陽町</t>
  </si>
  <si>
    <t>海陽町</t>
  </si>
  <si>
    <t>海陽町</t>
  </si>
  <si>
    <t>養護助教諭</t>
  </si>
  <si>
    <t>中学部</t>
  </si>
  <si>
    <t>特別支援学校</t>
  </si>
  <si>
    <t>特別支援学校</t>
  </si>
  <si>
    <t>第１２表　年齢別在学者数＜特別支援学校＞</t>
  </si>
  <si>
    <t>第１３表　学年別在学者数＜特別支援学校＞（つづき）</t>
  </si>
  <si>
    <t>電子計算機</t>
  </si>
  <si>
    <t>その他</t>
  </si>
  <si>
    <t>旅行</t>
  </si>
  <si>
    <t>ビジネス</t>
  </si>
  <si>
    <t>服飾・</t>
  </si>
  <si>
    <t>文化・　　　　教養関係</t>
  </si>
  <si>
    <t>デザイン</t>
  </si>
  <si>
    <t>法律行政</t>
  </si>
  <si>
    <t>特別支援</t>
  </si>
  <si>
    <t>電気・　ガス・　熱供給・水道業</t>
  </si>
  <si>
    <t>教育，　学習支援業</t>
  </si>
  <si>
    <t>複合　サービス事業</t>
  </si>
  <si>
    <t>入学者</t>
  </si>
  <si>
    <t>主事・主事補等</t>
  </si>
  <si>
    <t>事　　務　　職　　員</t>
  </si>
  <si>
    <t>養護職員
(看護師等)</t>
  </si>
  <si>
    <t>第１３表　学年別在学者数＜特別支援学校＞</t>
  </si>
  <si>
    <t>教育・　　　　社会福祉関係</t>
  </si>
  <si>
    <t>第５表　市町村別・編成方式別学級数・児童数＜小学校＞（特別支援学級）</t>
  </si>
  <si>
    <t>理学・作業療法</t>
  </si>
  <si>
    <t>計</t>
  </si>
  <si>
    <t>介護福祉</t>
  </si>
  <si>
    <t>動物</t>
  </si>
  <si>
    <t>総合学科</t>
  </si>
  <si>
    <t>運輸業,郵便業</t>
  </si>
  <si>
    <t>農業,　林業　　</t>
  </si>
  <si>
    <t>卸売業,
小売業</t>
  </si>
  <si>
    <t>金融業,
保険業</t>
  </si>
  <si>
    <t>不動産業,物品賃貸業</t>
  </si>
  <si>
    <t>生活関連サービス業,娯楽業</t>
  </si>
  <si>
    <t>サービス業</t>
  </si>
  <si>
    <t>視覚障害</t>
  </si>
  <si>
    <t>聴覚障害</t>
  </si>
  <si>
    <t>病弱・　　　身体虚弱</t>
  </si>
  <si>
    <t>肢体　　不自由</t>
  </si>
  <si>
    <t>高等部</t>
  </si>
  <si>
    <t>鉱業,　 採石業,   砂利    採取業</t>
  </si>
  <si>
    <t>学術研究, 専門・技術サービス業</t>
  </si>
  <si>
    <t>宿泊業, 飲食サービス業</t>
  </si>
  <si>
    <t>(他に分類されるものを除く)</t>
  </si>
  <si>
    <t>【高等学校通信教育調査総括】</t>
  </si>
  <si>
    <t>第２１表　市町村別・高等学校等への進学者数＜中学校卒業後の状況＞</t>
  </si>
  <si>
    <t>第２２表　市町村別・産業別，地域別，男女別就職者数＜中学校卒業後の状況＞つづき</t>
  </si>
  <si>
    <t>第２５表　産業別・学科別就職者数（公立・私立）＜高等学校卒業後の状況＞つづき</t>
  </si>
  <si>
    <t>第１１表　市町村別・学科別生徒数＜高等学校・全日制＋定時制＞（本科）つづき</t>
  </si>
  <si>
    <t>注）私立高等学校は徳島市３校，鳴門市１校</t>
  </si>
  <si>
    <t>統　　　計　　　表</t>
  </si>
  <si>
    <t>第２６表　特別支援学校（中学部・高等部）卒業後の状況（国立＋公立）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</si>
</sst>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;&quot;△&quot;#,##0"/>
    <numFmt numFmtId="180" formatCode="_ * #,##0_ ;_ * \-#,##0_ ;_ * &quot;-&quot;_ "/>
    <numFmt numFmtId="181" formatCode="_ * #,##0.0_ ;_ * \-#,##0.0_ ;_ * &quot;-&quot;_ "/>
    <numFmt numFmtId="182" formatCode="_ * #,##0_ ;_ * \-#,##0_ ;_ * &quot;-&quot;_ \ "/>
    <numFmt numFmtId="183" formatCode="\ #,##0;\-#,##0;&quot;-&quot;"/>
    <numFmt numFmtId="184" formatCode="_ * #,##0;_ * \-#,##0;_ * &quot;-&quot;"/>
    <numFmt numFmtId="185" formatCode="#,##0.0;&quot;△&quot;#,##0.0"/>
    <numFmt numFmtId="186" formatCode="0.0;&quot;△&quot;0.0"/>
    <numFmt numFmtId="187" formatCode="_ * #,##0.0_ ;_ * \-#,##0.0_ ;_ * &quot;0.0&quot;_ "/>
    <numFmt numFmtId="188" formatCode="_ * #,##0.0_ ;_ * \-#,##0.0_ ;_ &quot;0.0&quot;_ ;_ @_ "/>
    <numFmt numFmtId="189" formatCode="_ * #,##0.0_ ;_ * \-#,##0.0_ ;_ * &quot;0.0&quot;_ ;_ @_ "/>
    <numFmt numFmtId="190" formatCode=";;\-\ "/>
    <numFmt numFmtId="191" formatCode="#,##0;\-#,##0;\-\ "/>
    <numFmt numFmtId="192" formatCode="#,##0;\-#,##0;&quot;－ &quot;"/>
    <numFmt numFmtId="193" formatCode="0.0%;\-0.0%;&quot;－ &quot;"/>
    <numFmt numFmtId="194" formatCode="#,##0.0;\-#,##0.0;&quot;－ &quot;"/>
    <numFmt numFmtId="195" formatCode="_ * #,##0.0_ ;_ * \-#,##0.0_ ;_ * &quot;-&quot;_ \ "/>
    <numFmt numFmtId="196" formatCode="#,##0.0_ 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05"/>
      <color indexed="8"/>
      <name val="ＭＳ 明朝"/>
      <family val="1"/>
    </font>
    <font>
      <sz val="11.95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10.95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8.75"/>
      <color indexed="8"/>
      <name val="ＭＳ 明朝"/>
      <family val="1"/>
    </font>
    <font>
      <sz val="8"/>
      <color indexed="8"/>
      <name val="ＭＳ 明朝"/>
      <family val="1"/>
    </font>
    <font>
      <sz val="7.95"/>
      <color indexed="8"/>
      <name val="ＭＳ 明朝"/>
      <family val="1"/>
    </font>
    <font>
      <b/>
      <sz val="8.75"/>
      <color indexed="8"/>
      <name val="ＭＳ 明朝"/>
      <family val="1"/>
    </font>
    <font>
      <b/>
      <sz val="8"/>
      <color indexed="8"/>
      <name val="ＭＳ 明朝"/>
      <family val="1"/>
    </font>
    <font>
      <sz val="8.15"/>
      <color indexed="8"/>
      <name val="ＭＳ 明朝"/>
      <family val="1"/>
    </font>
    <font>
      <b/>
      <sz val="10.05"/>
      <color indexed="8"/>
      <name val="ＭＳ 明朝"/>
      <family val="1"/>
    </font>
    <font>
      <sz val="8.3"/>
      <color indexed="8"/>
      <name val="ＭＳ 明朝"/>
      <family val="1"/>
    </font>
    <font>
      <sz val="7"/>
      <color indexed="8"/>
      <name val="ＭＳ 明朝"/>
      <family val="1"/>
    </font>
    <font>
      <sz val="8.5"/>
      <color indexed="8"/>
      <name val="ＭＳ 明朝"/>
      <family val="1"/>
    </font>
    <font>
      <b/>
      <sz val="8.5"/>
      <color indexed="8"/>
      <name val="ＭＳ 明朝"/>
      <family val="1"/>
    </font>
    <font>
      <b/>
      <sz val="8.3"/>
      <color indexed="8"/>
      <name val="ＭＳ 明朝"/>
      <family val="1"/>
    </font>
    <font>
      <sz val="9.45"/>
      <color indexed="8"/>
      <name val="ＭＳ 明朝"/>
      <family val="1"/>
    </font>
    <font>
      <b/>
      <sz val="9.45"/>
      <color indexed="8"/>
      <name val="ＭＳ 明朝"/>
      <family val="1"/>
    </font>
    <font>
      <sz val="13"/>
      <color indexed="8"/>
      <name val="ＭＳ 明朝"/>
      <family val="1"/>
    </font>
    <font>
      <sz val="6"/>
      <color indexed="8"/>
      <name val="ＭＳ 明朝"/>
      <family val="1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6">
    <xf numFmtId="179" fontId="4" fillId="0" borderId="0" xfId="0" applyFont="1" applyAlignment="1">
      <alignment horizontal="center"/>
    </xf>
    <xf numFmtId="179" fontId="4" fillId="0" borderId="0" xfId="0" applyFont="1" applyFill="1" applyAlignment="1">
      <alignment horizontal="center" vertical="center"/>
    </xf>
    <xf numFmtId="180" fontId="4" fillId="0" borderId="1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horizontal="center" vertical="center"/>
    </xf>
    <xf numFmtId="179" fontId="6" fillId="0" borderId="0" xfId="0" applyFont="1" applyFill="1" applyAlignment="1">
      <alignment horizontal="center"/>
    </xf>
    <xf numFmtId="179" fontId="6" fillId="0" borderId="2" xfId="0" applyNumberFormat="1" applyFont="1" applyFill="1" applyAlignment="1">
      <alignment horizontal="center" vertical="center"/>
    </xf>
    <xf numFmtId="182" fontId="6" fillId="0" borderId="3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182" fontId="6" fillId="0" borderId="1" xfId="0" applyNumberFormat="1" applyFont="1" applyFill="1" applyBorder="1" applyAlignment="1">
      <alignment horizontal="center"/>
    </xf>
    <xf numFmtId="182" fontId="6" fillId="0" borderId="0" xfId="0" applyNumberFormat="1" applyFont="1" applyFill="1" applyBorder="1" applyAlignment="1">
      <alignment horizontal="center"/>
    </xf>
    <xf numFmtId="179" fontId="6" fillId="0" borderId="0" xfId="0" applyNumberFormat="1" applyFont="1" applyFill="1" applyAlignment="1">
      <alignment horizontal="center"/>
    </xf>
    <xf numFmtId="179" fontId="6" fillId="0" borderId="0" xfId="0" applyNumberFormat="1" applyFont="1" applyFill="1" applyAlignment="1">
      <alignment horizontal="distributed"/>
    </xf>
    <xf numFmtId="182" fontId="6" fillId="0" borderId="1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 horizontal="right"/>
    </xf>
    <xf numFmtId="182" fontId="6" fillId="0" borderId="4" xfId="0" applyNumberFormat="1" applyFont="1" applyFill="1" applyBorder="1" applyAlignment="1">
      <alignment/>
    </xf>
    <xf numFmtId="182" fontId="12" fillId="0" borderId="1" xfId="0" applyNumberFormat="1" applyFont="1" applyFill="1" applyBorder="1" applyAlignment="1">
      <alignment/>
    </xf>
    <xf numFmtId="182" fontId="12" fillId="0" borderId="0" xfId="0" applyNumberFormat="1" applyFont="1" applyFill="1" applyBorder="1" applyAlignment="1">
      <alignment/>
    </xf>
    <xf numFmtId="179" fontId="9" fillId="0" borderId="0" xfId="0" applyNumberFormat="1" applyFont="1" applyFill="1" applyAlignment="1">
      <alignment horizontal="right"/>
    </xf>
    <xf numFmtId="182" fontId="9" fillId="0" borderId="1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79" fontId="9" fillId="0" borderId="0" xfId="0" applyNumberFormat="1" applyFont="1" applyFill="1" applyAlignment="1">
      <alignment horizontal="distributed"/>
    </xf>
    <xf numFmtId="179" fontId="9" fillId="0" borderId="0" xfId="0" applyFont="1" applyFill="1" applyAlignment="1">
      <alignment horizontal="center"/>
    </xf>
    <xf numFmtId="182" fontId="9" fillId="0" borderId="0" xfId="0" applyNumberFormat="1" applyFont="1" applyFill="1" applyBorder="1" applyAlignment="1">
      <alignment horizontal="center"/>
    </xf>
    <xf numFmtId="182" fontId="9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Alignment="1">
      <alignment horizontal="distributed" shrinkToFit="1"/>
    </xf>
    <xf numFmtId="179" fontId="11" fillId="0" borderId="0" xfId="0" applyNumberFormat="1" applyFont="1" applyFill="1" applyBorder="1" applyAlignment="1">
      <alignment horizontal="center"/>
    </xf>
    <xf numFmtId="182" fontId="11" fillId="0" borderId="1" xfId="0" applyNumberFormat="1" applyFont="1" applyFill="1" applyBorder="1" applyAlignment="1">
      <alignment/>
    </xf>
    <xf numFmtId="179" fontId="6" fillId="0" borderId="0" xfId="0" applyNumberFormat="1" applyFont="1" applyFill="1" applyAlignment="1">
      <alignment horizontal="right"/>
    </xf>
    <xf numFmtId="179" fontId="13" fillId="0" borderId="0" xfId="0" applyFont="1" applyFill="1" applyAlignment="1">
      <alignment horizontal="center"/>
    </xf>
    <xf numFmtId="179" fontId="6" fillId="0" borderId="5" xfId="0" applyNumberFormat="1" applyFont="1" applyFill="1" applyAlignment="1">
      <alignment horizontal="center" vertical="center"/>
    </xf>
    <xf numFmtId="180" fontId="15" fillId="0" borderId="6" xfId="0" applyNumberFormat="1" applyFont="1" applyFill="1" applyBorder="1" applyAlignment="1">
      <alignment horizontal="center"/>
    </xf>
    <xf numFmtId="179" fontId="16" fillId="0" borderId="0" xfId="0" applyNumberFormat="1" applyFont="1" applyFill="1" applyBorder="1" applyAlignment="1">
      <alignment horizontal="center"/>
    </xf>
    <xf numFmtId="183" fontId="16" fillId="0" borderId="0" xfId="0" applyNumberFormat="1" applyFont="1" applyFill="1" applyBorder="1" applyAlignment="1">
      <alignment/>
    </xf>
    <xf numFmtId="179" fontId="13" fillId="0" borderId="0" xfId="0" applyNumberFormat="1" applyFont="1" applyFill="1" applyAlignment="1">
      <alignment horizontal="right"/>
    </xf>
    <xf numFmtId="180" fontId="13" fillId="0" borderId="0" xfId="0" applyNumberFormat="1" applyFont="1" applyFill="1" applyBorder="1" applyAlignment="1">
      <alignment/>
    </xf>
    <xf numFmtId="180" fontId="13" fillId="0" borderId="0" xfId="0" applyNumberFormat="1" applyFont="1" applyFill="1" applyBorder="1" applyAlignment="1">
      <alignment horizontal="center"/>
    </xf>
    <xf numFmtId="179" fontId="13" fillId="0" borderId="0" xfId="0" applyNumberFormat="1" applyFont="1" applyFill="1" applyAlignment="1">
      <alignment horizontal="center"/>
    </xf>
    <xf numFmtId="179" fontId="13" fillId="0" borderId="0" xfId="0" applyNumberFormat="1" applyFont="1" applyFill="1" applyAlignment="1">
      <alignment horizontal="distributed"/>
    </xf>
    <xf numFmtId="180" fontId="13" fillId="0" borderId="7" xfId="0" applyNumberFormat="1" applyFont="1" applyFill="1" applyBorder="1" applyAlignment="1">
      <alignment horizontal="right"/>
    </xf>
    <xf numFmtId="179" fontId="6" fillId="0" borderId="8" xfId="0" applyNumberFormat="1" applyFont="1" applyFill="1" applyBorder="1" applyAlignment="1">
      <alignment horizontal="center" vertical="center"/>
    </xf>
    <xf numFmtId="180" fontId="14" fillId="0" borderId="6" xfId="0" applyNumberFormat="1" applyFont="1" applyFill="1" applyAlignment="1">
      <alignment horizontal="center"/>
    </xf>
    <xf numFmtId="180" fontId="14" fillId="0" borderId="0" xfId="0" applyNumberFormat="1" applyFont="1" applyFill="1" applyAlignment="1">
      <alignment horizontal="center"/>
    </xf>
    <xf numFmtId="183" fontId="17" fillId="0" borderId="0" xfId="0" applyNumberFormat="1" applyFont="1" applyFill="1" applyBorder="1" applyAlignment="1">
      <alignment horizontal="center"/>
    </xf>
    <xf numFmtId="180" fontId="14" fillId="0" borderId="0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>
      <alignment horizontal="center"/>
    </xf>
    <xf numFmtId="180" fontId="14" fillId="0" borderId="0" xfId="0" applyNumberFormat="1" applyFont="1" applyFill="1" applyBorder="1" applyAlignment="1">
      <alignment/>
    </xf>
    <xf numFmtId="180" fontId="14" fillId="0" borderId="9" xfId="0" applyNumberFormat="1" applyFont="1" applyFill="1" applyBorder="1" applyAlignment="1">
      <alignment horizontal="center"/>
    </xf>
    <xf numFmtId="179" fontId="11" fillId="0" borderId="10" xfId="0" applyNumberFormat="1" applyFont="1" applyFill="1" applyBorder="1" applyAlignment="1">
      <alignment horizontal="center"/>
    </xf>
    <xf numFmtId="180" fontId="11" fillId="0" borderId="0" xfId="0" applyNumberFormat="1" applyFont="1" applyFill="1" applyBorder="1" applyAlignment="1">
      <alignment/>
    </xf>
    <xf numFmtId="180" fontId="6" fillId="0" borderId="1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horizontal="right"/>
    </xf>
    <xf numFmtId="180" fontId="6" fillId="0" borderId="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79" fontId="6" fillId="0" borderId="5" xfId="0" applyFont="1" applyFill="1" applyAlignment="1">
      <alignment horizontal="center"/>
    </xf>
    <xf numFmtId="180" fontId="6" fillId="0" borderId="6" xfId="0" applyNumberFormat="1" applyFont="1" applyFill="1" applyBorder="1" applyAlignment="1">
      <alignment horizontal="center"/>
    </xf>
    <xf numFmtId="180" fontId="6" fillId="0" borderId="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80" fontId="6" fillId="0" borderId="2" xfId="0" applyNumberFormat="1" applyFont="1" applyFill="1" applyAlignment="1">
      <alignment horizontal="center"/>
    </xf>
    <xf numFmtId="180" fontId="6" fillId="0" borderId="6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80" fontId="11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/>
    </xf>
    <xf numFmtId="180" fontId="6" fillId="0" borderId="1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 horizontal="center"/>
    </xf>
    <xf numFmtId="180" fontId="11" fillId="0" borderId="1" xfId="0" applyNumberFormat="1" applyFont="1" applyFill="1" applyAlignment="1">
      <alignment horizontal="center"/>
    </xf>
    <xf numFmtId="180" fontId="6" fillId="0" borderId="11" xfId="0" applyNumberFormat="1" applyFont="1" applyFill="1" applyAlignment="1">
      <alignment horizontal="center"/>
    </xf>
    <xf numFmtId="180" fontId="6" fillId="0" borderId="12" xfId="0" applyNumberFormat="1" applyFont="1" applyFill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179" fontId="6" fillId="0" borderId="0" xfId="0" applyFont="1" applyFill="1" applyAlignment="1">
      <alignment horizontal="center" vertical="center"/>
    </xf>
    <xf numFmtId="179" fontId="6" fillId="0" borderId="13" xfId="0" applyFont="1" applyFill="1" applyBorder="1" applyAlignment="1">
      <alignment horizontal="center"/>
    </xf>
    <xf numFmtId="184" fontId="11" fillId="0" borderId="1" xfId="0" applyNumberFormat="1" applyFont="1" applyFill="1" applyBorder="1" applyAlignment="1">
      <alignment/>
    </xf>
    <xf numFmtId="184" fontId="11" fillId="0" borderId="0" xfId="0" applyNumberFormat="1" applyFont="1" applyFill="1" applyBorder="1" applyAlignment="1">
      <alignment/>
    </xf>
    <xf numFmtId="180" fontId="6" fillId="0" borderId="11" xfId="0" applyNumberFormat="1" applyFont="1" applyFill="1" applyBorder="1" applyAlignment="1">
      <alignment horizontal="center"/>
    </xf>
    <xf numFmtId="179" fontId="11" fillId="0" borderId="0" xfId="0" applyNumberFormat="1" applyFont="1" applyFill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188" fontId="9" fillId="0" borderId="0" xfId="0" applyNumberFormat="1" applyFont="1" applyFill="1" applyAlignment="1">
      <alignment horizontal="right" vertical="center"/>
    </xf>
    <xf numFmtId="188" fontId="9" fillId="0" borderId="14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vertical="center"/>
    </xf>
    <xf numFmtId="179" fontId="4" fillId="0" borderId="15" xfId="0" applyFont="1" applyFill="1" applyBorder="1" applyAlignment="1">
      <alignment horizontal="center" vertical="center"/>
    </xf>
    <xf numFmtId="179" fontId="4" fillId="0" borderId="16" xfId="0" applyFont="1" applyFill="1" applyBorder="1" applyAlignment="1">
      <alignment horizontal="center" vertical="center"/>
    </xf>
    <xf numFmtId="179" fontId="4" fillId="0" borderId="17" xfId="0" applyFont="1" applyFill="1" applyBorder="1" applyAlignment="1">
      <alignment horizontal="center" vertical="center"/>
    </xf>
    <xf numFmtId="179" fontId="4" fillId="0" borderId="0" xfId="0" applyFont="1" applyFill="1" applyBorder="1" applyAlignment="1">
      <alignment horizontal="center" vertical="center"/>
    </xf>
    <xf numFmtId="179" fontId="4" fillId="0" borderId="1" xfId="0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79" fontId="4" fillId="0" borderId="1" xfId="0" applyFont="1" applyFill="1" applyAlignment="1">
      <alignment horizontal="center" vertical="center"/>
    </xf>
    <xf numFmtId="179" fontId="4" fillId="0" borderId="1" xfId="0" applyNumberFormat="1" applyFont="1" applyFill="1" applyAlignment="1">
      <alignment horizontal="center" vertical="center"/>
    </xf>
    <xf numFmtId="179" fontId="9" fillId="0" borderId="1" xfId="0" applyNumberFormat="1" applyFont="1" applyFill="1" applyAlignment="1">
      <alignment horizontal="center" vertical="center"/>
    </xf>
    <xf numFmtId="179" fontId="4" fillId="0" borderId="1" xfId="0" applyNumberFormat="1" applyFont="1" applyFill="1" applyAlignment="1">
      <alignment horizontal="center" vertical="top"/>
    </xf>
    <xf numFmtId="179" fontId="4" fillId="0" borderId="0" xfId="0" applyNumberFormat="1" applyFont="1" applyFill="1" applyAlignment="1">
      <alignment horizontal="center" vertical="top"/>
    </xf>
    <xf numFmtId="179" fontId="6" fillId="0" borderId="1" xfId="0" applyNumberFormat="1" applyFont="1" applyFill="1" applyAlignment="1">
      <alignment horizontal="center" vertical="center"/>
    </xf>
    <xf numFmtId="179" fontId="4" fillId="0" borderId="6" xfId="0" applyFont="1" applyFill="1" applyAlignment="1">
      <alignment horizontal="center" vertical="center"/>
    </xf>
    <xf numFmtId="179" fontId="4" fillId="0" borderId="2" xfId="0" applyFont="1" applyFill="1" applyAlignment="1">
      <alignment horizontal="center" vertical="center"/>
    </xf>
    <xf numFmtId="180" fontId="4" fillId="0" borderId="1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179" fontId="4" fillId="0" borderId="7" xfId="0" applyFont="1" applyFill="1" applyAlignment="1">
      <alignment horizontal="center" vertical="center"/>
    </xf>
    <xf numFmtId="179" fontId="4" fillId="0" borderId="18" xfId="0" applyFont="1" applyFill="1" applyAlignment="1">
      <alignment horizontal="center" vertical="center"/>
    </xf>
    <xf numFmtId="179" fontId="4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/>
    </xf>
    <xf numFmtId="179" fontId="6" fillId="0" borderId="3" xfId="0" applyNumberFormat="1" applyFont="1" applyFill="1" applyBorder="1" applyAlignment="1">
      <alignment horizontal="center" vertical="center"/>
    </xf>
    <xf numFmtId="182" fontId="6" fillId="0" borderId="19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distributed"/>
    </xf>
    <xf numFmtId="0" fontId="0" fillId="0" borderId="0" xfId="0" applyFill="1" applyAlignment="1">
      <alignment/>
    </xf>
    <xf numFmtId="179" fontId="6" fillId="0" borderId="0" xfId="0" applyNumberFormat="1" applyFont="1" applyFill="1" applyBorder="1" applyAlignment="1">
      <alignment horizontal="distributed"/>
    </xf>
    <xf numFmtId="179" fontId="6" fillId="0" borderId="4" xfId="0" applyNumberFormat="1" applyFont="1" applyFill="1" applyBorder="1" applyAlignment="1">
      <alignment horizontal="distributed"/>
    </xf>
    <xf numFmtId="182" fontId="6" fillId="0" borderId="20" xfId="0" applyNumberFormat="1" applyFont="1" applyFill="1" applyBorder="1" applyAlignment="1">
      <alignment/>
    </xf>
    <xf numFmtId="182" fontId="6" fillId="0" borderId="4" xfId="0" applyNumberFormat="1" applyFont="1" applyFill="1" applyBorder="1" applyAlignment="1">
      <alignment horizontal="right"/>
    </xf>
    <xf numFmtId="179" fontId="9" fillId="0" borderId="15" xfId="0" applyFont="1" applyFill="1" applyAlignment="1">
      <alignment horizontal="center" vertical="center"/>
    </xf>
    <xf numFmtId="179" fontId="9" fillId="0" borderId="5" xfId="0" applyFont="1" applyFill="1" applyAlignment="1">
      <alignment horizontal="center" vertical="center"/>
    </xf>
    <xf numFmtId="179" fontId="9" fillId="0" borderId="0" xfId="0" applyNumberFormat="1" applyFont="1" applyFill="1" applyAlignment="1">
      <alignment horizontal="center" vertical="center"/>
    </xf>
    <xf numFmtId="179" fontId="9" fillId="0" borderId="0" xfId="0" applyFont="1" applyFill="1" applyAlignment="1">
      <alignment horizontal="center" vertical="center"/>
    </xf>
    <xf numFmtId="179" fontId="9" fillId="0" borderId="2" xfId="0" applyNumberFormat="1" applyFont="1" applyFill="1" applyAlignment="1">
      <alignment horizontal="center" vertical="center"/>
    </xf>
    <xf numFmtId="179" fontId="9" fillId="0" borderId="13" xfId="0" applyFont="1" applyFill="1" applyBorder="1" applyAlignment="1">
      <alignment horizontal="center"/>
    </xf>
    <xf numFmtId="182" fontId="9" fillId="0" borderId="2" xfId="0" applyNumberFormat="1" applyFont="1" applyFill="1" applyBorder="1" applyAlignment="1">
      <alignment horizontal="center"/>
    </xf>
    <xf numFmtId="182" fontId="9" fillId="0" borderId="6" xfId="0" applyNumberFormat="1" applyFont="1" applyFill="1" applyBorder="1" applyAlignment="1">
      <alignment horizontal="center"/>
    </xf>
    <xf numFmtId="179" fontId="12" fillId="0" borderId="0" xfId="0" applyNumberFormat="1" applyFont="1" applyFill="1" applyBorder="1" applyAlignment="1">
      <alignment horizontal="center"/>
    </xf>
    <xf numFmtId="179" fontId="9" fillId="0" borderId="0" xfId="0" applyNumberFormat="1" applyFont="1" applyFill="1" applyBorder="1" applyAlignment="1">
      <alignment horizontal="distributed"/>
    </xf>
    <xf numFmtId="179" fontId="9" fillId="0" borderId="7" xfId="0" applyNumberFormat="1" applyFont="1" applyFill="1" applyBorder="1" applyAlignment="1">
      <alignment horizontal="distributed"/>
    </xf>
    <xf numFmtId="182" fontId="9" fillId="0" borderId="18" xfId="0" applyNumberFormat="1" applyFont="1" applyFill="1" applyBorder="1" applyAlignment="1">
      <alignment/>
    </xf>
    <xf numFmtId="182" fontId="9" fillId="0" borderId="7" xfId="0" applyNumberFormat="1" applyFont="1" applyFill="1" applyBorder="1" applyAlignment="1">
      <alignment/>
    </xf>
    <xf numFmtId="182" fontId="9" fillId="0" borderId="4" xfId="0" applyNumberFormat="1" applyFont="1" applyFill="1" applyBorder="1" applyAlignment="1">
      <alignment/>
    </xf>
    <xf numFmtId="179" fontId="9" fillId="0" borderId="13" xfId="0" applyNumberFormat="1" applyFont="1" applyFill="1" applyBorder="1" applyAlignment="1">
      <alignment horizontal="center" vertical="center"/>
    </xf>
    <xf numFmtId="182" fontId="9" fillId="0" borderId="2" xfId="0" applyNumberFormat="1" applyFont="1" applyFill="1" applyBorder="1" applyAlignment="1">
      <alignment horizontal="center" vertical="center"/>
    </xf>
    <xf numFmtId="182" fontId="9" fillId="0" borderId="6" xfId="0" applyNumberFormat="1" applyFont="1" applyFill="1" applyBorder="1" applyAlignment="1">
      <alignment horizontal="center" vertical="center"/>
    </xf>
    <xf numFmtId="182" fontId="9" fillId="0" borderId="7" xfId="0" applyNumberFormat="1" applyFont="1" applyFill="1" applyBorder="1" applyAlignment="1">
      <alignment horizontal="center"/>
    </xf>
    <xf numFmtId="179" fontId="6" fillId="0" borderId="0" xfId="0" applyNumberFormat="1" applyFont="1" applyFill="1" applyAlignment="1">
      <alignment/>
    </xf>
    <xf numFmtId="179" fontId="6" fillId="0" borderId="15" xfId="0" applyFont="1" applyFill="1" applyAlignment="1">
      <alignment horizontal="center"/>
    </xf>
    <xf numFmtId="179" fontId="6" fillId="0" borderId="0" xfId="0" applyFont="1" applyFill="1" applyAlignment="1">
      <alignment horizontal="center" shrinkToFit="1"/>
    </xf>
    <xf numFmtId="179" fontId="6" fillId="0" borderId="0" xfId="0" applyNumberFormat="1" applyFont="1" applyFill="1" applyAlignment="1">
      <alignment horizontal="center" vertical="center" shrinkToFit="1"/>
    </xf>
    <xf numFmtId="179" fontId="6" fillId="0" borderId="2" xfId="0" applyNumberFormat="1" applyFont="1" applyFill="1" applyAlignment="1">
      <alignment horizontal="center" vertical="center" shrinkToFit="1"/>
    </xf>
    <xf numFmtId="179" fontId="6" fillId="0" borderId="1" xfId="0" applyNumberFormat="1" applyFont="1" applyFill="1" applyAlignment="1">
      <alignment horizontal="center" vertical="center" shrinkToFit="1"/>
    </xf>
    <xf numFmtId="179" fontId="6" fillId="0" borderId="13" xfId="0" applyFont="1" applyFill="1" applyBorder="1" applyAlignment="1">
      <alignment horizontal="distributed" shrinkToFit="1"/>
    </xf>
    <xf numFmtId="182" fontId="6" fillId="0" borderId="6" xfId="0" applyNumberFormat="1" applyFont="1" applyFill="1" applyBorder="1" applyAlignment="1">
      <alignment shrinkToFit="1"/>
    </xf>
    <xf numFmtId="179" fontId="11" fillId="0" borderId="0" xfId="0" applyNumberFormat="1" applyFont="1" applyFill="1" applyBorder="1" applyAlignment="1">
      <alignment horizontal="distributed" shrinkToFit="1"/>
    </xf>
    <xf numFmtId="179" fontId="6" fillId="0" borderId="0" xfId="0" applyFont="1" applyFill="1" applyAlignment="1">
      <alignment horizontal="distributed" shrinkToFit="1"/>
    </xf>
    <xf numFmtId="179" fontId="6" fillId="0" borderId="0" xfId="0" applyNumberFormat="1" applyFont="1" applyFill="1" applyAlignment="1">
      <alignment shrinkToFit="1"/>
    </xf>
    <xf numFmtId="179" fontId="6" fillId="0" borderId="0" xfId="0" applyNumberFormat="1" applyFont="1" applyFill="1" applyBorder="1" applyAlignment="1">
      <alignment shrinkToFit="1"/>
    </xf>
    <xf numFmtId="179" fontId="6" fillId="0" borderId="7" xfId="0" applyNumberFormat="1" applyFont="1" applyFill="1" applyBorder="1" applyAlignment="1">
      <alignment horizontal="distributed" shrinkToFit="1"/>
    </xf>
    <xf numFmtId="182" fontId="6" fillId="0" borderId="18" xfId="0" applyNumberFormat="1" applyFont="1" applyFill="1" applyBorder="1" applyAlignment="1">
      <alignment/>
    </xf>
    <xf numFmtId="182" fontId="6" fillId="0" borderId="7" xfId="0" applyNumberFormat="1" applyFont="1" applyFill="1" applyBorder="1" applyAlignment="1">
      <alignment/>
    </xf>
    <xf numFmtId="179" fontId="6" fillId="0" borderId="15" xfId="0" applyNumberFormat="1" applyFont="1" applyFill="1" applyAlignment="1">
      <alignment horizontal="center"/>
    </xf>
    <xf numFmtId="179" fontId="6" fillId="0" borderId="0" xfId="0" applyNumberFormat="1" applyFont="1" applyFill="1" applyAlignment="1">
      <alignment horizontal="center" vertical="center"/>
    </xf>
    <xf numFmtId="179" fontId="6" fillId="0" borderId="6" xfId="0" applyNumberFormat="1" applyFont="1" applyFill="1" applyAlignment="1">
      <alignment horizontal="center" vertical="center"/>
    </xf>
    <xf numFmtId="179" fontId="6" fillId="0" borderId="21" xfId="0" applyNumberFormat="1" applyFont="1" applyFill="1" applyBorder="1" applyAlignment="1">
      <alignment horizontal="center"/>
    </xf>
    <xf numFmtId="182" fontId="6" fillId="0" borderId="3" xfId="0" applyNumberFormat="1" applyFont="1" applyFill="1" applyBorder="1" applyAlignment="1">
      <alignment horizontal="center"/>
    </xf>
    <xf numFmtId="179" fontId="6" fillId="0" borderId="7" xfId="0" applyNumberFormat="1" applyFont="1" applyFill="1" applyBorder="1" applyAlignment="1">
      <alignment horizontal="distributed"/>
    </xf>
    <xf numFmtId="182" fontId="6" fillId="0" borderId="7" xfId="0" applyNumberFormat="1" applyFont="1" applyFill="1" applyBorder="1" applyAlignment="1">
      <alignment horizontal="right"/>
    </xf>
    <xf numFmtId="179" fontId="6" fillId="0" borderId="13" xfId="0" applyNumberFormat="1" applyFont="1" applyFill="1" applyBorder="1" applyAlignment="1">
      <alignment horizontal="center"/>
    </xf>
    <xf numFmtId="182" fontId="6" fillId="0" borderId="6" xfId="0" applyNumberFormat="1" applyFont="1" applyFill="1" applyBorder="1" applyAlignment="1">
      <alignment horizontal="center"/>
    </xf>
    <xf numFmtId="179" fontId="13" fillId="0" borderId="15" xfId="0" applyFont="1" applyFill="1" applyAlignment="1">
      <alignment horizontal="center"/>
    </xf>
    <xf numFmtId="179" fontId="13" fillId="0" borderId="5" xfId="0" applyFont="1" applyFill="1" applyAlignment="1">
      <alignment horizontal="center"/>
    </xf>
    <xf numFmtId="179" fontId="13" fillId="0" borderId="0" xfId="0" applyFont="1" applyFill="1" applyAlignment="1">
      <alignment horizontal="center" vertical="center"/>
    </xf>
    <xf numFmtId="179" fontId="13" fillId="0" borderId="0" xfId="0" applyNumberFormat="1" applyFont="1" applyFill="1" applyAlignment="1">
      <alignment horizontal="center" vertical="center"/>
    </xf>
    <xf numFmtId="179" fontId="14" fillId="0" borderId="1" xfId="0" applyNumberFormat="1" applyFont="1" applyFill="1" applyAlignment="1">
      <alignment horizontal="center" vertical="center"/>
    </xf>
    <xf numFmtId="179" fontId="13" fillId="0" borderId="1" xfId="0" applyNumberFormat="1" applyFont="1" applyFill="1" applyAlignment="1">
      <alignment horizontal="center" vertical="center"/>
    </xf>
    <xf numFmtId="179" fontId="6" fillId="0" borderId="2" xfId="0" applyNumberFormat="1" applyFont="1" applyFill="1" applyAlignment="1">
      <alignment vertical="center"/>
    </xf>
    <xf numFmtId="179" fontId="6" fillId="0" borderId="6" xfId="0" applyNumberFormat="1" applyFont="1" applyFill="1" applyAlignment="1">
      <alignment vertical="center"/>
    </xf>
    <xf numFmtId="179" fontId="13" fillId="0" borderId="1" xfId="0" applyFont="1" applyFill="1" applyAlignment="1">
      <alignment horizontal="center" vertical="center"/>
    </xf>
    <xf numFmtId="179" fontId="6" fillId="0" borderId="22" xfId="0" applyNumberFormat="1" applyFont="1" applyFill="1" applyAlignment="1">
      <alignment horizontal="center" vertical="center"/>
    </xf>
    <xf numFmtId="179" fontId="13" fillId="0" borderId="13" xfId="0" applyFont="1" applyFill="1" applyBorder="1" applyAlignment="1">
      <alignment horizontal="center"/>
    </xf>
    <xf numFmtId="180" fontId="13" fillId="0" borderId="6" xfId="0" applyNumberFormat="1" applyFont="1" applyFill="1" applyBorder="1" applyAlignment="1">
      <alignment horizontal="center"/>
    </xf>
    <xf numFmtId="179" fontId="13" fillId="0" borderId="0" xfId="0" applyNumberFormat="1" applyFont="1" applyFill="1" applyBorder="1" applyAlignment="1">
      <alignment horizontal="distributed"/>
    </xf>
    <xf numFmtId="179" fontId="13" fillId="0" borderId="7" xfId="0" applyNumberFormat="1" applyFont="1" applyFill="1" applyBorder="1" applyAlignment="1">
      <alignment horizontal="distributed"/>
    </xf>
    <xf numFmtId="180" fontId="13" fillId="0" borderId="18" xfId="0" applyNumberFormat="1" applyFont="1" applyFill="1" applyBorder="1" applyAlignment="1">
      <alignment horizontal="center"/>
    </xf>
    <xf numFmtId="180" fontId="13" fillId="0" borderId="7" xfId="0" applyNumberFormat="1" applyFont="1" applyFill="1" applyBorder="1" applyAlignment="1">
      <alignment horizontal="center"/>
    </xf>
    <xf numFmtId="179" fontId="13" fillId="0" borderId="0" xfId="0" applyNumberFormat="1" applyFont="1" applyFill="1" applyAlignment="1">
      <alignment/>
    </xf>
    <xf numFmtId="179" fontId="6" fillId="0" borderId="2" xfId="0" applyFont="1" applyFill="1" applyAlignment="1">
      <alignment horizontal="center" vertical="center"/>
    </xf>
    <xf numFmtId="179" fontId="6" fillId="0" borderId="6" xfId="0" applyFont="1" applyFill="1" applyAlignment="1">
      <alignment horizontal="center" vertical="center"/>
    </xf>
    <xf numFmtId="179" fontId="6" fillId="0" borderId="6" xfId="0" applyFont="1" applyFill="1" applyAlignment="1">
      <alignment horizontal="center"/>
    </xf>
    <xf numFmtId="180" fontId="14" fillId="0" borderId="2" xfId="0" applyNumberFormat="1" applyFont="1" applyFill="1" applyAlignment="1">
      <alignment horizontal="center"/>
    </xf>
    <xf numFmtId="179" fontId="6" fillId="0" borderId="9" xfId="0" applyNumberFormat="1" applyFont="1" applyFill="1" applyBorder="1" applyAlignment="1">
      <alignment horizontal="distributed"/>
    </xf>
    <xf numFmtId="180" fontId="14" fillId="0" borderId="23" xfId="0" applyNumberFormat="1" applyFont="1" applyFill="1" applyBorder="1" applyAlignment="1">
      <alignment horizontal="center"/>
    </xf>
    <xf numFmtId="180" fontId="14" fillId="0" borderId="9" xfId="0" applyNumberFormat="1" applyFont="1" applyFill="1" applyBorder="1" applyAlignment="1">
      <alignment horizontal="right"/>
    </xf>
    <xf numFmtId="179" fontId="6" fillId="0" borderId="15" xfId="0" applyNumberFormat="1" applyFont="1" applyFill="1" applyAlignment="1">
      <alignment horizontal="center" vertical="center"/>
    </xf>
    <xf numFmtId="179" fontId="6" fillId="0" borderId="1" xfId="0" applyFont="1" applyFill="1" applyAlignment="1">
      <alignment horizontal="center" vertical="center"/>
    </xf>
    <xf numFmtId="179" fontId="6" fillId="0" borderId="7" xfId="0" applyNumberFormat="1" applyFont="1" applyFill="1" applyBorder="1" applyAlignment="1">
      <alignment horizontal="center"/>
    </xf>
    <xf numFmtId="180" fontId="6" fillId="0" borderId="18" xfId="0" applyNumberFormat="1" applyFont="1" applyFill="1" applyBorder="1" applyAlignment="1">
      <alignment horizontal="center"/>
    </xf>
    <xf numFmtId="180" fontId="6" fillId="0" borderId="7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Alignment="1">
      <alignment horizontal="center" vertical="center"/>
    </xf>
    <xf numFmtId="0" fontId="6" fillId="0" borderId="1" xfId="0" applyFont="1" applyFill="1" applyAlignment="1">
      <alignment horizontal="center" vertical="center"/>
    </xf>
    <xf numFmtId="0" fontId="6" fillId="0" borderId="6" xfId="0" applyFont="1" applyFill="1" applyAlignment="1">
      <alignment horizontal="center"/>
    </xf>
    <xf numFmtId="0" fontId="6" fillId="0" borderId="12" xfId="0" applyFont="1" applyFill="1" applyAlignment="1">
      <alignment horizontal="center"/>
    </xf>
    <xf numFmtId="0" fontId="6" fillId="0" borderId="12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6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179" fontId="18" fillId="0" borderId="0" xfId="0" applyFont="1" applyFill="1" applyAlignment="1">
      <alignment horizontal="center"/>
    </xf>
    <xf numFmtId="179" fontId="6" fillId="0" borderId="5" xfId="0" applyNumberFormat="1" applyFont="1" applyFill="1" applyAlignment="1">
      <alignment/>
    </xf>
    <xf numFmtId="179" fontId="6" fillId="0" borderId="15" xfId="0" applyNumberFormat="1" applyFont="1" applyFill="1" applyAlignment="1">
      <alignment/>
    </xf>
    <xf numFmtId="179" fontId="6" fillId="0" borderId="1" xfId="0" applyNumberFormat="1" applyFont="1" applyFill="1" applyAlignment="1">
      <alignment vertical="center" shrinkToFit="1"/>
    </xf>
    <xf numFmtId="179" fontId="6" fillId="0" borderId="6" xfId="0" applyFont="1" applyFill="1" applyBorder="1" applyAlignment="1">
      <alignment horizontal="center"/>
    </xf>
    <xf numFmtId="179" fontId="6" fillId="0" borderId="6" xfId="0" applyNumberFormat="1" applyFont="1" applyFill="1" applyBorder="1" applyAlignment="1">
      <alignment horizontal="center"/>
    </xf>
    <xf numFmtId="179" fontId="6" fillId="0" borderId="6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/>
    </xf>
    <xf numFmtId="179" fontId="6" fillId="0" borderId="7" xfId="0" applyNumberFormat="1" applyFont="1" applyFill="1" applyBorder="1" applyAlignment="1">
      <alignment/>
    </xf>
    <xf numFmtId="179" fontId="6" fillId="0" borderId="7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179" fontId="6" fillId="0" borderId="2" xfId="0" applyFont="1" applyFill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center" vertical="center"/>
    </xf>
    <xf numFmtId="179" fontId="6" fillId="0" borderId="1" xfId="0" applyFont="1" applyFill="1" applyAlignment="1">
      <alignment horizontal="center"/>
    </xf>
    <xf numFmtId="179" fontId="6" fillId="0" borderId="12" xfId="0" applyFont="1" applyFill="1" applyBorder="1" applyAlignment="1">
      <alignment horizontal="center"/>
    </xf>
    <xf numFmtId="179" fontId="6" fillId="0" borderId="0" xfId="0" applyNumberFormat="1" applyFont="1" applyFill="1" applyBorder="1" applyAlignment="1">
      <alignment horizontal="left"/>
    </xf>
    <xf numFmtId="180" fontId="18" fillId="0" borderId="0" xfId="0" applyNumberFormat="1" applyFont="1" applyFill="1" applyAlignment="1">
      <alignment horizontal="center"/>
    </xf>
    <xf numFmtId="179" fontId="6" fillId="0" borderId="2" xfId="0" applyNumberFormat="1" applyFont="1" applyFill="1" applyAlignment="1">
      <alignment horizontal="center" vertical="center" wrapText="1"/>
    </xf>
    <xf numFmtId="179" fontId="6" fillId="0" borderId="11" xfId="0" applyFont="1" applyFill="1" applyAlignment="1">
      <alignment horizontal="center"/>
    </xf>
    <xf numFmtId="179" fontId="6" fillId="0" borderId="12" xfId="0" applyFont="1" applyFill="1" applyAlignment="1">
      <alignment horizontal="center"/>
    </xf>
    <xf numFmtId="179" fontId="10" fillId="0" borderId="0" xfId="0" applyNumberFormat="1" applyFont="1" applyFill="1" applyAlignment="1">
      <alignment vertical="center"/>
    </xf>
    <xf numFmtId="179" fontId="4" fillId="0" borderId="16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Alignment="1">
      <alignment horizontal="center" vertical="center" shrinkToFit="1"/>
    </xf>
    <xf numFmtId="179" fontId="4" fillId="0" borderId="2" xfId="0" applyNumberFormat="1" applyFont="1" applyFill="1" applyAlignment="1">
      <alignment horizontal="center" vertical="center"/>
    </xf>
    <xf numFmtId="179" fontId="4" fillId="0" borderId="6" xfId="0" applyNumberFormat="1" applyFont="1" applyFill="1" applyAlignment="1">
      <alignment horizontal="center" vertical="center"/>
    </xf>
    <xf numFmtId="180" fontId="4" fillId="0" borderId="2" xfId="0" applyNumberFormat="1" applyFont="1" applyFill="1" applyAlignment="1">
      <alignment horizontal="center" vertical="center"/>
    </xf>
    <xf numFmtId="180" fontId="4" fillId="0" borderId="2" xfId="0" applyNumberFormat="1" applyFont="1" applyFill="1" applyAlignment="1">
      <alignment vertical="center"/>
    </xf>
    <xf numFmtId="179" fontId="4" fillId="0" borderId="15" xfId="0" applyFont="1" applyFill="1" applyAlignment="1">
      <alignment horizontal="center" vertical="center"/>
    </xf>
    <xf numFmtId="179" fontId="19" fillId="0" borderId="6" xfId="0" applyNumberFormat="1" applyFont="1" applyFill="1" applyAlignment="1">
      <alignment horizontal="center" vertical="center"/>
    </xf>
    <xf numFmtId="180" fontId="19" fillId="0" borderId="2" xfId="0" applyNumberFormat="1" applyFont="1" applyFill="1" applyAlignment="1">
      <alignment vertical="center"/>
    </xf>
    <xf numFmtId="180" fontId="19" fillId="0" borderId="6" xfId="0" applyNumberFormat="1" applyFont="1" applyFill="1" applyAlignment="1">
      <alignment vertical="center"/>
    </xf>
    <xf numFmtId="179" fontId="4" fillId="0" borderId="25" xfId="0" applyFont="1" applyFill="1" applyBorder="1" applyAlignment="1">
      <alignment horizontal="center" vertical="center"/>
    </xf>
    <xf numFmtId="179" fontId="4" fillId="0" borderId="26" xfId="0" applyFont="1" applyFill="1" applyBorder="1" applyAlignment="1">
      <alignment horizontal="center" vertical="center"/>
    </xf>
    <xf numFmtId="180" fontId="19" fillId="0" borderId="6" xfId="0" applyNumberFormat="1" applyFont="1" applyFill="1" applyAlignment="1">
      <alignment horizontal="center" vertical="center"/>
    </xf>
    <xf numFmtId="180" fontId="4" fillId="0" borderId="18" xfId="0" applyNumberFormat="1" applyFont="1" applyFill="1" applyBorder="1" applyAlignment="1">
      <alignment vertical="center"/>
    </xf>
    <xf numFmtId="180" fontId="4" fillId="0" borderId="7" xfId="0" applyNumberFormat="1" applyFont="1" applyFill="1" applyBorder="1" applyAlignment="1">
      <alignment vertical="center"/>
    </xf>
    <xf numFmtId="180" fontId="4" fillId="0" borderId="4" xfId="0" applyNumberFormat="1" applyFont="1" applyFill="1" applyBorder="1" applyAlignment="1">
      <alignment horizontal="center" vertical="center"/>
    </xf>
    <xf numFmtId="180" fontId="4" fillId="0" borderId="4" xfId="0" applyNumberFormat="1" applyFont="1" applyFill="1" applyBorder="1" applyAlignment="1">
      <alignment vertical="center"/>
    </xf>
    <xf numFmtId="179" fontId="4" fillId="0" borderId="7" xfId="0" applyNumberFormat="1" applyFont="1" applyFill="1" applyAlignment="1">
      <alignment horizontal="center" vertical="center"/>
    </xf>
    <xf numFmtId="180" fontId="4" fillId="0" borderId="18" xfId="0" applyNumberFormat="1" applyFont="1" applyFill="1" applyAlignment="1">
      <alignment vertical="center"/>
    </xf>
    <xf numFmtId="180" fontId="4" fillId="0" borderId="7" xfId="0" applyNumberFormat="1" applyFont="1" applyFill="1" applyAlignment="1">
      <alignment horizontal="center" vertical="center"/>
    </xf>
    <xf numFmtId="179" fontId="6" fillId="0" borderId="15" xfId="0" applyFont="1" applyFill="1" applyAlignment="1">
      <alignment horizontal="center" vertical="center"/>
    </xf>
    <xf numFmtId="179" fontId="6" fillId="0" borderId="5" xfId="0" applyFont="1" applyFill="1" applyAlignment="1">
      <alignment horizontal="center" vertical="center"/>
    </xf>
    <xf numFmtId="179" fontId="6" fillId="0" borderId="5" xfId="0" applyNumberFormat="1" applyFont="1" applyFill="1" applyAlignment="1">
      <alignment horizontal="center" vertical="center" shrinkToFit="1"/>
    </xf>
    <xf numFmtId="179" fontId="6" fillId="0" borderId="0" xfId="0" applyNumberFormat="1" applyFont="1" applyFill="1" applyAlignment="1">
      <alignment horizontal="distributed" vertical="center"/>
    </xf>
    <xf numFmtId="179" fontId="6" fillId="0" borderId="7" xfId="0" applyFont="1" applyFill="1" applyAlignment="1">
      <alignment horizontal="center"/>
    </xf>
    <xf numFmtId="179" fontId="6" fillId="0" borderId="18" xfId="0" applyFont="1" applyFill="1" applyAlignment="1">
      <alignment horizontal="center"/>
    </xf>
    <xf numFmtId="179" fontId="6" fillId="0" borderId="16" xfId="0" applyFont="1" applyFill="1" applyAlignment="1">
      <alignment horizontal="center" vertical="center"/>
    </xf>
    <xf numFmtId="179" fontId="6" fillId="0" borderId="6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79" fontId="6" fillId="0" borderId="27" xfId="0" applyNumberFormat="1" applyFont="1" applyFill="1" applyAlignment="1">
      <alignment horizontal="center" vertical="center"/>
    </xf>
    <xf numFmtId="179" fontId="22" fillId="0" borderId="0" xfId="0" applyFont="1" applyFill="1" applyAlignment="1">
      <alignment horizontal="center"/>
    </xf>
    <xf numFmtId="179" fontId="22" fillId="0" borderId="0" xfId="0" applyFont="1" applyFill="1" applyAlignment="1">
      <alignment horizontal="center" vertical="center"/>
    </xf>
    <xf numFmtId="179" fontId="22" fillId="0" borderId="6" xfId="0" applyFont="1" applyFill="1" applyAlignment="1">
      <alignment horizontal="center"/>
    </xf>
    <xf numFmtId="179" fontId="22" fillId="0" borderId="2" xfId="0" applyFont="1" applyFill="1" applyAlignment="1">
      <alignment horizontal="center"/>
    </xf>
    <xf numFmtId="179" fontId="23" fillId="0" borderId="0" xfId="0" applyNumberFormat="1" applyFont="1" applyFill="1" applyAlignment="1">
      <alignment horizontal="center"/>
    </xf>
    <xf numFmtId="180" fontId="22" fillId="0" borderId="0" xfId="0" applyNumberFormat="1" applyFont="1" applyFill="1" applyBorder="1" applyAlignment="1">
      <alignment/>
    </xf>
    <xf numFmtId="180" fontId="22" fillId="0" borderId="0" xfId="0" applyNumberFormat="1" applyFont="1" applyFill="1" applyBorder="1" applyAlignment="1">
      <alignment horizontal="center"/>
    </xf>
    <xf numFmtId="179" fontId="22" fillId="0" borderId="0" xfId="0" applyNumberFormat="1" applyFont="1" applyFill="1" applyAlignment="1">
      <alignment horizontal="center"/>
    </xf>
    <xf numFmtId="179" fontId="22" fillId="0" borderId="7" xfId="0" applyFont="1" applyFill="1" applyAlignment="1">
      <alignment horizontal="center"/>
    </xf>
    <xf numFmtId="179" fontId="22" fillId="0" borderId="18" xfId="0" applyFont="1" applyFill="1" applyAlignment="1">
      <alignment horizontal="center"/>
    </xf>
    <xf numFmtId="179" fontId="25" fillId="0" borderId="0" xfId="0" applyFont="1" applyFill="1" applyAlignment="1">
      <alignment horizontal="center"/>
    </xf>
    <xf numFmtId="179" fontId="25" fillId="0" borderId="15" xfId="0" applyFont="1" applyFill="1" applyAlignment="1">
      <alignment horizontal="center" vertical="center"/>
    </xf>
    <xf numFmtId="179" fontId="25" fillId="0" borderId="5" xfId="0" applyFont="1" applyFill="1" applyAlignment="1">
      <alignment horizontal="center" vertical="center"/>
    </xf>
    <xf numFmtId="179" fontId="25" fillId="0" borderId="17" xfId="0" applyNumberFormat="1" applyFont="1" applyFill="1" applyBorder="1" applyAlignment="1">
      <alignment horizontal="center" vertical="center"/>
    </xf>
    <xf numFmtId="179" fontId="25" fillId="0" borderId="0" xfId="0" applyFont="1" applyFill="1" applyAlignment="1">
      <alignment horizontal="center" vertical="center"/>
    </xf>
    <xf numFmtId="179" fontId="25" fillId="0" borderId="1" xfId="0" applyNumberFormat="1" applyFont="1" applyFill="1" applyAlignment="1">
      <alignment horizontal="center" vertical="center"/>
    </xf>
    <xf numFmtId="179" fontId="25" fillId="0" borderId="1" xfId="0" applyFont="1" applyFill="1" applyAlignment="1">
      <alignment horizontal="center" vertical="center"/>
    </xf>
    <xf numFmtId="179" fontId="25" fillId="0" borderId="6" xfId="0" applyFont="1" applyFill="1" applyAlignment="1">
      <alignment horizontal="center"/>
    </xf>
    <xf numFmtId="179" fontId="25" fillId="0" borderId="2" xfId="0" applyFont="1" applyFill="1" applyAlignment="1">
      <alignment horizontal="center"/>
    </xf>
    <xf numFmtId="179" fontId="26" fillId="0" borderId="0" xfId="0" applyNumberFormat="1" applyFont="1" applyFill="1" applyAlignment="1">
      <alignment horizontal="center"/>
    </xf>
    <xf numFmtId="180" fontId="25" fillId="0" borderId="0" xfId="0" applyNumberFormat="1" applyFont="1" applyFill="1" applyBorder="1" applyAlignment="1">
      <alignment horizontal="center"/>
    </xf>
    <xf numFmtId="179" fontId="25" fillId="0" borderId="0" xfId="0" applyNumberFormat="1" applyFont="1" applyFill="1" applyAlignment="1">
      <alignment horizontal="center"/>
    </xf>
    <xf numFmtId="180" fontId="25" fillId="0" borderId="0" xfId="0" applyNumberFormat="1" applyFont="1" applyFill="1" applyBorder="1" applyAlignment="1">
      <alignment/>
    </xf>
    <xf numFmtId="180" fontId="26" fillId="0" borderId="0" xfId="0" applyNumberFormat="1" applyFont="1" applyFill="1" applyBorder="1" applyAlignment="1">
      <alignment horizontal="center"/>
    </xf>
    <xf numFmtId="179" fontId="25" fillId="0" borderId="7" xfId="0" applyFont="1" applyFill="1" applyAlignment="1">
      <alignment horizontal="center"/>
    </xf>
    <xf numFmtId="179" fontId="25" fillId="0" borderId="18" xfId="0" applyFont="1" applyFill="1" applyAlignment="1">
      <alignment horizontal="center"/>
    </xf>
    <xf numFmtId="179" fontId="15" fillId="0" borderId="0" xfId="0" applyFont="1" applyFill="1" applyAlignment="1">
      <alignment horizontal="center"/>
    </xf>
    <xf numFmtId="179" fontId="15" fillId="0" borderId="28" xfId="0" applyFont="1" applyFill="1" applyAlignment="1">
      <alignment horizontal="center"/>
    </xf>
    <xf numFmtId="179" fontId="15" fillId="0" borderId="15" xfId="0" applyFont="1" applyFill="1" applyAlignment="1">
      <alignment horizontal="center"/>
    </xf>
    <xf numFmtId="179" fontId="15" fillId="0" borderId="5" xfId="0" applyFont="1" applyFill="1" applyAlignment="1">
      <alignment horizontal="center"/>
    </xf>
    <xf numFmtId="179" fontId="15" fillId="0" borderId="5" xfId="0" applyNumberFormat="1" applyFont="1" applyFill="1" applyAlignment="1">
      <alignment horizontal="center"/>
    </xf>
    <xf numFmtId="179" fontId="14" fillId="0" borderId="5" xfId="0" applyFont="1" applyFill="1" applyAlignment="1">
      <alignment horizontal="center" shrinkToFit="1"/>
    </xf>
    <xf numFmtId="179" fontId="14" fillId="0" borderId="29" xfId="0" applyFont="1" applyFill="1" applyAlignment="1">
      <alignment horizontal="center" shrinkToFit="1"/>
    </xf>
    <xf numFmtId="179" fontId="15" fillId="0" borderId="30" xfId="0" applyFont="1" applyFill="1" applyAlignment="1">
      <alignment horizontal="center"/>
    </xf>
    <xf numFmtId="179" fontId="14" fillId="0" borderId="1" xfId="0" applyFont="1" applyFill="1" applyAlignment="1">
      <alignment horizontal="center" shrinkToFit="1"/>
    </xf>
    <xf numFmtId="179" fontId="14" fillId="0" borderId="1" xfId="0" applyNumberFormat="1" applyFont="1" applyFill="1" applyAlignment="1">
      <alignment horizontal="center" shrinkToFit="1"/>
    </xf>
    <xf numFmtId="179" fontId="14" fillId="0" borderId="2" xfId="0" applyFont="1" applyFill="1" applyAlignment="1">
      <alignment horizontal="center" shrinkToFit="1"/>
    </xf>
    <xf numFmtId="179" fontId="14" fillId="0" borderId="31" xfId="0" applyFont="1" applyFill="1" applyAlignment="1">
      <alignment horizontal="center" shrinkToFit="1"/>
    </xf>
    <xf numFmtId="179" fontId="14" fillId="0" borderId="31" xfId="0" applyNumberFormat="1" applyFont="1" applyFill="1" applyAlignment="1">
      <alignment horizontal="center" shrinkToFit="1"/>
    </xf>
    <xf numFmtId="179" fontId="14" fillId="0" borderId="1" xfId="0" applyNumberFormat="1" applyFont="1" applyFill="1" applyAlignment="1">
      <alignment shrinkToFit="1"/>
    </xf>
    <xf numFmtId="179" fontId="14" fillId="0" borderId="31" xfId="0" applyNumberFormat="1" applyFont="1" applyFill="1" applyAlignment="1">
      <alignment shrinkToFit="1"/>
    </xf>
    <xf numFmtId="179" fontId="14" fillId="0" borderId="1" xfId="0" applyFont="1" applyFill="1" applyAlignment="1">
      <alignment shrinkToFit="1"/>
    </xf>
    <xf numFmtId="179" fontId="15" fillId="0" borderId="32" xfId="0" applyFont="1" applyFill="1" applyAlignment="1">
      <alignment horizontal="center"/>
    </xf>
    <xf numFmtId="179" fontId="15" fillId="0" borderId="6" xfId="0" applyFont="1" applyFill="1" applyAlignment="1">
      <alignment horizontal="center" vertical="center"/>
    </xf>
    <xf numFmtId="192" fontId="9" fillId="0" borderId="2" xfId="0" applyNumberFormat="1" applyFont="1" applyFill="1" applyAlignment="1">
      <alignment horizontal="center" vertical="center"/>
    </xf>
    <xf numFmtId="192" fontId="9" fillId="0" borderId="6" xfId="0" applyNumberFormat="1" applyFont="1" applyFill="1" applyAlignment="1">
      <alignment horizontal="center" vertical="center"/>
    </xf>
    <xf numFmtId="188" fontId="9" fillId="0" borderId="6" xfId="0" applyNumberFormat="1" applyFont="1" applyFill="1" applyAlignment="1">
      <alignment vertical="center"/>
    </xf>
    <xf numFmtId="188" fontId="9" fillId="0" borderId="33" xfId="0" applyNumberFormat="1" applyFont="1" applyFill="1" applyAlignment="1">
      <alignment vertical="center"/>
    </xf>
    <xf numFmtId="179" fontId="15" fillId="0" borderId="0" xfId="0" applyFont="1" applyFill="1" applyAlignment="1">
      <alignment horizontal="center" vertical="center"/>
    </xf>
    <xf numFmtId="179" fontId="15" fillId="0" borderId="0" xfId="0" applyNumberFormat="1" applyFont="1" applyFill="1" applyAlignment="1">
      <alignment horizontal="center" vertical="center"/>
    </xf>
    <xf numFmtId="192" fontId="9" fillId="0" borderId="0" xfId="0" applyNumberFormat="1" applyFont="1" applyFill="1" applyAlignment="1">
      <alignment vertical="center"/>
    </xf>
    <xf numFmtId="192" fontId="9" fillId="0" borderId="0" xfId="0" applyNumberFormat="1" applyFont="1" applyFill="1" applyAlignment="1">
      <alignment horizontal="right" vertical="center"/>
    </xf>
    <xf numFmtId="192" fontId="9" fillId="0" borderId="1" xfId="0" applyNumberFormat="1" applyFont="1" applyFill="1" applyAlignment="1">
      <alignment horizontal="center" vertical="center"/>
    </xf>
    <xf numFmtId="192" fontId="9" fillId="0" borderId="0" xfId="0" applyNumberFormat="1" applyFont="1" applyFill="1" applyAlignment="1">
      <alignment horizontal="center" vertical="center"/>
    </xf>
    <xf numFmtId="179" fontId="20" fillId="0" borderId="0" xfId="0" applyFont="1" applyFill="1" applyAlignment="1">
      <alignment horizontal="center"/>
    </xf>
    <xf numFmtId="179" fontId="20" fillId="0" borderId="15" xfId="0" applyFont="1" applyFill="1" applyAlignment="1">
      <alignment horizontal="center" vertical="center"/>
    </xf>
    <xf numFmtId="179" fontId="20" fillId="0" borderId="5" xfId="0" applyFont="1" applyFill="1" applyAlignment="1">
      <alignment horizontal="center" vertical="center"/>
    </xf>
    <xf numFmtId="179" fontId="20" fillId="0" borderId="5" xfId="0" applyNumberFormat="1" applyFont="1" applyFill="1" applyAlignment="1">
      <alignment horizontal="center" vertical="center"/>
    </xf>
    <xf numFmtId="179" fontId="21" fillId="0" borderId="5" xfId="0" applyNumberFormat="1" applyFont="1" applyFill="1" applyAlignment="1">
      <alignment horizontal="center" vertical="center"/>
    </xf>
    <xf numFmtId="179" fontId="20" fillId="0" borderId="0" xfId="0" applyFont="1" applyFill="1" applyAlignment="1">
      <alignment horizontal="center" vertical="center"/>
    </xf>
    <xf numFmtId="179" fontId="20" fillId="0" borderId="1" xfId="0" applyNumberFormat="1" applyFont="1" applyFill="1" applyAlignment="1">
      <alignment horizontal="center" vertical="center"/>
    </xf>
    <xf numFmtId="179" fontId="21" fillId="0" borderId="1" xfId="0" applyNumberFormat="1" applyFont="1" applyFill="1" applyAlignment="1">
      <alignment horizontal="center" vertical="center"/>
    </xf>
    <xf numFmtId="179" fontId="20" fillId="0" borderId="1" xfId="0" applyFont="1" applyFill="1" applyAlignment="1">
      <alignment horizontal="center" vertical="center"/>
    </xf>
    <xf numFmtId="179" fontId="20" fillId="0" borderId="2" xfId="0" applyNumberFormat="1" applyFont="1" applyFill="1" applyAlignment="1">
      <alignment horizontal="center" vertical="center"/>
    </xf>
    <xf numFmtId="179" fontId="20" fillId="0" borderId="6" xfId="0" applyFont="1" applyFill="1" applyAlignment="1">
      <alignment horizontal="center"/>
    </xf>
    <xf numFmtId="179" fontId="20" fillId="0" borderId="2" xfId="0" applyFont="1" applyFill="1" applyAlignment="1">
      <alignment horizontal="center"/>
    </xf>
    <xf numFmtId="186" fontId="20" fillId="0" borderId="6" xfId="0" applyNumberFormat="1" applyFont="1" applyFill="1" applyAlignment="1">
      <alignment/>
    </xf>
    <xf numFmtId="180" fontId="24" fillId="0" borderId="0" xfId="0" applyNumberFormat="1" applyFont="1" applyFill="1" applyBorder="1" applyAlignment="1">
      <alignment/>
    </xf>
    <xf numFmtId="189" fontId="24" fillId="0" borderId="0" xfId="0" applyNumberFormat="1" applyFont="1" applyFill="1" applyAlignment="1">
      <alignment horizontal="right"/>
    </xf>
    <xf numFmtId="179" fontId="20" fillId="0" borderId="0" xfId="0" applyNumberFormat="1" applyFont="1" applyFill="1" applyAlignment="1">
      <alignment horizontal="center"/>
    </xf>
    <xf numFmtId="189" fontId="20" fillId="0" borderId="0" xfId="0" applyNumberFormat="1" applyFont="1" applyFill="1" applyAlignment="1">
      <alignment horizontal="right"/>
    </xf>
    <xf numFmtId="180" fontId="20" fillId="0" borderId="0" xfId="0" applyNumberFormat="1" applyFont="1" applyFill="1" applyBorder="1" applyAlignment="1">
      <alignment/>
    </xf>
    <xf numFmtId="179" fontId="20" fillId="0" borderId="7" xfId="0" applyFont="1" applyFill="1" applyAlignment="1">
      <alignment horizontal="center"/>
    </xf>
    <xf numFmtId="179" fontId="20" fillId="0" borderId="18" xfId="0" applyFont="1" applyFill="1" applyAlignment="1">
      <alignment horizontal="center"/>
    </xf>
    <xf numFmtId="186" fontId="20" fillId="0" borderId="7" xfId="0" applyNumberFormat="1" applyFont="1" applyFill="1" applyAlignment="1">
      <alignment/>
    </xf>
    <xf numFmtId="186" fontId="20" fillId="0" borderId="0" xfId="0" applyNumberFormat="1" applyFont="1" applyFill="1" applyAlignment="1">
      <alignment/>
    </xf>
    <xf numFmtId="179" fontId="6" fillId="0" borderId="34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right"/>
    </xf>
    <xf numFmtId="179" fontId="15" fillId="0" borderId="0" xfId="0" applyNumberFormat="1" applyFont="1" applyFill="1" applyBorder="1" applyAlignment="1">
      <alignment horizontal="center" vertical="center"/>
    </xf>
    <xf numFmtId="192" fontId="9" fillId="0" borderId="1" xfId="0" applyNumberFormat="1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 horizontal="right" vertical="center"/>
    </xf>
    <xf numFmtId="188" fontId="9" fillId="0" borderId="14" xfId="0" applyNumberFormat="1" applyFont="1" applyFill="1" applyBorder="1" applyAlignment="1">
      <alignment horizontal="right" vertical="center"/>
    </xf>
    <xf numFmtId="179" fontId="15" fillId="0" borderId="30" xfId="0" applyFont="1" applyFill="1" applyBorder="1" applyAlignment="1">
      <alignment horizontal="center"/>
    </xf>
    <xf numFmtId="180" fontId="16" fillId="0" borderId="1" xfId="0" applyNumberFormat="1" applyFont="1" applyFill="1" applyBorder="1" applyAlignment="1">
      <alignment/>
    </xf>
    <xf numFmtId="180" fontId="13" fillId="0" borderId="1" xfId="0" applyNumberFormat="1" applyFont="1" applyFill="1" applyBorder="1" applyAlignment="1">
      <alignment/>
    </xf>
    <xf numFmtId="180" fontId="13" fillId="0" borderId="1" xfId="0" applyNumberFormat="1" applyFont="1" applyFill="1" applyBorder="1" applyAlignment="1">
      <alignment horizontal="center"/>
    </xf>
    <xf numFmtId="179" fontId="6" fillId="0" borderId="35" xfId="0" applyFont="1" applyFill="1" applyBorder="1" applyAlignment="1">
      <alignment horizontal="center"/>
    </xf>
    <xf numFmtId="179" fontId="6" fillId="0" borderId="6" xfId="0" applyNumberFormat="1" applyFont="1" applyFill="1" applyBorder="1" applyAlignment="1">
      <alignment horizontal="left" vertical="center"/>
    </xf>
    <xf numFmtId="179" fontId="11" fillId="0" borderId="35" xfId="0" applyNumberFormat="1" applyFont="1" applyFill="1" applyBorder="1" applyAlignment="1">
      <alignment horizontal="center"/>
    </xf>
    <xf numFmtId="179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distributed"/>
    </xf>
    <xf numFmtId="179" fontId="6" fillId="0" borderId="35" xfId="0" applyNumberFormat="1" applyFont="1" applyFill="1" applyBorder="1" applyAlignment="1">
      <alignment shrinkToFit="1"/>
    </xf>
    <xf numFmtId="182" fontId="9" fillId="0" borderId="1" xfId="0" applyNumberFormat="1" applyFont="1" applyFill="1" applyBorder="1" applyAlignment="1">
      <alignment horizontal="center"/>
    </xf>
    <xf numFmtId="180" fontId="13" fillId="0" borderId="0" xfId="0" applyNumberFormat="1" applyFont="1" applyFill="1" applyBorder="1" applyAlignment="1">
      <alignment horizontal="right"/>
    </xf>
    <xf numFmtId="180" fontId="11" fillId="0" borderId="1" xfId="0" applyNumberFormat="1" applyFont="1" applyFill="1" applyBorder="1" applyAlignment="1">
      <alignment/>
    </xf>
    <xf numFmtId="180" fontId="6" fillId="0" borderId="1" xfId="0" applyNumberFormat="1" applyFont="1" applyFill="1" applyBorder="1" applyAlignment="1">
      <alignment horizontal="right"/>
    </xf>
    <xf numFmtId="180" fontId="6" fillId="0" borderId="1" xfId="0" applyNumberFormat="1" applyFont="1" applyFill="1" applyBorder="1" applyAlignment="1">
      <alignment vertical="center"/>
    </xf>
    <xf numFmtId="181" fontId="11" fillId="0" borderId="0" xfId="0" applyNumberFormat="1" applyFont="1" applyFill="1" applyBorder="1" applyAlignment="1">
      <alignment/>
    </xf>
    <xf numFmtId="187" fontId="6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187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8" fontId="11" fillId="0" borderId="0" xfId="0" applyNumberFormat="1" applyFont="1" applyFill="1" applyAlignment="1">
      <alignment horizontal="right"/>
    </xf>
    <xf numFmtId="187" fontId="6" fillId="0" borderId="0" xfId="0" applyNumberFormat="1" applyFont="1" applyFill="1" applyAlignment="1">
      <alignment horizontal="center"/>
    </xf>
    <xf numFmtId="195" fontId="6" fillId="0" borderId="0" xfId="0" applyNumberFormat="1" applyFont="1" applyFill="1" applyAlignment="1">
      <alignment horizontal="right"/>
    </xf>
    <xf numFmtId="180" fontId="24" fillId="0" borderId="1" xfId="0" applyNumberFormat="1" applyFont="1" applyFill="1" applyBorder="1" applyAlignment="1">
      <alignment/>
    </xf>
    <xf numFmtId="180" fontId="24" fillId="0" borderId="0" xfId="0" applyNumberFormat="1" applyFont="1" applyFill="1" applyBorder="1" applyAlignment="1">
      <alignment horizontal="center"/>
    </xf>
    <xf numFmtId="180" fontId="20" fillId="0" borderId="1" xfId="0" applyNumberFormat="1" applyFont="1" applyFill="1" applyBorder="1" applyAlignment="1">
      <alignment horizontal="center"/>
    </xf>
    <xf numFmtId="180" fontId="20" fillId="0" borderId="1" xfId="0" applyNumberFormat="1" applyFont="1" applyFill="1" applyBorder="1" applyAlignment="1">
      <alignment/>
    </xf>
    <xf numFmtId="180" fontId="23" fillId="0" borderId="1" xfId="0" applyNumberFormat="1" applyFont="1" applyFill="1" applyBorder="1" applyAlignment="1">
      <alignment/>
    </xf>
    <xf numFmtId="180" fontId="23" fillId="0" borderId="0" xfId="0" applyNumberFormat="1" applyFont="1" applyFill="1" applyBorder="1" applyAlignment="1">
      <alignment/>
    </xf>
    <xf numFmtId="180" fontId="22" fillId="0" borderId="1" xfId="0" applyNumberFormat="1" applyFont="1" applyFill="1" applyBorder="1" applyAlignment="1">
      <alignment horizontal="center"/>
    </xf>
    <xf numFmtId="180" fontId="22" fillId="0" borderId="1" xfId="0" applyNumberFormat="1" applyFont="1" applyFill="1" applyBorder="1" applyAlignment="1">
      <alignment/>
    </xf>
    <xf numFmtId="180" fontId="23" fillId="0" borderId="0" xfId="0" applyNumberFormat="1" applyFont="1" applyFill="1" applyBorder="1" applyAlignment="1">
      <alignment horizontal="center"/>
    </xf>
    <xf numFmtId="180" fontId="26" fillId="0" borderId="24" xfId="0" applyNumberFormat="1" applyFont="1" applyFill="1" applyBorder="1" applyAlignment="1">
      <alignment/>
    </xf>
    <xf numFmtId="180" fontId="26" fillId="0" borderId="0" xfId="0" applyNumberFormat="1" applyFont="1" applyFill="1" applyBorder="1" applyAlignment="1">
      <alignment/>
    </xf>
    <xf numFmtId="180" fontId="25" fillId="0" borderId="24" xfId="0" applyNumberFormat="1" applyFont="1" applyFill="1" applyBorder="1" applyAlignment="1">
      <alignment/>
    </xf>
    <xf numFmtId="180" fontId="25" fillId="0" borderId="24" xfId="0" applyNumberFormat="1" applyFont="1" applyFill="1" applyBorder="1" applyAlignment="1">
      <alignment horizontal="center"/>
    </xf>
    <xf numFmtId="192" fontId="9" fillId="0" borderId="1" xfId="0" applyNumberFormat="1" applyFont="1" applyFill="1" applyAlignment="1">
      <alignment vertical="center"/>
    </xf>
    <xf numFmtId="179" fontId="28" fillId="0" borderId="5" xfId="0" applyFont="1" applyFill="1" applyAlignment="1">
      <alignment horizontal="center" vertical="center"/>
    </xf>
    <xf numFmtId="179" fontId="28" fillId="0" borderId="1" xfId="0" applyFont="1" applyFill="1" applyAlignment="1">
      <alignment horizontal="center" vertical="center"/>
    </xf>
    <xf numFmtId="179" fontId="28" fillId="0" borderId="1" xfId="0" applyNumberFormat="1" applyFont="1" applyFill="1" applyAlignment="1">
      <alignment horizontal="center" vertical="center"/>
    </xf>
    <xf numFmtId="196" fontId="20" fillId="0" borderId="0" xfId="0" applyNumberFormat="1" applyFont="1" applyFill="1" applyBorder="1" applyAlignment="1">
      <alignment/>
    </xf>
    <xf numFmtId="179" fontId="14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 wrapText="1"/>
    </xf>
    <xf numFmtId="179" fontId="4" fillId="0" borderId="8" xfId="0" applyNumberFormat="1" applyFont="1" applyFill="1" applyBorder="1" applyAlignment="1">
      <alignment horizontal="center" vertical="center" wrapText="1"/>
    </xf>
    <xf numFmtId="179" fontId="25" fillId="0" borderId="6" xfId="0" applyFont="1" applyFill="1" applyAlignment="1">
      <alignment horizontal="left"/>
    </xf>
    <xf numFmtId="180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186" fontId="20" fillId="0" borderId="0" xfId="0" applyNumberFormat="1" applyFont="1" applyFill="1" applyBorder="1" applyAlignment="1">
      <alignment/>
    </xf>
    <xf numFmtId="179" fontId="20" fillId="0" borderId="36" xfId="0" applyNumberFormat="1" applyFont="1" applyFill="1" applyBorder="1" applyAlignment="1">
      <alignment horizontal="center" vertical="center"/>
    </xf>
    <xf numFmtId="179" fontId="6" fillId="0" borderId="7" xfId="0" applyFont="1" applyFill="1" applyBorder="1" applyAlignment="1">
      <alignment horizontal="center"/>
    </xf>
    <xf numFmtId="179" fontId="6" fillId="0" borderId="0" xfId="0" applyFont="1" applyFill="1" applyBorder="1" applyAlignment="1">
      <alignment horizontal="center"/>
    </xf>
    <xf numFmtId="179" fontId="25" fillId="0" borderId="17" xfId="0" applyNumberFormat="1" applyFont="1" applyFill="1" applyBorder="1" applyAlignment="1">
      <alignment horizontal="center" vertical="center" shrinkToFit="1"/>
    </xf>
    <xf numFmtId="179" fontId="15" fillId="0" borderId="37" xfId="0" applyNumberFormat="1" applyFont="1" applyFill="1" applyBorder="1" applyAlignment="1">
      <alignment horizontal="center" vertical="distributed" wrapText="1"/>
    </xf>
    <xf numFmtId="179" fontId="15" fillId="0" borderId="7" xfId="0" applyFont="1" applyFill="1" applyBorder="1" applyAlignment="1">
      <alignment horizontal="center" vertical="center"/>
    </xf>
    <xf numFmtId="192" fontId="9" fillId="0" borderId="18" xfId="0" applyNumberFormat="1" applyFont="1" applyFill="1" applyBorder="1" applyAlignment="1">
      <alignment horizontal="center" vertical="center"/>
    </xf>
    <xf numFmtId="192" fontId="9" fillId="0" borderId="7" xfId="0" applyNumberFormat="1" applyFont="1" applyFill="1" applyBorder="1" applyAlignment="1">
      <alignment horizontal="center" vertical="center"/>
    </xf>
    <xf numFmtId="188" fontId="9" fillId="0" borderId="7" xfId="0" applyNumberFormat="1" applyFont="1" applyFill="1" applyBorder="1" applyAlignment="1">
      <alignment horizontal="right" vertical="center"/>
    </xf>
    <xf numFmtId="188" fontId="9" fillId="0" borderId="38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left"/>
    </xf>
    <xf numFmtId="179" fontId="6" fillId="0" borderId="0" xfId="0" applyFont="1" applyFill="1" applyAlignment="1">
      <alignment horizontal="left"/>
    </xf>
    <xf numFmtId="179" fontId="6" fillId="0" borderId="0" xfId="0" applyFont="1" applyFill="1" applyAlignment="1">
      <alignment/>
    </xf>
    <xf numFmtId="179" fontId="27" fillId="0" borderId="0" xfId="0" applyNumberFormat="1" applyFont="1" applyFill="1" applyAlignment="1">
      <alignment horizontal="left"/>
    </xf>
    <xf numFmtId="179" fontId="15" fillId="0" borderId="0" xfId="0" applyFont="1" applyFill="1" applyAlignment="1">
      <alignment horizontal="left"/>
    </xf>
    <xf numFmtId="179" fontId="29" fillId="0" borderId="0" xfId="0" applyNumberFormat="1" applyFont="1" applyFill="1" applyAlignment="1">
      <alignment vertical="center"/>
    </xf>
    <xf numFmtId="179" fontId="6" fillId="0" borderId="25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179" fontId="6" fillId="0" borderId="11" xfId="0" applyFont="1" applyFill="1" applyBorder="1" applyAlignment="1">
      <alignment horizontal="center" vertical="center"/>
    </xf>
    <xf numFmtId="179" fontId="6" fillId="0" borderId="26" xfId="0" applyNumberFormat="1" applyFont="1" applyFill="1" applyBorder="1" applyAlignment="1">
      <alignment horizontal="center" vertical="center"/>
    </xf>
    <xf numFmtId="179" fontId="6" fillId="0" borderId="8" xfId="0" applyNumberFormat="1" applyFont="1" applyFill="1" applyBorder="1" applyAlignment="1">
      <alignment horizontal="center" vertical="center" shrinkToFit="1"/>
    </xf>
    <xf numFmtId="179" fontId="6" fillId="0" borderId="22" xfId="0" applyNumberFormat="1" applyFont="1" applyFill="1" applyBorder="1" applyAlignment="1">
      <alignment vertical="center" shrinkToFit="1"/>
    </xf>
    <xf numFmtId="179" fontId="9" fillId="0" borderId="39" xfId="0" applyNumberFormat="1" applyFont="1" applyFill="1" applyBorder="1" applyAlignment="1">
      <alignment horizontal="center" vertical="center"/>
    </xf>
    <xf numFmtId="179" fontId="9" fillId="0" borderId="40" xfId="0" applyNumberFormat="1" applyFont="1" applyFill="1" applyBorder="1" applyAlignment="1">
      <alignment horizontal="center" vertical="center"/>
    </xf>
    <xf numFmtId="179" fontId="9" fillId="0" borderId="16" xfId="0" applyFont="1" applyFill="1" applyBorder="1" applyAlignment="1">
      <alignment horizontal="center" vertical="center"/>
    </xf>
    <xf numFmtId="179" fontId="9" fillId="0" borderId="41" xfId="0" applyFont="1" applyFill="1" applyBorder="1" applyAlignment="1">
      <alignment horizontal="center" vertical="center"/>
    </xf>
    <xf numFmtId="179" fontId="9" fillId="0" borderId="42" xfId="0" applyNumberFormat="1" applyFont="1" applyFill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>
      <alignment horizontal="center" vertical="center"/>
    </xf>
    <xf numFmtId="179" fontId="6" fillId="0" borderId="42" xfId="0" applyNumberFormat="1" applyFont="1" applyFill="1" applyBorder="1" applyAlignment="1">
      <alignment horizontal="center"/>
    </xf>
    <xf numFmtId="179" fontId="6" fillId="0" borderId="43" xfId="0" applyNumberFormat="1" applyFont="1" applyFill="1" applyBorder="1" applyAlignment="1">
      <alignment horizontal="center"/>
    </xf>
    <xf numFmtId="179" fontId="6" fillId="0" borderId="44" xfId="0" applyNumberFormat="1" applyFont="1" applyFill="1" applyBorder="1" applyAlignment="1">
      <alignment horizontal="center"/>
    </xf>
    <xf numFmtId="179" fontId="6" fillId="0" borderId="16" xfId="0" applyNumberFormat="1" applyFont="1" applyFill="1" applyBorder="1" applyAlignment="1">
      <alignment horizontal="center" vertical="center"/>
    </xf>
    <xf numFmtId="179" fontId="6" fillId="0" borderId="4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Alignment="1">
      <alignment horizontal="left"/>
    </xf>
    <xf numFmtId="179" fontId="9" fillId="0" borderId="43" xfId="0" applyNumberFormat="1" applyFont="1" applyFill="1" applyBorder="1" applyAlignment="1">
      <alignment horizontal="center" vertical="center"/>
    </xf>
    <xf numFmtId="179" fontId="9" fillId="0" borderId="25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0" fontId="0" fillId="0" borderId="8" xfId="0" applyFill="1" applyBorder="1" applyAlignment="1">
      <alignment vertical="center" shrinkToFit="1"/>
    </xf>
    <xf numFmtId="179" fontId="6" fillId="0" borderId="22" xfId="0" applyNumberFormat="1" applyFont="1" applyFill="1" applyBorder="1" applyAlignment="1">
      <alignment horizontal="center" vertical="center" wrapText="1" shrinkToFit="1"/>
    </xf>
    <xf numFmtId="179" fontId="6" fillId="0" borderId="2" xfId="0" applyNumberFormat="1" applyFont="1" applyFill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179" fontId="6" fillId="0" borderId="16" xfId="0" applyFont="1" applyFill="1" applyBorder="1" applyAlignment="1">
      <alignment horizontal="center" vertical="center"/>
    </xf>
    <xf numFmtId="179" fontId="6" fillId="0" borderId="41" xfId="0" applyFont="1" applyFill="1" applyBorder="1" applyAlignment="1">
      <alignment horizontal="center" vertical="center"/>
    </xf>
    <xf numFmtId="179" fontId="6" fillId="0" borderId="25" xfId="0" applyNumberFormat="1" applyFont="1" applyFill="1" applyBorder="1" applyAlignment="1">
      <alignment horizontal="center" vertical="center"/>
    </xf>
    <xf numFmtId="179" fontId="6" fillId="0" borderId="39" xfId="0" applyNumberFormat="1" applyFont="1" applyFill="1" applyBorder="1" applyAlignment="1">
      <alignment horizontal="center" vertical="center"/>
    </xf>
    <xf numFmtId="179" fontId="6" fillId="0" borderId="5" xfId="0" applyNumberFormat="1" applyFont="1" applyFill="1" applyAlignment="1">
      <alignment horizontal="center" vertical="center"/>
    </xf>
    <xf numFmtId="179" fontId="6" fillId="0" borderId="15" xfId="0" applyNumberFormat="1" applyFont="1" applyFill="1" applyBorder="1" applyAlignment="1">
      <alignment horizontal="center" vertical="center"/>
    </xf>
    <xf numFmtId="179" fontId="6" fillId="0" borderId="11" xfId="0" applyNumberFormat="1" applyFont="1" applyFill="1" applyBorder="1" applyAlignment="1">
      <alignment horizontal="center" vertical="center"/>
    </xf>
    <xf numFmtId="179" fontId="6" fillId="0" borderId="12" xfId="0" applyNumberFormat="1" applyFont="1" applyFill="1" applyBorder="1" applyAlignment="1">
      <alignment horizontal="center" vertical="center"/>
    </xf>
    <xf numFmtId="179" fontId="6" fillId="0" borderId="41" xfId="0" applyNumberFormat="1" applyFont="1" applyFill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center" vertical="center"/>
    </xf>
    <xf numFmtId="179" fontId="6" fillId="0" borderId="8" xfId="0" applyNumberFormat="1" applyFont="1" applyFill="1" applyBorder="1" applyAlignment="1">
      <alignment horizontal="center" vertical="center"/>
    </xf>
    <xf numFmtId="179" fontId="6" fillId="0" borderId="15" xfId="0" applyNumberFormat="1" applyFont="1" applyFill="1" applyAlignment="1">
      <alignment horizontal="center" vertical="center"/>
    </xf>
    <xf numFmtId="179" fontId="6" fillId="0" borderId="4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6" fillId="0" borderId="39" xfId="0" applyFont="1" applyFill="1" applyBorder="1" applyAlignment="1">
      <alignment horizontal="center" vertical="center"/>
    </xf>
    <xf numFmtId="0" fontId="6" fillId="0" borderId="2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79" fontId="6" fillId="0" borderId="2" xfId="0" applyNumberFormat="1" applyFont="1" applyFill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79" fontId="6" fillId="0" borderId="1" xfId="0" applyFont="1" applyFill="1" applyAlignment="1">
      <alignment horizontal="center" vertical="center" wrapText="1"/>
    </xf>
    <xf numFmtId="179" fontId="6" fillId="0" borderId="1" xfId="0" applyNumberFormat="1" applyFont="1" applyFill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179" fontId="6" fillId="0" borderId="1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79" fontId="11" fillId="0" borderId="1" xfId="0" applyNumberFormat="1" applyFont="1" applyFill="1" applyAlignment="1">
      <alignment horizontal="center" vertical="center"/>
    </xf>
    <xf numFmtId="179" fontId="11" fillId="0" borderId="10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Alignment="1">
      <alignment horizontal="center" vertical="center" wrapText="1"/>
    </xf>
    <xf numFmtId="179" fontId="10" fillId="0" borderId="0" xfId="0" applyNumberFormat="1" applyFont="1" applyFill="1" applyAlignment="1">
      <alignment/>
    </xf>
    <xf numFmtId="179" fontId="6" fillId="0" borderId="25" xfId="0" applyFont="1" applyFill="1" applyBorder="1" applyAlignment="1">
      <alignment horizontal="center" vertical="center"/>
    </xf>
    <xf numFmtId="179" fontId="6" fillId="0" borderId="40" xfId="0" applyFont="1" applyFill="1" applyBorder="1" applyAlignment="1">
      <alignment horizontal="center" vertical="center"/>
    </xf>
    <xf numFmtId="179" fontId="6" fillId="0" borderId="39" xfId="0" applyFont="1" applyFill="1" applyBorder="1" applyAlignment="1">
      <alignment horizontal="center" vertical="center"/>
    </xf>
    <xf numFmtId="179" fontId="6" fillId="0" borderId="25" xfId="0" applyNumberFormat="1" applyFont="1" applyFill="1" applyBorder="1" applyAlignment="1">
      <alignment horizontal="center" vertical="center" wrapText="1"/>
    </xf>
    <xf numFmtId="179" fontId="6" fillId="0" borderId="40" xfId="0" applyNumberFormat="1" applyFont="1" applyFill="1" applyBorder="1" applyAlignment="1">
      <alignment horizontal="center" vertical="center" wrapText="1"/>
    </xf>
    <xf numFmtId="179" fontId="6" fillId="0" borderId="13" xfId="0" applyNumberFormat="1" applyFont="1" applyFill="1" applyBorder="1" applyAlignment="1">
      <alignment horizontal="center" vertical="center"/>
    </xf>
    <xf numFmtId="179" fontId="4" fillId="0" borderId="42" xfId="0" applyNumberFormat="1" applyFont="1" applyFill="1" applyBorder="1" applyAlignment="1">
      <alignment horizontal="center" vertical="center"/>
    </xf>
    <xf numFmtId="179" fontId="4" fillId="0" borderId="43" xfId="0" applyNumberFormat="1" applyFont="1" applyFill="1" applyBorder="1" applyAlignment="1">
      <alignment horizontal="center" vertical="center"/>
    </xf>
    <xf numFmtId="179" fontId="4" fillId="0" borderId="27" xfId="0" applyFont="1" applyFill="1" applyBorder="1" applyAlignment="1">
      <alignment horizontal="center" vertical="center"/>
    </xf>
    <xf numFmtId="179" fontId="4" fillId="0" borderId="8" xfId="0" applyFont="1" applyFill="1" applyBorder="1" applyAlignment="1">
      <alignment horizontal="center" vertical="center"/>
    </xf>
    <xf numFmtId="179" fontId="4" fillId="0" borderId="43" xfId="0" applyFont="1" applyFill="1" applyBorder="1" applyAlignment="1">
      <alignment horizontal="center"/>
    </xf>
    <xf numFmtId="179" fontId="4" fillId="0" borderId="5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4" fillId="0" borderId="41" xfId="0" applyNumberFormat="1" applyFont="1" applyFill="1" applyBorder="1" applyAlignment="1">
      <alignment horizontal="center" vertical="center"/>
    </xf>
    <xf numFmtId="179" fontId="4" fillId="0" borderId="25" xfId="0" applyNumberFormat="1" applyFont="1" applyFill="1" applyBorder="1" applyAlignment="1">
      <alignment horizontal="center" vertical="center"/>
    </xf>
    <xf numFmtId="179" fontId="4" fillId="0" borderId="40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Alignment="1">
      <alignment horizontal="center" vertical="center"/>
    </xf>
    <xf numFmtId="179" fontId="4" fillId="0" borderId="44" xfId="0" applyFont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 wrapText="1"/>
    </xf>
    <xf numFmtId="179" fontId="4" fillId="0" borderId="8" xfId="0" applyFont="1" applyBorder="1" applyAlignment="1">
      <alignment horizontal="center" vertical="center"/>
    </xf>
    <xf numFmtId="179" fontId="4" fillId="0" borderId="8" xfId="0" applyFont="1" applyBorder="1" applyAlignment="1">
      <alignment horizontal="center" vertical="center" wrapText="1"/>
    </xf>
    <xf numFmtId="179" fontId="4" fillId="0" borderId="17" xfId="0" applyNumberFormat="1" applyFont="1" applyFill="1" applyBorder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179" fontId="6" fillId="0" borderId="27" xfId="0" applyNumberFormat="1" applyFont="1" applyFill="1" applyBorder="1" applyAlignment="1">
      <alignment horizontal="center" vertical="center"/>
    </xf>
    <xf numFmtId="179" fontId="6" fillId="0" borderId="5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vertical="center"/>
    </xf>
    <xf numFmtId="179" fontId="6" fillId="0" borderId="16" xfId="0" applyNumberFormat="1" applyFont="1" applyFill="1" applyBorder="1" applyAlignment="1">
      <alignment vertical="center"/>
    </xf>
    <xf numFmtId="179" fontId="6" fillId="0" borderId="25" xfId="0" applyNumberFormat="1" applyFont="1" applyFill="1" applyBorder="1" applyAlignment="1">
      <alignment horizontal="left" vertical="center"/>
    </xf>
    <xf numFmtId="179" fontId="6" fillId="0" borderId="40" xfId="0" applyNumberFormat="1" applyFont="1" applyFill="1" applyBorder="1" applyAlignment="1">
      <alignment horizontal="left" vertical="center"/>
    </xf>
    <xf numFmtId="179" fontId="6" fillId="0" borderId="39" xfId="0" applyNumberFormat="1" applyFont="1" applyFill="1" applyBorder="1" applyAlignment="1">
      <alignment horizontal="left" vertical="center"/>
    </xf>
    <xf numFmtId="179" fontId="6" fillId="0" borderId="42" xfId="0" applyNumberFormat="1" applyFont="1" applyFill="1" applyBorder="1" applyAlignment="1">
      <alignment horizontal="center" vertical="center"/>
    </xf>
    <xf numFmtId="179" fontId="6" fillId="0" borderId="43" xfId="0" applyNumberFormat="1" applyFont="1" applyFill="1" applyBorder="1" applyAlignment="1">
      <alignment horizontal="center" vertical="center"/>
    </xf>
    <xf numFmtId="179" fontId="6" fillId="0" borderId="44" xfId="0" applyNumberFormat="1" applyFont="1" applyFill="1" applyBorder="1" applyAlignment="1">
      <alignment horizontal="center" vertical="center"/>
    </xf>
    <xf numFmtId="179" fontId="6" fillId="0" borderId="42" xfId="0" applyFont="1" applyFill="1" applyBorder="1" applyAlignment="1">
      <alignment horizontal="center" vertical="center"/>
    </xf>
    <xf numFmtId="179" fontId="6" fillId="0" borderId="43" xfId="0" applyFont="1" applyFill="1" applyBorder="1" applyAlignment="1">
      <alignment horizontal="center" vertical="center"/>
    </xf>
    <xf numFmtId="179" fontId="6" fillId="0" borderId="44" xfId="0" applyFont="1" applyFill="1" applyBorder="1" applyAlignment="1">
      <alignment horizontal="center" vertical="center"/>
    </xf>
    <xf numFmtId="179" fontId="20" fillId="0" borderId="17" xfId="0" applyNumberFormat="1" applyFont="1" applyFill="1" applyBorder="1" applyAlignment="1">
      <alignment horizontal="center" vertical="center" wrapText="1"/>
    </xf>
    <xf numFmtId="179" fontId="20" fillId="0" borderId="27" xfId="0" applyNumberFormat="1" applyFont="1" applyFill="1" applyBorder="1" applyAlignment="1">
      <alignment horizontal="center" vertical="center" wrapText="1"/>
    </xf>
    <xf numFmtId="179" fontId="20" fillId="0" borderId="0" xfId="0" applyNumberFormat="1" applyFont="1" applyFill="1" applyAlignment="1">
      <alignment horizontal="center" vertical="center"/>
    </xf>
    <xf numFmtId="179" fontId="20" fillId="0" borderId="10" xfId="0" applyNumberFormat="1" applyFont="1" applyFill="1" applyBorder="1" applyAlignment="1">
      <alignment horizontal="center" vertical="center"/>
    </xf>
    <xf numFmtId="179" fontId="20" fillId="0" borderId="22" xfId="0" applyNumberFormat="1" applyFont="1" applyFill="1" applyBorder="1" applyAlignment="1">
      <alignment horizontal="center" vertical="center"/>
    </xf>
    <xf numFmtId="179" fontId="20" fillId="0" borderId="8" xfId="0" applyNumberFormat="1" applyFont="1" applyFill="1" applyBorder="1" applyAlignment="1">
      <alignment horizontal="center" vertical="center"/>
    </xf>
    <xf numFmtId="179" fontId="20" fillId="0" borderId="27" xfId="0" applyNumberFormat="1" applyFont="1" applyFill="1" applyBorder="1" applyAlignment="1">
      <alignment horizontal="center" vertical="center"/>
    </xf>
    <xf numFmtId="179" fontId="20" fillId="0" borderId="5" xfId="0" applyNumberFormat="1" applyFont="1" applyFill="1" applyAlignment="1">
      <alignment horizontal="center" vertical="center"/>
    </xf>
    <xf numFmtId="179" fontId="20" fillId="0" borderId="15" xfId="0" applyNumberFormat="1" applyFont="1" applyFill="1" applyBorder="1" applyAlignment="1">
      <alignment horizontal="center" vertical="center"/>
    </xf>
    <xf numFmtId="179" fontId="20" fillId="0" borderId="16" xfId="0" applyNumberFormat="1" applyFont="1" applyFill="1" applyBorder="1" applyAlignment="1">
      <alignment horizontal="center" vertical="center"/>
    </xf>
    <xf numFmtId="179" fontId="20" fillId="0" borderId="11" xfId="0" applyNumberFormat="1" applyFont="1" applyFill="1" applyBorder="1" applyAlignment="1">
      <alignment horizontal="center" vertical="center"/>
    </xf>
    <xf numFmtId="179" fontId="20" fillId="0" borderId="12" xfId="0" applyNumberFormat="1" applyFont="1" applyFill="1" applyBorder="1" applyAlignment="1">
      <alignment horizontal="center" vertical="center"/>
    </xf>
    <xf numFmtId="179" fontId="20" fillId="0" borderId="41" xfId="0" applyNumberFormat="1" applyFont="1" applyFill="1" applyBorder="1" applyAlignment="1">
      <alignment horizontal="center" vertical="center"/>
    </xf>
    <xf numFmtId="179" fontId="22" fillId="0" borderId="15" xfId="0" applyFont="1" applyFill="1" applyAlignment="1">
      <alignment horizontal="center" vertical="center"/>
    </xf>
    <xf numFmtId="179" fontId="22" fillId="0" borderId="16" xfId="0" applyFont="1" applyFill="1" applyBorder="1" applyAlignment="1">
      <alignment horizontal="center" vertical="center"/>
    </xf>
    <xf numFmtId="179" fontId="22" fillId="0" borderId="12" xfId="0" applyFont="1" applyFill="1" applyBorder="1" applyAlignment="1">
      <alignment horizontal="center" vertical="center"/>
    </xf>
    <xf numFmtId="179" fontId="22" fillId="0" borderId="41" xfId="0" applyFont="1" applyFill="1" applyBorder="1" applyAlignment="1">
      <alignment horizontal="center" vertical="center"/>
    </xf>
    <xf numFmtId="179" fontId="6" fillId="0" borderId="17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Alignment="1">
      <alignment horizontal="left"/>
    </xf>
    <xf numFmtId="179" fontId="25" fillId="0" borderId="5" xfId="0" applyFont="1" applyFill="1" applyAlignment="1">
      <alignment horizontal="center" vertical="center" wrapText="1"/>
    </xf>
    <xf numFmtId="179" fontId="25" fillId="0" borderId="1" xfId="0" applyFont="1" applyFill="1" applyBorder="1" applyAlignment="1">
      <alignment horizontal="center" vertical="center"/>
    </xf>
    <xf numFmtId="179" fontId="25" fillId="0" borderId="11" xfId="0" applyFont="1" applyFill="1" applyBorder="1" applyAlignment="1">
      <alignment horizontal="center" vertical="center"/>
    </xf>
    <xf numFmtId="179" fontId="25" fillId="0" borderId="17" xfId="0" applyFont="1" applyFill="1" applyBorder="1" applyAlignment="1">
      <alignment horizontal="center" vertical="center" wrapText="1"/>
    </xf>
    <xf numFmtId="179" fontId="25" fillId="0" borderId="27" xfId="0" applyFont="1" applyFill="1" applyBorder="1" applyAlignment="1">
      <alignment horizontal="center" vertical="center" wrapText="1"/>
    </xf>
    <xf numFmtId="179" fontId="25" fillId="0" borderId="8" xfId="0" applyFont="1" applyFill="1" applyBorder="1" applyAlignment="1">
      <alignment horizontal="center" vertical="center" wrapText="1"/>
    </xf>
    <xf numFmtId="179" fontId="14" fillId="0" borderId="17" xfId="0" applyFont="1" applyFill="1" applyBorder="1" applyAlignment="1">
      <alignment horizontal="center" vertical="center" wrapText="1"/>
    </xf>
    <xf numFmtId="179" fontId="14" fillId="0" borderId="27" xfId="0" applyFont="1" applyFill="1" applyBorder="1" applyAlignment="1">
      <alignment horizontal="center" vertical="center" wrapText="1"/>
    </xf>
    <xf numFmtId="179" fontId="14" fillId="0" borderId="8" xfId="0" applyFont="1" applyFill="1" applyBorder="1" applyAlignment="1">
      <alignment horizontal="center" vertical="center" wrapText="1"/>
    </xf>
    <xf numFmtId="179" fontId="28" fillId="0" borderId="27" xfId="0" applyNumberFormat="1" applyFont="1" applyFill="1" applyBorder="1" applyAlignment="1">
      <alignment horizontal="center" vertical="center" wrapText="1"/>
    </xf>
    <xf numFmtId="179" fontId="28" fillId="0" borderId="8" xfId="0" applyNumberFormat="1" applyFont="1" applyFill="1" applyBorder="1" applyAlignment="1">
      <alignment horizontal="center" vertical="center" wrapText="1"/>
    </xf>
    <xf numFmtId="179" fontId="21" fillId="0" borderId="17" xfId="0" applyNumberFormat="1" applyFont="1" applyFill="1" applyBorder="1" applyAlignment="1">
      <alignment horizontal="center" vertical="center" wrapText="1"/>
    </xf>
    <xf numFmtId="179" fontId="21" fillId="0" borderId="27" xfId="0" applyNumberFormat="1" applyFont="1" applyFill="1" applyBorder="1" applyAlignment="1">
      <alignment horizontal="center" vertical="center"/>
    </xf>
    <xf numFmtId="179" fontId="21" fillId="0" borderId="8" xfId="0" applyNumberFormat="1" applyFont="1" applyFill="1" applyBorder="1" applyAlignment="1">
      <alignment horizontal="center" vertical="center"/>
    </xf>
    <xf numFmtId="179" fontId="25" fillId="0" borderId="17" xfId="0" applyNumberFormat="1" applyFont="1" applyFill="1" applyBorder="1" applyAlignment="1">
      <alignment horizontal="center" vertical="center" wrapText="1"/>
    </xf>
    <xf numFmtId="179" fontId="25" fillId="0" borderId="27" xfId="0" applyNumberFormat="1" applyFont="1" applyFill="1" applyBorder="1" applyAlignment="1">
      <alignment horizontal="center" vertical="center"/>
    </xf>
    <xf numFmtId="179" fontId="25" fillId="0" borderId="8" xfId="0" applyNumberFormat="1" applyFont="1" applyFill="1" applyBorder="1" applyAlignment="1">
      <alignment horizontal="center" vertical="center"/>
    </xf>
    <xf numFmtId="179" fontId="14" fillId="0" borderId="27" xfId="0" applyFont="1" applyFill="1" applyBorder="1" applyAlignment="1">
      <alignment horizontal="center" vertical="center"/>
    </xf>
    <xf numFmtId="179" fontId="14" fillId="0" borderId="8" xfId="0" applyFont="1" applyFill="1" applyBorder="1" applyAlignment="1">
      <alignment horizontal="center" vertical="center"/>
    </xf>
    <xf numFmtId="179" fontId="14" fillId="0" borderId="17" xfId="0" applyNumberFormat="1" applyFont="1" applyFill="1" applyBorder="1" applyAlignment="1">
      <alignment horizontal="center" vertical="center" wrapText="1" shrinkToFit="1"/>
    </xf>
    <xf numFmtId="179" fontId="14" fillId="0" borderId="27" xfId="0" applyNumberFormat="1" applyFont="1" applyFill="1" applyBorder="1" applyAlignment="1">
      <alignment horizontal="center" vertical="center" shrinkToFit="1"/>
    </xf>
    <xf numFmtId="179" fontId="14" fillId="0" borderId="8" xfId="0" applyNumberFormat="1" applyFont="1" applyFill="1" applyBorder="1" applyAlignment="1">
      <alignment horizontal="center" vertical="center" shrinkToFit="1"/>
    </xf>
    <xf numFmtId="179" fontId="14" fillId="0" borderId="17" xfId="0" applyNumberFormat="1" applyFont="1" applyFill="1" applyBorder="1" applyAlignment="1">
      <alignment horizontal="center" vertical="center" wrapText="1"/>
    </xf>
    <xf numFmtId="179" fontId="14" fillId="0" borderId="27" xfId="0" applyNumberFormat="1" applyFont="1" applyFill="1" applyBorder="1" applyAlignment="1">
      <alignment horizontal="center" vertical="center" wrapText="1"/>
    </xf>
    <xf numFmtId="179" fontId="14" fillId="0" borderId="8" xfId="0" applyNumberFormat="1" applyFont="1" applyFill="1" applyBorder="1" applyAlignment="1">
      <alignment horizontal="center" vertical="center" wrapText="1"/>
    </xf>
    <xf numFmtId="179" fontId="25" fillId="0" borderId="17" xfId="0" applyNumberFormat="1" applyFont="1" applyFill="1" applyBorder="1" applyAlignment="1">
      <alignment horizontal="center" vertical="center" wrapText="1" shrinkToFit="1"/>
    </xf>
    <xf numFmtId="179" fontId="25" fillId="0" borderId="27" xfId="0" applyNumberFormat="1" applyFont="1" applyFill="1" applyBorder="1" applyAlignment="1">
      <alignment horizontal="center" vertical="center" shrinkToFit="1"/>
    </xf>
    <xf numFmtId="179" fontId="25" fillId="0" borderId="8" xfId="0" applyNumberFormat="1" applyFont="1" applyFill="1" applyBorder="1" applyAlignment="1">
      <alignment horizontal="center" vertical="center" shrinkToFit="1"/>
    </xf>
    <xf numFmtId="179" fontId="25" fillId="0" borderId="0" xfId="0" applyNumberFormat="1" applyFont="1" applyFill="1" applyAlignment="1">
      <alignment horizontal="center"/>
    </xf>
    <xf numFmtId="179" fontId="25" fillId="0" borderId="0" xfId="0" applyNumberFormat="1" applyFont="1" applyFill="1" applyBorder="1" applyAlignment="1">
      <alignment horizontal="center"/>
    </xf>
    <xf numFmtId="179" fontId="25" fillId="0" borderId="0" xfId="0" applyNumberFormat="1" applyFont="1" applyFill="1" applyAlignment="1">
      <alignment horizontal="center" vertical="center"/>
    </xf>
    <xf numFmtId="179" fontId="25" fillId="0" borderId="10" xfId="0" applyNumberFormat="1" applyFont="1" applyFill="1" applyBorder="1" applyAlignment="1">
      <alignment horizontal="center" vertical="center"/>
    </xf>
    <xf numFmtId="179" fontId="25" fillId="0" borderId="27" xfId="0" applyNumberFormat="1" applyFont="1" applyFill="1" applyBorder="1" applyAlignment="1">
      <alignment horizontal="center" vertical="center" wrapText="1"/>
    </xf>
    <xf numFmtId="179" fontId="25" fillId="0" borderId="8" xfId="0" applyNumberFormat="1" applyFont="1" applyFill="1" applyBorder="1" applyAlignment="1">
      <alignment horizontal="center" vertical="center" wrapText="1"/>
    </xf>
    <xf numFmtId="179" fontId="15" fillId="0" borderId="0" xfId="0" applyNumberFormat="1" applyFont="1" applyFill="1" applyAlignment="1">
      <alignment horizontal="center" vertical="center" textRotation="255" wrapText="1"/>
    </xf>
    <xf numFmtId="179" fontId="15" fillId="0" borderId="0" xfId="0" applyFont="1" applyFill="1" applyAlignment="1">
      <alignment horizontal="center" vertical="center" textRotation="255" wrapText="1"/>
    </xf>
    <xf numFmtId="179" fontId="15" fillId="0" borderId="0" xfId="0" applyNumberFormat="1" applyFont="1" applyFill="1" applyBorder="1" applyAlignment="1">
      <alignment horizontal="center" vertical="center" textRotation="255" wrapText="1"/>
    </xf>
    <xf numFmtId="179" fontId="15" fillId="0" borderId="0" xfId="0" applyFont="1" applyFill="1" applyBorder="1" applyAlignment="1">
      <alignment horizontal="center" vertical="center" textRotation="255" wrapText="1"/>
    </xf>
    <xf numFmtId="179" fontId="15" fillId="0" borderId="42" xfId="0" applyNumberFormat="1" applyFont="1" applyFill="1" applyBorder="1" applyAlignment="1">
      <alignment horizontal="center"/>
    </xf>
    <xf numFmtId="179" fontId="15" fillId="0" borderId="43" xfId="0" applyNumberFormat="1" applyFont="1" applyFill="1" applyBorder="1" applyAlignment="1">
      <alignment horizontal="center"/>
    </xf>
    <xf numFmtId="179" fontId="15" fillId="0" borderId="44" xfId="0" applyNumberFormat="1" applyFont="1" applyFill="1" applyBorder="1" applyAlignment="1">
      <alignment horizontal="center"/>
    </xf>
    <xf numFmtId="179" fontId="15" fillId="0" borderId="30" xfId="0" applyNumberFormat="1" applyFont="1" applyFill="1" applyAlignment="1">
      <alignment horizontal="center"/>
    </xf>
    <xf numFmtId="179" fontId="15" fillId="0" borderId="0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  <xf numFmtId="179" fontId="15" fillId="0" borderId="30" xfId="0" applyNumberFormat="1" applyFont="1" applyFill="1" applyAlignment="1">
      <alignment horizontal="center" vertical="distributed" wrapText="1"/>
    </xf>
    <xf numFmtId="179" fontId="15" fillId="0" borderId="2" xfId="0" applyNumberFormat="1" applyFont="1" applyFill="1" applyAlignment="1">
      <alignment horizontal="center" vertical="center" shrinkToFit="1"/>
    </xf>
    <xf numFmtId="179" fontId="15" fillId="0" borderId="6" xfId="0" applyNumberFormat="1" applyFont="1" applyFill="1" applyBorder="1" applyAlignment="1">
      <alignment horizontal="center" vertical="center" shrinkToFit="1"/>
    </xf>
    <xf numFmtId="179" fontId="15" fillId="0" borderId="13" xfId="0" applyNumberFormat="1" applyFont="1" applyFill="1" applyBorder="1" applyAlignment="1">
      <alignment horizontal="center" vertical="center" shrinkToFit="1"/>
    </xf>
    <xf numFmtId="179" fontId="15" fillId="0" borderId="11" xfId="0" applyNumberFormat="1" applyFont="1" applyFill="1" applyBorder="1" applyAlignment="1">
      <alignment horizontal="center" vertical="center" shrinkToFit="1"/>
    </xf>
    <xf numFmtId="179" fontId="15" fillId="0" borderId="12" xfId="0" applyNumberFormat="1" applyFont="1" applyFill="1" applyBorder="1" applyAlignment="1">
      <alignment horizontal="center" vertical="center" shrinkToFit="1"/>
    </xf>
    <xf numFmtId="179" fontId="15" fillId="0" borderId="41" xfId="0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1" name="Line 1"/>
        <xdr:cNvSpPr>
          <a:spLocks/>
        </xdr:cNvSpPr>
      </xdr:nvSpPr>
      <xdr:spPr>
        <a:xfrm>
          <a:off x="1143000" y="12668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4</xdr:col>
      <xdr:colOff>0</xdr:colOff>
      <xdr:row>10</xdr:row>
      <xdr:rowOff>9525</xdr:rowOff>
    </xdr:to>
    <xdr:sp>
      <xdr:nvSpPr>
        <xdr:cNvPr id="2" name="Line 2"/>
        <xdr:cNvSpPr>
          <a:spLocks/>
        </xdr:cNvSpPr>
      </xdr:nvSpPr>
      <xdr:spPr>
        <a:xfrm>
          <a:off x="1571625" y="1276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0" y="12668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11</xdr:row>
      <xdr:rowOff>0</xdr:rowOff>
    </xdr:from>
    <xdr:to>
      <xdr:col>2</xdr:col>
      <xdr:colOff>85725</xdr:colOff>
      <xdr:row>16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742950" y="1743075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714375</xdr:colOff>
      <xdr:row>17</xdr:row>
      <xdr:rowOff>0</xdr:rowOff>
    </xdr:from>
    <xdr:to>
      <xdr:col>2</xdr:col>
      <xdr:colOff>95250</xdr:colOff>
      <xdr:row>22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52475" y="2771775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23</xdr:row>
      <xdr:rowOff>0</xdr:rowOff>
    </xdr:from>
    <xdr:to>
      <xdr:col>2</xdr:col>
      <xdr:colOff>85725</xdr:colOff>
      <xdr:row>28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742950" y="3800475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742950</xdr:colOff>
      <xdr:row>29</xdr:row>
      <xdr:rowOff>0</xdr:rowOff>
    </xdr:from>
    <xdr:to>
      <xdr:col>2</xdr:col>
      <xdr:colOff>123825</xdr:colOff>
      <xdr:row>34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781050" y="4829175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695325</xdr:colOff>
      <xdr:row>35</xdr:row>
      <xdr:rowOff>0</xdr:rowOff>
    </xdr:from>
    <xdr:to>
      <xdr:col>2</xdr:col>
      <xdr:colOff>76200</xdr:colOff>
      <xdr:row>40</xdr:row>
      <xdr:rowOff>9525</xdr:rowOff>
    </xdr:to>
    <xdr:sp>
      <xdr:nvSpPr>
        <xdr:cNvPr id="8" name="AutoShape 8"/>
        <xdr:cNvSpPr>
          <a:spLocks/>
        </xdr:cNvSpPr>
      </xdr:nvSpPr>
      <xdr:spPr>
        <a:xfrm>
          <a:off x="733425" y="5857875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704850</xdr:colOff>
      <xdr:row>40</xdr:row>
      <xdr:rowOff>161925</xdr:rowOff>
    </xdr:from>
    <xdr:to>
      <xdr:col>2</xdr:col>
      <xdr:colOff>85725</xdr:colOff>
      <xdr:row>46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42950" y="6877050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685800</xdr:colOff>
      <xdr:row>47</xdr:row>
      <xdr:rowOff>0</xdr:rowOff>
    </xdr:from>
    <xdr:to>
      <xdr:col>2</xdr:col>
      <xdr:colOff>66675</xdr:colOff>
      <xdr:row>52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723900" y="7915275"/>
          <a:ext cx="1524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66675</xdr:rowOff>
    </xdr:from>
    <xdr:to>
      <xdr:col>3</xdr:col>
      <xdr:colOff>114300</xdr:colOff>
      <xdr:row>10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1247775" y="1076325"/>
          <a:ext cx="2571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419100</xdr:colOff>
      <xdr:row>11</xdr:row>
      <xdr:rowOff>114300</xdr:rowOff>
    </xdr:from>
    <xdr:to>
      <xdr:col>3</xdr:col>
      <xdr:colOff>95250</xdr:colOff>
      <xdr:row>14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247775" y="1714500"/>
          <a:ext cx="2381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9</xdr:row>
      <xdr:rowOff>85725</xdr:rowOff>
    </xdr:from>
    <xdr:to>
      <xdr:col>2</xdr:col>
      <xdr:colOff>133350</xdr:colOff>
      <xdr:row>13</xdr:row>
      <xdr:rowOff>123825</xdr:rowOff>
    </xdr:to>
    <xdr:sp>
      <xdr:nvSpPr>
        <xdr:cNvPr id="3" name="AutoShape 5"/>
        <xdr:cNvSpPr>
          <a:spLocks/>
        </xdr:cNvSpPr>
      </xdr:nvSpPr>
      <xdr:spPr>
        <a:xfrm>
          <a:off x="790575" y="1343025"/>
          <a:ext cx="17145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7</xdr:row>
      <xdr:rowOff>0</xdr:rowOff>
    </xdr:from>
    <xdr:to>
      <xdr:col>3</xdr:col>
      <xdr:colOff>57150</xdr:colOff>
      <xdr:row>10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200150" y="904875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342900</xdr:colOff>
      <xdr:row>11</xdr:row>
      <xdr:rowOff>0</xdr:rowOff>
    </xdr:from>
    <xdr:to>
      <xdr:col>3</xdr:col>
      <xdr:colOff>66675</xdr:colOff>
      <xdr:row>14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209675" y="1590675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828675</xdr:colOff>
      <xdr:row>8</xdr:row>
      <xdr:rowOff>66675</xdr:rowOff>
    </xdr:from>
    <xdr:to>
      <xdr:col>2</xdr:col>
      <xdr:colOff>76200</xdr:colOff>
      <xdr:row>12</xdr:row>
      <xdr:rowOff>104775</xdr:rowOff>
    </xdr:to>
    <xdr:sp>
      <xdr:nvSpPr>
        <xdr:cNvPr id="3" name="AutoShape 5"/>
        <xdr:cNvSpPr>
          <a:spLocks/>
        </xdr:cNvSpPr>
      </xdr:nvSpPr>
      <xdr:spPr>
        <a:xfrm>
          <a:off x="866775" y="11430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19</xdr:col>
      <xdr:colOff>333375</xdr:colOff>
      <xdr:row>7</xdr:row>
      <xdr:rowOff>0</xdr:rowOff>
    </xdr:from>
    <xdr:to>
      <xdr:col>20</xdr:col>
      <xdr:colOff>57150</xdr:colOff>
      <xdr:row>10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8067675" y="904875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19</xdr:col>
      <xdr:colOff>352425</xdr:colOff>
      <xdr:row>11</xdr:row>
      <xdr:rowOff>0</xdr:rowOff>
    </xdr:from>
    <xdr:to>
      <xdr:col>20</xdr:col>
      <xdr:colOff>76200</xdr:colOff>
      <xdr:row>14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8086725" y="1590675"/>
          <a:ext cx="1809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18</xdr:col>
      <xdr:colOff>828675</xdr:colOff>
      <xdr:row>8</xdr:row>
      <xdr:rowOff>57150</xdr:rowOff>
    </xdr:from>
    <xdr:to>
      <xdr:col>19</xdr:col>
      <xdr:colOff>85725</xdr:colOff>
      <xdr:row>12</xdr:row>
      <xdr:rowOff>104775</xdr:rowOff>
    </xdr:to>
    <xdr:sp>
      <xdr:nvSpPr>
        <xdr:cNvPr id="6" name="AutoShape 13"/>
        <xdr:cNvSpPr>
          <a:spLocks/>
        </xdr:cNvSpPr>
      </xdr:nvSpPr>
      <xdr:spPr>
        <a:xfrm>
          <a:off x="7734300" y="1133475"/>
          <a:ext cx="85725" cy="733425"/>
        </a:xfrm>
        <a:prstGeom prst="leftBrace">
          <a:avLst>
            <a:gd name="adj" fmla="val 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9</xdr:row>
      <xdr:rowOff>19050</xdr:rowOff>
    </xdr:from>
    <xdr:to>
      <xdr:col>2</xdr:col>
      <xdr:colOff>123825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04850" y="1104900"/>
          <a:ext cx="28575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666750</xdr:colOff>
      <xdr:row>14</xdr:row>
      <xdr:rowOff>0</xdr:rowOff>
    </xdr:from>
    <xdr:to>
      <xdr:col>2</xdr:col>
      <xdr:colOff>133350</xdr:colOff>
      <xdr:row>19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04850" y="1828800"/>
          <a:ext cx="2952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657225</xdr:colOff>
      <xdr:row>30</xdr:row>
      <xdr:rowOff>28575</xdr:rowOff>
    </xdr:from>
    <xdr:to>
      <xdr:col>2</xdr:col>
      <xdr:colOff>123825</xdr:colOff>
      <xdr:row>33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695325" y="4257675"/>
          <a:ext cx="29527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666750</xdr:colOff>
      <xdr:row>34</xdr:row>
      <xdr:rowOff>38100</xdr:rowOff>
    </xdr:from>
    <xdr:to>
      <xdr:col>2</xdr:col>
      <xdr:colOff>123825</xdr:colOff>
      <xdr:row>40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704850" y="4953000"/>
          <a:ext cx="285750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685800</xdr:colOff>
      <xdr:row>21</xdr:row>
      <xdr:rowOff>9525</xdr:rowOff>
    </xdr:from>
    <xdr:to>
      <xdr:col>2</xdr:col>
      <xdr:colOff>123825</xdr:colOff>
      <xdr:row>25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723900" y="2924175"/>
          <a:ext cx="26670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685800</xdr:colOff>
      <xdr:row>41</xdr:row>
      <xdr:rowOff>9525</xdr:rowOff>
    </xdr:from>
    <xdr:to>
      <xdr:col>2</xdr:col>
      <xdr:colOff>123825</xdr:colOff>
      <xdr:row>46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723900" y="5895975"/>
          <a:ext cx="266700" cy="857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685800</xdr:colOff>
      <xdr:row>26</xdr:row>
      <xdr:rowOff>9525</xdr:rowOff>
    </xdr:from>
    <xdr:to>
      <xdr:col>2</xdr:col>
      <xdr:colOff>123825</xdr:colOff>
      <xdr:row>28</xdr:row>
      <xdr:rowOff>161925</xdr:rowOff>
    </xdr:to>
    <xdr:sp>
      <xdr:nvSpPr>
        <xdr:cNvPr id="7" name="AutoShape 8"/>
        <xdr:cNvSpPr>
          <a:spLocks/>
        </xdr:cNvSpPr>
      </xdr:nvSpPr>
      <xdr:spPr>
        <a:xfrm>
          <a:off x="723900" y="3667125"/>
          <a:ext cx="2667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11</xdr:row>
      <xdr:rowOff>19050</xdr:rowOff>
    </xdr:from>
    <xdr:to>
      <xdr:col>2</xdr:col>
      <xdr:colOff>47625</xdr:colOff>
      <xdr:row>13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581025" y="1752600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542925</xdr:colOff>
      <xdr:row>16</xdr:row>
      <xdr:rowOff>28575</xdr:rowOff>
    </xdr:from>
    <xdr:to>
      <xdr:col>2</xdr:col>
      <xdr:colOff>66675</xdr:colOff>
      <xdr:row>19</xdr:row>
      <xdr:rowOff>0</xdr:rowOff>
    </xdr:to>
    <xdr:sp>
      <xdr:nvSpPr>
        <xdr:cNvPr id="2" name="AutoShape 4"/>
        <xdr:cNvSpPr>
          <a:spLocks/>
        </xdr:cNvSpPr>
      </xdr:nvSpPr>
      <xdr:spPr>
        <a:xfrm>
          <a:off x="581025" y="2390775"/>
          <a:ext cx="85725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8</xdr:row>
      <xdr:rowOff>9525</xdr:rowOff>
    </xdr:from>
    <xdr:to>
      <xdr:col>3</xdr:col>
      <xdr:colOff>38100</xdr:colOff>
      <xdr:row>20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552450" y="1038225"/>
          <a:ext cx="66675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21</xdr:row>
      <xdr:rowOff>0</xdr:rowOff>
    </xdr:from>
    <xdr:to>
      <xdr:col>3</xdr:col>
      <xdr:colOff>38100</xdr:colOff>
      <xdr:row>32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52450" y="3028950"/>
          <a:ext cx="66675" cy="1885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33</xdr:row>
      <xdr:rowOff>0</xdr:rowOff>
    </xdr:from>
    <xdr:to>
      <xdr:col>3</xdr:col>
      <xdr:colOff>38100</xdr:colOff>
      <xdr:row>36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52450" y="497205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13</xdr:row>
      <xdr:rowOff>85725</xdr:rowOff>
    </xdr:from>
    <xdr:to>
      <xdr:col>2</xdr:col>
      <xdr:colOff>38100</xdr:colOff>
      <xdr:row>35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23850" y="1857375"/>
          <a:ext cx="66675" cy="3457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38</xdr:row>
      <xdr:rowOff>9525</xdr:rowOff>
    </xdr:from>
    <xdr:to>
      <xdr:col>3</xdr:col>
      <xdr:colOff>38100</xdr:colOff>
      <xdr:row>50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552450" y="5610225"/>
          <a:ext cx="66675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51</xdr:row>
      <xdr:rowOff>0</xdr:rowOff>
    </xdr:from>
    <xdr:to>
      <xdr:col>3</xdr:col>
      <xdr:colOff>38100</xdr:colOff>
      <xdr:row>62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52450" y="7600950"/>
          <a:ext cx="66675" cy="1885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63</xdr:row>
      <xdr:rowOff>0</xdr:rowOff>
    </xdr:from>
    <xdr:to>
      <xdr:col>3</xdr:col>
      <xdr:colOff>38100</xdr:colOff>
      <xdr:row>66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552450" y="954405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43</xdr:row>
      <xdr:rowOff>85725</xdr:rowOff>
    </xdr:from>
    <xdr:to>
      <xdr:col>2</xdr:col>
      <xdr:colOff>38100</xdr:colOff>
      <xdr:row>65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23850" y="6429375"/>
          <a:ext cx="66675" cy="3457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68</xdr:row>
      <xdr:rowOff>9525</xdr:rowOff>
    </xdr:from>
    <xdr:to>
      <xdr:col>3</xdr:col>
      <xdr:colOff>38100</xdr:colOff>
      <xdr:row>80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552450" y="10182225"/>
          <a:ext cx="66675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81</xdr:row>
      <xdr:rowOff>0</xdr:rowOff>
    </xdr:from>
    <xdr:to>
      <xdr:col>3</xdr:col>
      <xdr:colOff>38100</xdr:colOff>
      <xdr:row>92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552450" y="12172950"/>
          <a:ext cx="66675" cy="1885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93</xdr:row>
      <xdr:rowOff>19050</xdr:rowOff>
    </xdr:from>
    <xdr:to>
      <xdr:col>3</xdr:col>
      <xdr:colOff>38100</xdr:colOff>
      <xdr:row>96</xdr:row>
      <xdr:rowOff>19050</xdr:rowOff>
    </xdr:to>
    <xdr:sp>
      <xdr:nvSpPr>
        <xdr:cNvPr id="11" name="AutoShape 11"/>
        <xdr:cNvSpPr>
          <a:spLocks/>
        </xdr:cNvSpPr>
      </xdr:nvSpPr>
      <xdr:spPr>
        <a:xfrm>
          <a:off x="552450" y="14135100"/>
          <a:ext cx="6667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73</xdr:row>
      <xdr:rowOff>85725</xdr:rowOff>
    </xdr:from>
    <xdr:to>
      <xdr:col>2</xdr:col>
      <xdr:colOff>38100</xdr:colOff>
      <xdr:row>95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23850" y="11001375"/>
          <a:ext cx="66675" cy="3457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6</xdr:row>
      <xdr:rowOff>9525</xdr:rowOff>
    </xdr:from>
    <xdr:to>
      <xdr:col>3</xdr:col>
      <xdr:colOff>38100</xdr:colOff>
      <xdr:row>18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76250" y="695325"/>
          <a:ext cx="762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0</xdr:rowOff>
    </xdr:from>
    <xdr:to>
      <xdr:col>3</xdr:col>
      <xdr:colOff>38100</xdr:colOff>
      <xdr:row>30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76250" y="2476500"/>
          <a:ext cx="76200" cy="1676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31</xdr:row>
      <xdr:rowOff>0</xdr:rowOff>
    </xdr:from>
    <xdr:to>
      <xdr:col>3</xdr:col>
      <xdr:colOff>38100</xdr:colOff>
      <xdr:row>34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6250" y="42100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11</xdr:row>
      <xdr:rowOff>85725</xdr:rowOff>
    </xdr:from>
    <xdr:to>
      <xdr:col>2</xdr:col>
      <xdr:colOff>38100</xdr:colOff>
      <xdr:row>33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38125" y="1438275"/>
          <a:ext cx="76200" cy="3076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36</xdr:row>
      <xdr:rowOff>9525</xdr:rowOff>
    </xdr:from>
    <xdr:to>
      <xdr:col>3</xdr:col>
      <xdr:colOff>38100</xdr:colOff>
      <xdr:row>48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476250" y="4791075"/>
          <a:ext cx="762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49</xdr:row>
      <xdr:rowOff>0</xdr:rowOff>
    </xdr:from>
    <xdr:to>
      <xdr:col>3</xdr:col>
      <xdr:colOff>38100</xdr:colOff>
      <xdr:row>60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76250" y="6572250"/>
          <a:ext cx="76200" cy="1676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61</xdr:row>
      <xdr:rowOff>0</xdr:rowOff>
    </xdr:from>
    <xdr:to>
      <xdr:col>3</xdr:col>
      <xdr:colOff>38100</xdr:colOff>
      <xdr:row>64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76250" y="830580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41</xdr:row>
      <xdr:rowOff>85725</xdr:rowOff>
    </xdr:from>
    <xdr:to>
      <xdr:col>2</xdr:col>
      <xdr:colOff>38100</xdr:colOff>
      <xdr:row>63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8125" y="5534025"/>
          <a:ext cx="76200" cy="3076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66</xdr:row>
      <xdr:rowOff>9525</xdr:rowOff>
    </xdr:from>
    <xdr:to>
      <xdr:col>3</xdr:col>
      <xdr:colOff>38100</xdr:colOff>
      <xdr:row>78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476250" y="8886825"/>
          <a:ext cx="76200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79</xdr:row>
      <xdr:rowOff>0</xdr:rowOff>
    </xdr:from>
    <xdr:to>
      <xdr:col>3</xdr:col>
      <xdr:colOff>38100</xdr:colOff>
      <xdr:row>90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476250" y="10668000"/>
          <a:ext cx="76200" cy="1676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200025</xdr:colOff>
      <xdr:row>91</xdr:row>
      <xdr:rowOff>0</xdr:rowOff>
    </xdr:from>
    <xdr:to>
      <xdr:col>3</xdr:col>
      <xdr:colOff>38100</xdr:colOff>
      <xdr:row>94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76250" y="12401550"/>
          <a:ext cx="7620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200025</xdr:colOff>
      <xdr:row>71</xdr:row>
      <xdr:rowOff>85725</xdr:rowOff>
    </xdr:from>
    <xdr:to>
      <xdr:col>2</xdr:col>
      <xdr:colOff>38100</xdr:colOff>
      <xdr:row>93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38125" y="9629775"/>
          <a:ext cx="76200" cy="3076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7</xdr:row>
      <xdr:rowOff>9525</xdr:rowOff>
    </xdr:from>
    <xdr:to>
      <xdr:col>2</xdr:col>
      <xdr:colOff>38100</xdr:colOff>
      <xdr:row>17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276225" y="876300"/>
          <a:ext cx="76200" cy="1866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238125</xdr:colOff>
      <xdr:row>20</xdr:row>
      <xdr:rowOff>28575</xdr:rowOff>
    </xdr:from>
    <xdr:to>
      <xdr:col>2</xdr:col>
      <xdr:colOff>38100</xdr:colOff>
      <xdr:row>31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76225" y="2895600"/>
          <a:ext cx="76200" cy="1866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238125</xdr:colOff>
      <xdr:row>33</xdr:row>
      <xdr:rowOff>9525</xdr:rowOff>
    </xdr:from>
    <xdr:to>
      <xdr:col>2</xdr:col>
      <xdr:colOff>38100</xdr:colOff>
      <xdr:row>43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76225" y="4876800"/>
          <a:ext cx="76200" cy="1866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171450</xdr:rowOff>
    </xdr:from>
    <xdr:to>
      <xdr:col>3</xdr:col>
      <xdr:colOff>0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14350" y="19621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171450</xdr:rowOff>
    </xdr:from>
    <xdr:to>
      <xdr:col>3</xdr:col>
      <xdr:colOff>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514350" y="26193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28</xdr:row>
      <xdr:rowOff>171450</xdr:rowOff>
    </xdr:from>
    <xdr:to>
      <xdr:col>3</xdr:col>
      <xdr:colOff>0</xdr:colOff>
      <xdr:row>30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514350" y="45910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32</xdr:row>
      <xdr:rowOff>171450</xdr:rowOff>
    </xdr:from>
    <xdr:to>
      <xdr:col>3</xdr:col>
      <xdr:colOff>0</xdr:colOff>
      <xdr:row>34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514350" y="52482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161925</xdr:colOff>
      <xdr:row>13</xdr:row>
      <xdr:rowOff>161925</xdr:rowOff>
    </xdr:from>
    <xdr:to>
      <xdr:col>2</xdr:col>
      <xdr:colOff>38100</xdr:colOff>
      <xdr:row>33</xdr:row>
      <xdr:rowOff>161925</xdr:rowOff>
    </xdr:to>
    <xdr:sp>
      <xdr:nvSpPr>
        <xdr:cNvPr id="5" name="AutoShape 8"/>
        <xdr:cNvSpPr>
          <a:spLocks/>
        </xdr:cNvSpPr>
      </xdr:nvSpPr>
      <xdr:spPr>
        <a:xfrm>
          <a:off x="200025" y="2143125"/>
          <a:ext cx="76200" cy="3286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20</xdr:row>
      <xdr:rowOff>171450</xdr:rowOff>
    </xdr:from>
    <xdr:to>
      <xdr:col>3</xdr:col>
      <xdr:colOff>0</xdr:colOff>
      <xdr:row>22</xdr:row>
      <xdr:rowOff>133350</xdr:rowOff>
    </xdr:to>
    <xdr:sp>
      <xdr:nvSpPr>
        <xdr:cNvPr id="6" name="AutoShape 11"/>
        <xdr:cNvSpPr>
          <a:spLocks/>
        </xdr:cNvSpPr>
      </xdr:nvSpPr>
      <xdr:spPr>
        <a:xfrm>
          <a:off x="514350" y="32766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24</xdr:row>
      <xdr:rowOff>171450</xdr:rowOff>
    </xdr:from>
    <xdr:to>
      <xdr:col>3</xdr:col>
      <xdr:colOff>0</xdr:colOff>
      <xdr:row>26</xdr:row>
      <xdr:rowOff>133350</xdr:rowOff>
    </xdr:to>
    <xdr:sp>
      <xdr:nvSpPr>
        <xdr:cNvPr id="7" name="AutoShape 12"/>
        <xdr:cNvSpPr>
          <a:spLocks/>
        </xdr:cNvSpPr>
      </xdr:nvSpPr>
      <xdr:spPr>
        <a:xfrm>
          <a:off x="514350" y="393382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36</xdr:row>
      <xdr:rowOff>171450</xdr:rowOff>
    </xdr:from>
    <xdr:to>
      <xdr:col>3</xdr:col>
      <xdr:colOff>0</xdr:colOff>
      <xdr:row>38</xdr:row>
      <xdr:rowOff>133350</xdr:rowOff>
    </xdr:to>
    <xdr:sp>
      <xdr:nvSpPr>
        <xdr:cNvPr id="8" name="AutoShape 13"/>
        <xdr:cNvSpPr>
          <a:spLocks/>
        </xdr:cNvSpPr>
      </xdr:nvSpPr>
      <xdr:spPr>
        <a:xfrm>
          <a:off x="514350" y="60102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40</xdr:row>
      <xdr:rowOff>171450</xdr:rowOff>
    </xdr:from>
    <xdr:to>
      <xdr:col>3</xdr:col>
      <xdr:colOff>0</xdr:colOff>
      <xdr:row>42</xdr:row>
      <xdr:rowOff>133350</xdr:rowOff>
    </xdr:to>
    <xdr:sp>
      <xdr:nvSpPr>
        <xdr:cNvPr id="9" name="AutoShape 14"/>
        <xdr:cNvSpPr>
          <a:spLocks/>
        </xdr:cNvSpPr>
      </xdr:nvSpPr>
      <xdr:spPr>
        <a:xfrm>
          <a:off x="514350" y="66675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52</xdr:row>
      <xdr:rowOff>171450</xdr:rowOff>
    </xdr:from>
    <xdr:to>
      <xdr:col>3</xdr:col>
      <xdr:colOff>0</xdr:colOff>
      <xdr:row>54</xdr:row>
      <xdr:rowOff>133350</xdr:rowOff>
    </xdr:to>
    <xdr:sp>
      <xdr:nvSpPr>
        <xdr:cNvPr id="10" name="AutoShape 15"/>
        <xdr:cNvSpPr>
          <a:spLocks/>
        </xdr:cNvSpPr>
      </xdr:nvSpPr>
      <xdr:spPr>
        <a:xfrm>
          <a:off x="514350" y="863917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56</xdr:row>
      <xdr:rowOff>171450</xdr:rowOff>
    </xdr:from>
    <xdr:to>
      <xdr:col>3</xdr:col>
      <xdr:colOff>0</xdr:colOff>
      <xdr:row>58</xdr:row>
      <xdr:rowOff>133350</xdr:rowOff>
    </xdr:to>
    <xdr:sp>
      <xdr:nvSpPr>
        <xdr:cNvPr id="11" name="AutoShape 16"/>
        <xdr:cNvSpPr>
          <a:spLocks/>
        </xdr:cNvSpPr>
      </xdr:nvSpPr>
      <xdr:spPr>
        <a:xfrm>
          <a:off x="514350" y="929640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161925</xdr:colOff>
      <xdr:row>37</xdr:row>
      <xdr:rowOff>161925</xdr:rowOff>
    </xdr:from>
    <xdr:to>
      <xdr:col>2</xdr:col>
      <xdr:colOff>38100</xdr:colOff>
      <xdr:row>57</xdr:row>
      <xdr:rowOff>161925</xdr:rowOff>
    </xdr:to>
    <xdr:sp>
      <xdr:nvSpPr>
        <xdr:cNvPr id="12" name="AutoShape 17"/>
        <xdr:cNvSpPr>
          <a:spLocks/>
        </xdr:cNvSpPr>
      </xdr:nvSpPr>
      <xdr:spPr>
        <a:xfrm>
          <a:off x="200025" y="6191250"/>
          <a:ext cx="76200" cy="3286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44</xdr:row>
      <xdr:rowOff>171450</xdr:rowOff>
    </xdr:from>
    <xdr:to>
      <xdr:col>3</xdr:col>
      <xdr:colOff>0</xdr:colOff>
      <xdr:row>46</xdr:row>
      <xdr:rowOff>133350</xdr:rowOff>
    </xdr:to>
    <xdr:sp>
      <xdr:nvSpPr>
        <xdr:cNvPr id="13" name="AutoShape 18"/>
        <xdr:cNvSpPr>
          <a:spLocks/>
        </xdr:cNvSpPr>
      </xdr:nvSpPr>
      <xdr:spPr>
        <a:xfrm>
          <a:off x="514350" y="7324725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2</xdr:col>
      <xdr:colOff>276225</xdr:colOff>
      <xdr:row>48</xdr:row>
      <xdr:rowOff>171450</xdr:rowOff>
    </xdr:from>
    <xdr:to>
      <xdr:col>3</xdr:col>
      <xdr:colOff>0</xdr:colOff>
      <xdr:row>50</xdr:row>
      <xdr:rowOff>133350</xdr:rowOff>
    </xdr:to>
    <xdr:sp>
      <xdr:nvSpPr>
        <xdr:cNvPr id="14" name="AutoShape 19"/>
        <xdr:cNvSpPr>
          <a:spLocks/>
        </xdr:cNvSpPr>
      </xdr:nvSpPr>
      <xdr:spPr>
        <a:xfrm>
          <a:off x="514350" y="79819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6"/>
  <sheetViews>
    <sheetView tabSelected="1" workbookViewId="0" topLeftCell="A1">
      <selection activeCell="B1" sqref="B1"/>
    </sheetView>
  </sheetViews>
  <sheetFormatPr defaultColWidth="10.00390625" defaultRowHeight="13.5" customHeight="1"/>
  <cols>
    <col min="1" max="1" width="0.5" style="1" customWidth="1"/>
    <col min="2" max="2" width="10.125" style="1" customWidth="1"/>
    <col min="3" max="3" width="4.375" style="1" customWidth="1"/>
    <col min="4" max="6" width="5.625" style="1" customWidth="1"/>
    <col min="7" max="12" width="9.125" style="1" customWidth="1"/>
    <col min="13" max="16384" width="10.00390625" style="1" customWidth="1"/>
  </cols>
  <sheetData>
    <row r="2" spans="2:12" ht="21" customHeight="1">
      <c r="B2" s="413" t="s">
        <v>457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</row>
    <row r="3" ht="21" customHeight="1"/>
    <row r="4" ht="14.25">
      <c r="B4" s="83" t="s">
        <v>369</v>
      </c>
    </row>
    <row r="5" ht="4.5" customHeight="1" thickBot="1"/>
    <row r="6" spans="2:12" ht="4.5" customHeight="1">
      <c r="B6" s="84"/>
      <c r="C6" s="85"/>
      <c r="D6" s="84"/>
      <c r="E6" s="84"/>
      <c r="F6" s="84"/>
      <c r="G6" s="86"/>
      <c r="H6" s="86"/>
      <c r="I6" s="86"/>
      <c r="J6" s="86"/>
      <c r="K6" s="86"/>
      <c r="L6" s="84"/>
    </row>
    <row r="7" spans="2:12" ht="13.5" customHeight="1">
      <c r="B7" s="87"/>
      <c r="C7" s="87"/>
      <c r="D7" s="424" t="s">
        <v>20</v>
      </c>
      <c r="E7" s="425"/>
      <c r="F7" s="426"/>
      <c r="G7" s="88"/>
      <c r="H7" s="88"/>
      <c r="I7" s="89" t="s">
        <v>0</v>
      </c>
      <c r="J7" s="89" t="s">
        <v>1</v>
      </c>
      <c r="K7" s="90" t="s">
        <v>2</v>
      </c>
      <c r="L7" s="90" t="s">
        <v>3</v>
      </c>
    </row>
    <row r="8" spans="2:12" ht="13.5" customHeight="1">
      <c r="B8" s="423" t="s">
        <v>4</v>
      </c>
      <c r="C8" s="422"/>
      <c r="D8" s="92"/>
      <c r="G8" s="93" t="s">
        <v>5</v>
      </c>
      <c r="H8" s="93" t="s">
        <v>6</v>
      </c>
      <c r="I8" s="92"/>
      <c r="J8" s="92"/>
      <c r="K8" s="94" t="s">
        <v>7</v>
      </c>
      <c r="L8" s="94" t="s">
        <v>7</v>
      </c>
    </row>
    <row r="9" spans="4:12" ht="13.5" customHeight="1">
      <c r="D9" s="95" t="s">
        <v>8</v>
      </c>
      <c r="E9" s="96" t="s">
        <v>9</v>
      </c>
      <c r="F9" s="96" t="s">
        <v>10</v>
      </c>
      <c r="G9" s="92"/>
      <c r="H9" s="92"/>
      <c r="I9" s="93" t="s">
        <v>21</v>
      </c>
      <c r="J9" s="93" t="s">
        <v>21</v>
      </c>
      <c r="K9" s="94" t="s">
        <v>6</v>
      </c>
      <c r="L9" s="94" t="s">
        <v>6</v>
      </c>
    </row>
    <row r="10" spans="4:12" ht="4.5" customHeight="1">
      <c r="D10" s="93"/>
      <c r="E10" s="91"/>
      <c r="F10" s="91"/>
      <c r="G10" s="92"/>
      <c r="H10" s="92"/>
      <c r="I10" s="93"/>
      <c r="J10" s="93"/>
      <c r="K10" s="97"/>
      <c r="L10" s="97"/>
    </row>
    <row r="11" spans="2:12" ht="13.5" customHeight="1">
      <c r="B11" s="98"/>
      <c r="C11" s="98"/>
      <c r="D11" s="99"/>
      <c r="E11" s="98"/>
      <c r="F11" s="98"/>
      <c r="G11" s="98"/>
      <c r="H11" s="98"/>
      <c r="I11" s="98"/>
      <c r="J11" s="98"/>
      <c r="K11" s="98"/>
      <c r="L11" s="98"/>
    </row>
    <row r="12" spans="3:12" ht="13.5" customHeight="1">
      <c r="C12" s="91">
        <v>16</v>
      </c>
      <c r="D12" s="100">
        <v>279</v>
      </c>
      <c r="E12" s="101">
        <v>268</v>
      </c>
      <c r="F12" s="101">
        <v>11</v>
      </c>
      <c r="G12" s="101">
        <v>2028</v>
      </c>
      <c r="H12" s="101">
        <v>44466</v>
      </c>
      <c r="I12" s="101">
        <v>3296</v>
      </c>
      <c r="J12" s="101">
        <v>858</v>
      </c>
      <c r="K12" s="4">
        <v>13.5</v>
      </c>
      <c r="L12" s="4">
        <v>21.9</v>
      </c>
    </row>
    <row r="13" spans="3:12" ht="13.5" customHeight="1">
      <c r="C13" s="91">
        <v>17</v>
      </c>
      <c r="D13" s="100">
        <v>276</v>
      </c>
      <c r="E13" s="101">
        <v>267</v>
      </c>
      <c r="F13" s="101">
        <v>9</v>
      </c>
      <c r="G13" s="101">
        <v>2028</v>
      </c>
      <c r="H13" s="101">
        <v>44069</v>
      </c>
      <c r="I13" s="101">
        <v>3295</v>
      </c>
      <c r="J13" s="101">
        <v>798</v>
      </c>
      <c r="K13" s="4">
        <v>13.4</v>
      </c>
      <c r="L13" s="4">
        <v>21.7</v>
      </c>
    </row>
    <row r="14" spans="2:12" ht="13.5" customHeight="1">
      <c r="B14" s="91" t="s">
        <v>11</v>
      </c>
      <c r="C14" s="91">
        <v>18</v>
      </c>
      <c r="D14" s="100">
        <v>274</v>
      </c>
      <c r="E14" s="101">
        <v>266</v>
      </c>
      <c r="F14" s="101">
        <v>8</v>
      </c>
      <c r="G14" s="101">
        <v>2037</v>
      </c>
      <c r="H14" s="101">
        <v>43595</v>
      </c>
      <c r="I14" s="101">
        <v>3266</v>
      </c>
      <c r="J14" s="101">
        <v>792</v>
      </c>
      <c r="K14" s="4">
        <v>13.3</v>
      </c>
      <c r="L14" s="4">
        <v>21.4</v>
      </c>
    </row>
    <row r="15" spans="3:12" ht="13.5" customHeight="1">
      <c r="C15" s="91">
        <v>19</v>
      </c>
      <c r="D15" s="100">
        <v>274</v>
      </c>
      <c r="E15" s="101">
        <v>266</v>
      </c>
      <c r="F15" s="101">
        <v>8</v>
      </c>
      <c r="G15" s="101">
        <v>2034</v>
      </c>
      <c r="H15" s="101">
        <v>43082</v>
      </c>
      <c r="I15" s="101">
        <v>3285</v>
      </c>
      <c r="J15" s="101">
        <v>788</v>
      </c>
      <c r="K15" s="4">
        <v>13.1</v>
      </c>
      <c r="L15" s="4">
        <v>21.2</v>
      </c>
    </row>
    <row r="16" spans="3:12" ht="13.5" customHeight="1">
      <c r="C16" s="91">
        <v>20</v>
      </c>
      <c r="D16" s="100">
        <v>272</v>
      </c>
      <c r="E16" s="101">
        <v>264</v>
      </c>
      <c r="F16" s="101">
        <v>8</v>
      </c>
      <c r="G16" s="101">
        <v>2048</v>
      </c>
      <c r="H16" s="101">
        <v>42629</v>
      </c>
      <c r="I16" s="101">
        <v>3295</v>
      </c>
      <c r="J16" s="101">
        <v>786</v>
      </c>
      <c r="K16" s="4">
        <f>ROUND(H16/I16,1)</f>
        <v>12.9</v>
      </c>
      <c r="L16" s="4">
        <f>ROUND(H16/G16,1)</f>
        <v>20.8</v>
      </c>
    </row>
    <row r="17" spans="4:12" ht="13.5" customHeight="1">
      <c r="D17" s="2"/>
      <c r="E17" s="3"/>
      <c r="F17" s="3"/>
      <c r="G17" s="3"/>
      <c r="H17" s="3"/>
      <c r="I17" s="3"/>
      <c r="J17" s="3"/>
      <c r="K17" s="4"/>
      <c r="L17" s="5"/>
    </row>
    <row r="18" spans="3:12" ht="13.5" customHeight="1">
      <c r="C18" s="91">
        <v>16</v>
      </c>
      <c r="D18" s="100">
        <v>99</v>
      </c>
      <c r="E18" s="101">
        <v>95</v>
      </c>
      <c r="F18" s="101">
        <v>4</v>
      </c>
      <c r="G18" s="101">
        <v>827</v>
      </c>
      <c r="H18" s="101">
        <v>23953</v>
      </c>
      <c r="I18" s="101">
        <v>2012</v>
      </c>
      <c r="J18" s="101">
        <v>420</v>
      </c>
      <c r="K18" s="4">
        <v>11.9</v>
      </c>
      <c r="L18" s="4">
        <v>29</v>
      </c>
    </row>
    <row r="19" spans="3:12" ht="13.5" customHeight="1">
      <c r="C19" s="91">
        <v>17</v>
      </c>
      <c r="D19" s="100">
        <v>98</v>
      </c>
      <c r="E19" s="101">
        <v>94</v>
      </c>
      <c r="F19" s="101">
        <v>4</v>
      </c>
      <c r="G19" s="101">
        <v>808</v>
      </c>
      <c r="H19" s="101">
        <v>23282</v>
      </c>
      <c r="I19" s="101">
        <v>1940</v>
      </c>
      <c r="J19" s="101">
        <v>390</v>
      </c>
      <c r="K19" s="4">
        <v>12</v>
      </c>
      <c r="L19" s="4">
        <v>28.8</v>
      </c>
    </row>
    <row r="20" spans="2:12" ht="13.5" customHeight="1">
      <c r="B20" s="91" t="s">
        <v>12</v>
      </c>
      <c r="C20" s="91">
        <v>18</v>
      </c>
      <c r="D20" s="100">
        <v>99</v>
      </c>
      <c r="E20" s="101">
        <v>95</v>
      </c>
      <c r="F20" s="101">
        <v>4</v>
      </c>
      <c r="G20" s="101">
        <v>809</v>
      </c>
      <c r="H20" s="101">
        <v>22747</v>
      </c>
      <c r="I20" s="101">
        <v>1932</v>
      </c>
      <c r="J20" s="101">
        <v>362</v>
      </c>
      <c r="K20" s="4">
        <v>11.8</v>
      </c>
      <c r="L20" s="4">
        <v>28.1</v>
      </c>
    </row>
    <row r="21" spans="3:12" ht="13.5" customHeight="1">
      <c r="C21" s="91">
        <v>19</v>
      </c>
      <c r="D21" s="100">
        <v>99</v>
      </c>
      <c r="E21" s="101">
        <v>95</v>
      </c>
      <c r="F21" s="101">
        <v>4</v>
      </c>
      <c r="G21" s="101">
        <v>817</v>
      </c>
      <c r="H21" s="101">
        <v>22425</v>
      </c>
      <c r="I21" s="101">
        <v>1940</v>
      </c>
      <c r="J21" s="101">
        <v>348</v>
      </c>
      <c r="K21" s="4">
        <v>11.6</v>
      </c>
      <c r="L21" s="4">
        <v>27.4</v>
      </c>
    </row>
    <row r="22" spans="3:12" ht="13.5" customHeight="1">
      <c r="C22" s="91">
        <v>20</v>
      </c>
      <c r="D22" s="100">
        <v>98</v>
      </c>
      <c r="E22" s="101">
        <v>94</v>
      </c>
      <c r="F22" s="101">
        <v>4</v>
      </c>
      <c r="G22" s="101">
        <v>857</v>
      </c>
      <c r="H22" s="101">
        <v>22192</v>
      </c>
      <c r="I22" s="101">
        <v>1963</v>
      </c>
      <c r="J22" s="101">
        <v>349</v>
      </c>
      <c r="K22" s="4">
        <f>ROUND(H22/I22,1)</f>
        <v>11.3</v>
      </c>
      <c r="L22" s="4">
        <f>ROUND(H22/G22,1)</f>
        <v>25.9</v>
      </c>
    </row>
    <row r="23" spans="4:12" ht="13.5" customHeight="1">
      <c r="D23" s="2"/>
      <c r="E23" s="3"/>
      <c r="F23" s="3"/>
      <c r="G23" s="3"/>
      <c r="H23" s="3"/>
      <c r="I23" s="3"/>
      <c r="J23" s="3"/>
      <c r="K23" s="4"/>
      <c r="L23" s="5"/>
    </row>
    <row r="24" spans="3:12" ht="13.5" customHeight="1">
      <c r="C24" s="91">
        <v>16</v>
      </c>
      <c r="D24" s="100">
        <v>51</v>
      </c>
      <c r="E24" s="101">
        <v>45</v>
      </c>
      <c r="F24" s="101">
        <v>6</v>
      </c>
      <c r="G24" s="101">
        <v>707</v>
      </c>
      <c r="H24" s="101">
        <v>24788</v>
      </c>
      <c r="I24" s="101">
        <v>2032</v>
      </c>
      <c r="J24" s="101">
        <v>502</v>
      </c>
      <c r="K24" s="4">
        <v>12.2</v>
      </c>
      <c r="L24" s="5" t="s">
        <v>13</v>
      </c>
    </row>
    <row r="25" spans="3:12" ht="13.5" customHeight="1">
      <c r="C25" s="91">
        <v>17</v>
      </c>
      <c r="D25" s="100">
        <v>47</v>
      </c>
      <c r="E25" s="101">
        <v>45</v>
      </c>
      <c r="F25" s="101">
        <v>2</v>
      </c>
      <c r="G25" s="101">
        <v>691</v>
      </c>
      <c r="H25" s="101">
        <v>24048</v>
      </c>
      <c r="I25" s="101">
        <v>1973</v>
      </c>
      <c r="J25" s="101">
        <v>487</v>
      </c>
      <c r="K25" s="4">
        <v>12.2</v>
      </c>
      <c r="L25" s="5" t="s">
        <v>13</v>
      </c>
    </row>
    <row r="26" spans="2:12" ht="13.5" customHeight="1">
      <c r="B26" s="91" t="s">
        <v>14</v>
      </c>
      <c r="C26" s="91">
        <v>18</v>
      </c>
      <c r="D26" s="100">
        <v>44</v>
      </c>
      <c r="E26" s="101">
        <v>42</v>
      </c>
      <c r="F26" s="101">
        <v>2</v>
      </c>
      <c r="G26" s="101">
        <v>678</v>
      </c>
      <c r="H26" s="101">
        <v>23371</v>
      </c>
      <c r="I26" s="101">
        <v>1958</v>
      </c>
      <c r="J26" s="101">
        <v>462</v>
      </c>
      <c r="K26" s="4">
        <v>11.9</v>
      </c>
      <c r="L26" s="5" t="s">
        <v>13</v>
      </c>
    </row>
    <row r="27" spans="3:12" ht="13.5" customHeight="1">
      <c r="C27" s="91">
        <v>19</v>
      </c>
      <c r="D27" s="100">
        <v>44</v>
      </c>
      <c r="E27" s="101">
        <v>42</v>
      </c>
      <c r="F27" s="101">
        <v>2</v>
      </c>
      <c r="G27" s="101">
        <v>662</v>
      </c>
      <c r="H27" s="101">
        <v>22386</v>
      </c>
      <c r="I27" s="101">
        <v>1905</v>
      </c>
      <c r="J27" s="101">
        <v>454</v>
      </c>
      <c r="K27" s="4">
        <v>11.8</v>
      </c>
      <c r="L27" s="5" t="s">
        <v>13</v>
      </c>
    </row>
    <row r="28" spans="3:12" ht="13.5" customHeight="1">
      <c r="C28" s="91">
        <v>20</v>
      </c>
      <c r="D28" s="100">
        <v>44</v>
      </c>
      <c r="E28" s="101">
        <v>42</v>
      </c>
      <c r="F28" s="101">
        <v>2</v>
      </c>
      <c r="G28" s="101">
        <v>644</v>
      </c>
      <c r="H28" s="101">
        <v>21762</v>
      </c>
      <c r="I28" s="101">
        <v>1847</v>
      </c>
      <c r="J28" s="101">
        <v>419</v>
      </c>
      <c r="K28" s="4">
        <f>ROUND(H28/I28,1)</f>
        <v>11.8</v>
      </c>
      <c r="L28" s="5" t="s">
        <v>13</v>
      </c>
    </row>
    <row r="29" spans="4:12" ht="13.5" customHeight="1">
      <c r="D29" s="2"/>
      <c r="E29" s="3"/>
      <c r="F29" s="3"/>
      <c r="G29" s="3"/>
      <c r="H29" s="3"/>
      <c r="I29" s="3"/>
      <c r="J29" s="3"/>
      <c r="K29" s="4"/>
      <c r="L29" s="5"/>
    </row>
    <row r="30" spans="3:12" ht="13.5" customHeight="1">
      <c r="C30" s="91">
        <v>16</v>
      </c>
      <c r="D30" s="100">
        <v>10</v>
      </c>
      <c r="E30" s="101">
        <v>8</v>
      </c>
      <c r="F30" s="101">
        <v>2</v>
      </c>
      <c r="G30" s="101">
        <v>257</v>
      </c>
      <c r="H30" s="101">
        <v>850</v>
      </c>
      <c r="I30" s="101">
        <v>636</v>
      </c>
      <c r="J30" s="101">
        <v>160</v>
      </c>
      <c r="K30" s="4">
        <v>1.334913112164297</v>
      </c>
      <c r="L30" s="4">
        <v>3.30078125</v>
      </c>
    </row>
    <row r="31" spans="3:12" ht="13.5" customHeight="1">
      <c r="C31" s="91">
        <v>17</v>
      </c>
      <c r="D31" s="100">
        <v>10</v>
      </c>
      <c r="E31" s="101">
        <v>8</v>
      </c>
      <c r="F31" s="101">
        <v>2</v>
      </c>
      <c r="G31" s="101">
        <v>261</v>
      </c>
      <c r="H31" s="101">
        <v>869</v>
      </c>
      <c r="I31" s="101">
        <v>665</v>
      </c>
      <c r="J31" s="101">
        <v>161</v>
      </c>
      <c r="K31" s="4">
        <v>1.3</v>
      </c>
      <c r="L31" s="4">
        <v>3.3</v>
      </c>
    </row>
    <row r="32" spans="2:12" ht="13.5" customHeight="1">
      <c r="B32" s="376" t="s">
        <v>407</v>
      </c>
      <c r="C32" s="91">
        <v>18</v>
      </c>
      <c r="D32" s="100">
        <v>10</v>
      </c>
      <c r="E32" s="101">
        <v>8</v>
      </c>
      <c r="F32" s="101">
        <v>2</v>
      </c>
      <c r="G32" s="101">
        <v>267</v>
      </c>
      <c r="H32" s="101">
        <v>888</v>
      </c>
      <c r="I32" s="101">
        <v>679</v>
      </c>
      <c r="J32" s="101">
        <v>160</v>
      </c>
      <c r="K32" s="4">
        <v>1.3</v>
      </c>
      <c r="L32" s="4">
        <v>3.3</v>
      </c>
    </row>
    <row r="33" spans="2:12" ht="13.5" customHeight="1">
      <c r="B33" s="91"/>
      <c r="C33" s="91">
        <v>19</v>
      </c>
      <c r="D33" s="100">
        <v>10</v>
      </c>
      <c r="E33" s="101">
        <v>8</v>
      </c>
      <c r="F33" s="101">
        <v>2</v>
      </c>
      <c r="G33" s="101">
        <v>262</v>
      </c>
      <c r="H33" s="101">
        <v>867</v>
      </c>
      <c r="I33" s="101">
        <v>683</v>
      </c>
      <c r="J33" s="101">
        <v>162</v>
      </c>
      <c r="K33" s="4">
        <v>1.3</v>
      </c>
      <c r="L33" s="4">
        <v>3.3</v>
      </c>
    </row>
    <row r="34" spans="3:12" ht="13.5" customHeight="1">
      <c r="C34" s="91">
        <v>20</v>
      </c>
      <c r="D34" s="100">
        <v>10</v>
      </c>
      <c r="E34" s="101">
        <v>8</v>
      </c>
      <c r="F34" s="101">
        <v>2</v>
      </c>
      <c r="G34" s="101">
        <v>267</v>
      </c>
      <c r="H34" s="101">
        <v>885</v>
      </c>
      <c r="I34" s="101">
        <v>694</v>
      </c>
      <c r="J34" s="101">
        <v>157</v>
      </c>
      <c r="K34" s="4">
        <f>ROUND(H34/I34,1)</f>
        <v>1.3</v>
      </c>
      <c r="L34" s="4">
        <f>ROUND(H34/G34,1)</f>
        <v>3.3</v>
      </c>
    </row>
    <row r="35" spans="4:12" ht="13.5" customHeight="1">
      <c r="D35" s="2"/>
      <c r="E35" s="3"/>
      <c r="F35" s="3"/>
      <c r="G35" s="3"/>
      <c r="H35" s="3"/>
      <c r="I35" s="3"/>
      <c r="J35" s="3"/>
      <c r="K35" s="4"/>
      <c r="L35" s="5"/>
    </row>
    <row r="36" spans="3:12" ht="13.5" customHeight="1">
      <c r="C36" s="91">
        <v>16</v>
      </c>
      <c r="D36" s="100">
        <v>231</v>
      </c>
      <c r="E36" s="101">
        <v>222</v>
      </c>
      <c r="F36" s="101">
        <v>9</v>
      </c>
      <c r="G36" s="101">
        <v>497</v>
      </c>
      <c r="H36" s="101">
        <v>9436</v>
      </c>
      <c r="I36" s="101">
        <v>743</v>
      </c>
      <c r="J36" s="101">
        <v>80</v>
      </c>
      <c r="K36" s="4">
        <v>12.7</v>
      </c>
      <c r="L36" s="4">
        <v>19</v>
      </c>
    </row>
    <row r="37" spans="3:12" ht="13.5" customHeight="1">
      <c r="C37" s="91">
        <v>17</v>
      </c>
      <c r="D37" s="100">
        <v>230</v>
      </c>
      <c r="E37" s="101">
        <v>221</v>
      </c>
      <c r="F37" s="101">
        <v>9</v>
      </c>
      <c r="G37" s="101">
        <v>488</v>
      </c>
      <c r="H37" s="101">
        <v>9126</v>
      </c>
      <c r="I37" s="101">
        <v>745</v>
      </c>
      <c r="J37" s="101">
        <v>79</v>
      </c>
      <c r="K37" s="4">
        <v>12.2</v>
      </c>
      <c r="L37" s="4">
        <v>18.7</v>
      </c>
    </row>
    <row r="38" spans="2:12" ht="13.5" customHeight="1">
      <c r="B38" s="91" t="s">
        <v>15</v>
      </c>
      <c r="C38" s="91">
        <v>18</v>
      </c>
      <c r="D38" s="100">
        <v>227</v>
      </c>
      <c r="E38" s="101">
        <v>219</v>
      </c>
      <c r="F38" s="101">
        <v>8</v>
      </c>
      <c r="G38" s="101">
        <v>492</v>
      </c>
      <c r="H38" s="101">
        <v>9168</v>
      </c>
      <c r="I38" s="101">
        <v>775</v>
      </c>
      <c r="J38" s="101">
        <v>78</v>
      </c>
      <c r="K38" s="4">
        <v>11.8</v>
      </c>
      <c r="L38" s="4">
        <v>18.6</v>
      </c>
    </row>
    <row r="39" spans="3:12" ht="13.5" customHeight="1">
      <c r="C39" s="91">
        <v>19</v>
      </c>
      <c r="D39" s="100">
        <v>226</v>
      </c>
      <c r="E39" s="101">
        <v>219</v>
      </c>
      <c r="F39" s="101">
        <v>7</v>
      </c>
      <c r="G39" s="101">
        <v>490</v>
      </c>
      <c r="H39" s="101">
        <v>9014</v>
      </c>
      <c r="I39" s="101">
        <v>785</v>
      </c>
      <c r="J39" s="101">
        <v>78</v>
      </c>
      <c r="K39" s="4">
        <v>11.5</v>
      </c>
      <c r="L39" s="4">
        <v>18.4</v>
      </c>
    </row>
    <row r="40" spans="3:12" ht="13.5" customHeight="1">
      <c r="C40" s="91">
        <v>20</v>
      </c>
      <c r="D40" s="2">
        <v>225</v>
      </c>
      <c r="E40" s="3">
        <v>218</v>
      </c>
      <c r="F40" s="3">
        <v>7</v>
      </c>
      <c r="G40" s="3">
        <v>477</v>
      </c>
      <c r="H40" s="3">
        <v>8638</v>
      </c>
      <c r="I40" s="3">
        <v>785</v>
      </c>
      <c r="J40" s="3">
        <v>77</v>
      </c>
      <c r="K40" s="4">
        <f>ROUND(H40/I40,1)</f>
        <v>11</v>
      </c>
      <c r="L40" s="4">
        <f>ROUND(H40/G40,1)</f>
        <v>18.1</v>
      </c>
    </row>
    <row r="41" spans="4:12" ht="13.5" customHeight="1">
      <c r="D41" s="2"/>
      <c r="E41" s="3"/>
      <c r="F41" s="3"/>
      <c r="G41" s="3"/>
      <c r="H41" s="3"/>
      <c r="I41" s="3"/>
      <c r="J41" s="3"/>
      <c r="K41" s="4"/>
      <c r="L41" s="5"/>
    </row>
    <row r="42" spans="3:12" ht="13.5" customHeight="1">
      <c r="C42" s="91">
        <v>16</v>
      </c>
      <c r="D42" s="100">
        <v>23</v>
      </c>
      <c r="E42" s="101">
        <v>23</v>
      </c>
      <c r="F42" s="3">
        <v>0</v>
      </c>
      <c r="G42" s="3" t="s">
        <v>22</v>
      </c>
      <c r="H42" s="101">
        <v>2949</v>
      </c>
      <c r="I42" s="101">
        <v>201</v>
      </c>
      <c r="J42" s="101">
        <v>74</v>
      </c>
      <c r="K42" s="4">
        <v>14.7</v>
      </c>
      <c r="L42" s="5" t="s">
        <v>16</v>
      </c>
    </row>
    <row r="43" spans="3:12" ht="13.5" customHeight="1">
      <c r="C43" s="91">
        <v>17</v>
      </c>
      <c r="D43" s="100">
        <v>23</v>
      </c>
      <c r="E43" s="101">
        <v>23</v>
      </c>
      <c r="F43" s="3">
        <v>0</v>
      </c>
      <c r="G43" s="3" t="s">
        <v>22</v>
      </c>
      <c r="H43" s="101">
        <v>3024</v>
      </c>
      <c r="I43" s="101">
        <v>211</v>
      </c>
      <c r="J43" s="101">
        <v>76</v>
      </c>
      <c r="K43" s="4">
        <v>14.3</v>
      </c>
      <c r="L43" s="5" t="s">
        <v>16</v>
      </c>
    </row>
    <row r="44" spans="2:12" ht="13.5" customHeight="1">
      <c r="B44" s="91" t="s">
        <v>17</v>
      </c>
      <c r="C44" s="91">
        <v>18</v>
      </c>
      <c r="D44" s="100">
        <v>22</v>
      </c>
      <c r="E44" s="101">
        <v>22</v>
      </c>
      <c r="F44" s="3">
        <v>0</v>
      </c>
      <c r="G44" s="3" t="s">
        <v>22</v>
      </c>
      <c r="H44" s="101">
        <v>3040</v>
      </c>
      <c r="I44" s="101">
        <v>202</v>
      </c>
      <c r="J44" s="101">
        <v>71</v>
      </c>
      <c r="K44" s="4">
        <v>15</v>
      </c>
      <c r="L44" s="5" t="s">
        <v>16</v>
      </c>
    </row>
    <row r="45" spans="3:12" ht="13.5" customHeight="1">
      <c r="C45" s="91">
        <v>19</v>
      </c>
      <c r="D45" s="100">
        <v>22</v>
      </c>
      <c r="E45" s="101">
        <v>22</v>
      </c>
      <c r="F45" s="3">
        <v>0</v>
      </c>
      <c r="G45" s="3" t="s">
        <v>22</v>
      </c>
      <c r="H45" s="101">
        <v>2949</v>
      </c>
      <c r="I45" s="101">
        <v>186</v>
      </c>
      <c r="J45" s="101">
        <v>67</v>
      </c>
      <c r="K45" s="4">
        <v>15.9</v>
      </c>
      <c r="L45" s="5" t="s">
        <v>16</v>
      </c>
    </row>
    <row r="46" spans="3:12" ht="13.5" customHeight="1">
      <c r="C46" s="91">
        <v>20</v>
      </c>
      <c r="D46" s="2">
        <v>23</v>
      </c>
      <c r="E46" s="3">
        <v>23</v>
      </c>
      <c r="F46" s="3">
        <v>0</v>
      </c>
      <c r="G46" s="3" t="s">
        <v>22</v>
      </c>
      <c r="H46" s="3">
        <v>2860</v>
      </c>
      <c r="I46" s="3">
        <v>197</v>
      </c>
      <c r="J46" s="3">
        <v>71</v>
      </c>
      <c r="K46" s="4">
        <f>ROUND(H46/I46,1)</f>
        <v>14.5</v>
      </c>
      <c r="L46" s="5" t="s">
        <v>16</v>
      </c>
    </row>
    <row r="47" spans="4:12" ht="13.5" customHeight="1">
      <c r="D47" s="2"/>
      <c r="E47" s="3"/>
      <c r="F47" s="3"/>
      <c r="G47" s="3"/>
      <c r="H47" s="3"/>
      <c r="I47" s="3"/>
      <c r="J47" s="3"/>
      <c r="K47" s="4"/>
      <c r="L47" s="5"/>
    </row>
    <row r="48" spans="3:12" ht="13.5" customHeight="1">
      <c r="C48" s="91">
        <v>16</v>
      </c>
      <c r="D48" s="100">
        <v>19</v>
      </c>
      <c r="E48" s="101">
        <v>19</v>
      </c>
      <c r="F48" s="3">
        <v>0</v>
      </c>
      <c r="G48" s="3" t="s">
        <v>22</v>
      </c>
      <c r="H48" s="101">
        <v>472</v>
      </c>
      <c r="I48" s="101">
        <v>34</v>
      </c>
      <c r="J48" s="101">
        <v>12</v>
      </c>
      <c r="K48" s="4">
        <v>13.9</v>
      </c>
      <c r="L48" s="5" t="s">
        <v>16</v>
      </c>
    </row>
    <row r="49" spans="3:12" ht="13.5" customHeight="1">
      <c r="C49" s="91">
        <v>17</v>
      </c>
      <c r="D49" s="100">
        <v>19</v>
      </c>
      <c r="E49" s="101">
        <v>19</v>
      </c>
      <c r="F49" s="3">
        <v>0</v>
      </c>
      <c r="G49" s="3" t="s">
        <v>22</v>
      </c>
      <c r="H49" s="101">
        <v>478</v>
      </c>
      <c r="I49" s="101">
        <v>33</v>
      </c>
      <c r="J49" s="101">
        <v>11</v>
      </c>
      <c r="K49" s="4">
        <v>14.5</v>
      </c>
      <c r="L49" s="5" t="s">
        <v>16</v>
      </c>
    </row>
    <row r="50" spans="2:12" ht="13.5" customHeight="1">
      <c r="B50" s="91" t="s">
        <v>18</v>
      </c>
      <c r="C50" s="91">
        <v>18</v>
      </c>
      <c r="D50" s="100">
        <v>17</v>
      </c>
      <c r="E50" s="101">
        <v>17</v>
      </c>
      <c r="F50" s="3">
        <v>0</v>
      </c>
      <c r="G50" s="3" t="s">
        <v>22</v>
      </c>
      <c r="H50" s="101">
        <v>291</v>
      </c>
      <c r="I50" s="101">
        <v>26</v>
      </c>
      <c r="J50" s="101">
        <v>8</v>
      </c>
      <c r="K50" s="4">
        <v>11.2</v>
      </c>
      <c r="L50" s="5" t="s">
        <v>16</v>
      </c>
    </row>
    <row r="51" spans="3:12" ht="13.5" customHeight="1">
      <c r="C51" s="91">
        <v>19</v>
      </c>
      <c r="D51" s="100">
        <v>16</v>
      </c>
      <c r="E51" s="101">
        <v>16</v>
      </c>
      <c r="F51" s="3">
        <v>0</v>
      </c>
      <c r="G51" s="3" t="s">
        <v>22</v>
      </c>
      <c r="H51" s="101">
        <v>309</v>
      </c>
      <c r="I51" s="101">
        <v>24</v>
      </c>
      <c r="J51" s="101">
        <v>7</v>
      </c>
      <c r="K51" s="4">
        <v>12.9</v>
      </c>
      <c r="L51" s="5" t="s">
        <v>16</v>
      </c>
    </row>
    <row r="52" spans="3:12" ht="13.5" customHeight="1">
      <c r="C52" s="91">
        <v>20</v>
      </c>
      <c r="D52" s="100">
        <v>16</v>
      </c>
      <c r="E52" s="101">
        <v>16</v>
      </c>
      <c r="F52" s="3">
        <v>0</v>
      </c>
      <c r="G52" s="3" t="s">
        <v>22</v>
      </c>
      <c r="H52" s="101">
        <v>255</v>
      </c>
      <c r="I52" s="101">
        <v>24</v>
      </c>
      <c r="J52" s="101">
        <v>7</v>
      </c>
      <c r="K52" s="4">
        <f>ROUND(H52/I52,1)</f>
        <v>10.6</v>
      </c>
      <c r="L52" s="5" t="s">
        <v>16</v>
      </c>
    </row>
    <row r="53" spans="2:12" ht="12.75" thickBot="1">
      <c r="B53" s="102"/>
      <c r="C53" s="102"/>
      <c r="D53" s="103"/>
      <c r="E53" s="102"/>
      <c r="F53" s="102"/>
      <c r="G53" s="102"/>
      <c r="H53" s="102"/>
      <c r="I53" s="102"/>
      <c r="J53" s="102"/>
      <c r="K53" s="102"/>
      <c r="L53" s="102"/>
    </row>
    <row r="54" spans="2:12" ht="4.5" customHeight="1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</row>
    <row r="55" ht="13.5" customHeight="1">
      <c r="B55" s="104" t="s">
        <v>19</v>
      </c>
    </row>
    <row r="56" ht="13.5" customHeight="1">
      <c r="B56" s="104" t="s">
        <v>23</v>
      </c>
    </row>
    <row r="57" ht="13.5" thickBot="1" thickTop="1"/>
    <row r="58" ht="13.5" thickBot="1" thickTop="1"/>
    <row r="59" ht="13.5" thickBot="1" thickTop="1"/>
    <row r="60" ht="13.5" thickBot="1" thickTop="1"/>
    <row r="61" ht="13.5" thickBot="1" thickTop="1"/>
    <row r="62" ht="13.5" thickBot="1" thickTop="1"/>
    <row r="63" ht="13.5" thickBot="1" thickTop="1"/>
    <row r="64" ht="13.5" thickBot="1" thickTop="1"/>
    <row r="65" ht="13.5" thickBot="1" thickTop="1"/>
    <row r="66" ht="13.5" thickBot="1" thickTop="1"/>
    <row r="67" ht="13.5" thickBot="1" thickTop="1"/>
    <row r="68" ht="13.5" thickBot="1" thickTop="1"/>
  </sheetData>
  <mergeCells count="3">
    <mergeCell ref="D7:F7"/>
    <mergeCell ref="B8:C8"/>
    <mergeCell ref="B2:L2"/>
  </mergeCells>
  <printOptions/>
  <pageMargins left="0.75" right="0.75" top="1" bottom="1" header="0.512" footer="0.51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38"/>
  <sheetViews>
    <sheetView workbookViewId="0" topLeftCell="A1">
      <selection activeCell="B42" sqref="B42"/>
    </sheetView>
  </sheetViews>
  <sheetFormatPr defaultColWidth="10.00390625" defaultRowHeight="12.75" customHeight="1"/>
  <cols>
    <col min="1" max="1" width="1.625" style="6" customWidth="1"/>
    <col min="2" max="2" width="9.625" style="6" customWidth="1"/>
    <col min="3" max="5" width="7.125" style="6" customWidth="1"/>
    <col min="6" max="13" width="6.625" style="6" customWidth="1"/>
    <col min="14" max="16384" width="10.00390625" style="6" customWidth="1"/>
  </cols>
  <sheetData>
    <row r="1" ht="4.5" customHeight="1"/>
    <row r="2" spans="2:12" ht="12.75" customHeight="1">
      <c r="B2" s="419" t="s">
        <v>92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ht="4.5" customHeight="1" thickBot="1"/>
    <row r="4" spans="2:13" ht="13.5" customHeight="1">
      <c r="B4" s="133"/>
      <c r="C4" s="57"/>
      <c r="D4" s="443" t="s">
        <v>8</v>
      </c>
      <c r="E4" s="133"/>
      <c r="F4" s="414" t="s">
        <v>113</v>
      </c>
      <c r="G4" s="415"/>
      <c r="H4" s="415"/>
      <c r="I4" s="415"/>
      <c r="J4" s="415"/>
      <c r="K4" s="415"/>
      <c r="L4" s="415"/>
      <c r="M4" s="415"/>
    </row>
    <row r="5" spans="2:13" s="74" customFormat="1" ht="13.5" customHeight="1">
      <c r="B5" s="148" t="s">
        <v>25</v>
      </c>
      <c r="C5" s="181"/>
      <c r="D5" s="439"/>
      <c r="F5" s="434" t="s">
        <v>114</v>
      </c>
      <c r="G5" s="435"/>
      <c r="H5" s="434" t="s">
        <v>115</v>
      </c>
      <c r="I5" s="435"/>
      <c r="J5" s="434" t="s">
        <v>116</v>
      </c>
      <c r="K5" s="435"/>
      <c r="L5" s="434" t="s">
        <v>117</v>
      </c>
      <c r="M5" s="444"/>
    </row>
    <row r="6" spans="3:13" s="74" customFormat="1" ht="13.5" customHeight="1">
      <c r="C6" s="7" t="s">
        <v>8</v>
      </c>
      <c r="D6" s="7" t="s">
        <v>47</v>
      </c>
      <c r="E6" s="7" t="s">
        <v>48</v>
      </c>
      <c r="F6" s="7" t="s">
        <v>47</v>
      </c>
      <c r="G6" s="7" t="s">
        <v>48</v>
      </c>
      <c r="H6" s="7" t="s">
        <v>47</v>
      </c>
      <c r="I6" s="7" t="s">
        <v>48</v>
      </c>
      <c r="J6" s="7" t="s">
        <v>47</v>
      </c>
      <c r="K6" s="7" t="s">
        <v>48</v>
      </c>
      <c r="L6" s="7" t="s">
        <v>47</v>
      </c>
      <c r="M6" s="7" t="s">
        <v>48</v>
      </c>
    </row>
    <row r="7" spans="2:13" ht="4.5" customHeight="1">
      <c r="B7" s="75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2:13" ht="13.5" customHeight="1">
      <c r="B8" s="50" t="s">
        <v>28</v>
      </c>
      <c r="C8" s="347">
        <f>D8+E8</f>
        <v>581</v>
      </c>
      <c r="D8" s="51">
        <f>SUM(D10:D37)</f>
        <v>334</v>
      </c>
      <c r="E8" s="51">
        <f>SUM(E10:E37)</f>
        <v>247</v>
      </c>
      <c r="F8" s="51">
        <f>SUM(F10:F37)</f>
        <v>126</v>
      </c>
      <c r="G8" s="51">
        <f aca="true" t="shared" si="0" ref="G8:M8">SUM(G10:G37)</f>
        <v>93</v>
      </c>
      <c r="H8" s="51">
        <f t="shared" si="0"/>
        <v>94</v>
      </c>
      <c r="I8" s="51">
        <f t="shared" si="0"/>
        <v>68</v>
      </c>
      <c r="J8" s="51">
        <f t="shared" si="0"/>
        <v>78</v>
      </c>
      <c r="K8" s="51">
        <f t="shared" si="0"/>
        <v>68</v>
      </c>
      <c r="L8" s="51">
        <f t="shared" si="0"/>
        <v>36</v>
      </c>
      <c r="M8" s="51">
        <f t="shared" si="0"/>
        <v>18</v>
      </c>
    </row>
    <row r="9" spans="2:13" ht="4.5" customHeight="1">
      <c r="B9" s="28"/>
      <c r="C9" s="55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ht="13.5" customHeight="1">
      <c r="A10" s="13"/>
      <c r="B10" s="14" t="s">
        <v>31</v>
      </c>
      <c r="C10" s="55">
        <f>SUM(F10:M10)</f>
        <v>393</v>
      </c>
      <c r="D10" s="56">
        <f>F10+H10+J10+L10</f>
        <v>229</v>
      </c>
      <c r="E10" s="56">
        <f>G10+I10+K10+M10</f>
        <v>164</v>
      </c>
      <c r="F10" s="56">
        <v>90</v>
      </c>
      <c r="G10" s="56">
        <v>56</v>
      </c>
      <c r="H10" s="56">
        <v>68</v>
      </c>
      <c r="I10" s="56">
        <v>51</v>
      </c>
      <c r="J10" s="56">
        <v>53</v>
      </c>
      <c r="K10" s="56">
        <v>47</v>
      </c>
      <c r="L10" s="56">
        <v>18</v>
      </c>
      <c r="M10" s="56">
        <v>10</v>
      </c>
    </row>
    <row r="11" spans="1:13" ht="12.75" customHeight="1">
      <c r="A11" s="13"/>
      <c r="B11" s="14" t="s">
        <v>32</v>
      </c>
      <c r="C11" s="55">
        <f aca="true" t="shared" si="1" ref="C11:C37">SUM(F11:M11)</f>
        <v>69</v>
      </c>
      <c r="D11" s="56">
        <f aca="true" t="shared" si="2" ref="D11:D37">F11+H11+J11+L11</f>
        <v>39</v>
      </c>
      <c r="E11" s="56">
        <f aca="true" t="shared" si="3" ref="E11:E37">G11+I11+K11+M11</f>
        <v>30</v>
      </c>
      <c r="F11" s="56">
        <v>14</v>
      </c>
      <c r="G11" s="56">
        <v>11</v>
      </c>
      <c r="H11" s="56">
        <v>11</v>
      </c>
      <c r="I11" s="54">
        <v>8</v>
      </c>
      <c r="J11" s="56">
        <v>7</v>
      </c>
      <c r="K11" s="54">
        <v>9</v>
      </c>
      <c r="L11" s="56">
        <v>7</v>
      </c>
      <c r="M11" s="56">
        <v>2</v>
      </c>
    </row>
    <row r="12" spans="1:13" ht="12.75" customHeight="1">
      <c r="A12" s="13"/>
      <c r="B12" s="14" t="s">
        <v>33</v>
      </c>
      <c r="C12" s="55">
        <f t="shared" si="1"/>
        <v>0</v>
      </c>
      <c r="D12" s="56">
        <f t="shared" si="2"/>
        <v>0</v>
      </c>
      <c r="E12" s="56">
        <f t="shared" si="3"/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</row>
    <row r="13" spans="1:13" ht="12.75" customHeight="1">
      <c r="A13" s="13"/>
      <c r="B13" s="14" t="s">
        <v>34</v>
      </c>
      <c r="C13" s="55">
        <f t="shared" si="1"/>
        <v>46</v>
      </c>
      <c r="D13" s="56">
        <f t="shared" si="2"/>
        <v>23</v>
      </c>
      <c r="E13" s="56">
        <f t="shared" si="3"/>
        <v>23</v>
      </c>
      <c r="F13" s="56">
        <v>8</v>
      </c>
      <c r="G13" s="56">
        <v>12</v>
      </c>
      <c r="H13" s="56">
        <v>2</v>
      </c>
      <c r="I13" s="56">
        <v>3</v>
      </c>
      <c r="J13" s="56">
        <v>8</v>
      </c>
      <c r="K13" s="56">
        <v>6</v>
      </c>
      <c r="L13" s="56">
        <v>5</v>
      </c>
      <c r="M13" s="56">
        <v>2</v>
      </c>
    </row>
    <row r="14" spans="1:13" ht="12.75" customHeight="1">
      <c r="A14" s="13"/>
      <c r="B14" s="14" t="s">
        <v>380</v>
      </c>
      <c r="C14" s="55">
        <f t="shared" si="1"/>
        <v>0</v>
      </c>
      <c r="D14" s="56">
        <f t="shared" si="2"/>
        <v>0</v>
      </c>
      <c r="E14" s="56">
        <f t="shared" si="3"/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</row>
    <row r="15" spans="1:13" ht="4.5" customHeight="1">
      <c r="A15" s="13"/>
      <c r="B15" s="14"/>
      <c r="C15" s="55">
        <f t="shared" si="1"/>
        <v>0</v>
      </c>
      <c r="D15" s="56">
        <f t="shared" si="2"/>
        <v>0</v>
      </c>
      <c r="E15" s="56">
        <f t="shared" si="3"/>
        <v>0</v>
      </c>
      <c r="F15" s="56"/>
      <c r="G15" s="56"/>
      <c r="H15" s="56"/>
      <c r="I15" s="56"/>
      <c r="J15" s="56"/>
      <c r="K15" s="56"/>
      <c r="L15" s="56"/>
      <c r="M15" s="56"/>
    </row>
    <row r="16" spans="1:13" ht="12.75" customHeight="1">
      <c r="A16" s="13"/>
      <c r="B16" s="14" t="s">
        <v>381</v>
      </c>
      <c r="C16" s="55">
        <f t="shared" si="1"/>
        <v>0</v>
      </c>
      <c r="D16" s="56">
        <f t="shared" si="2"/>
        <v>0</v>
      </c>
      <c r="E16" s="56">
        <f t="shared" si="3"/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</row>
    <row r="17" spans="1:13" ht="12.75" customHeight="1">
      <c r="A17" s="13"/>
      <c r="B17" s="14" t="s">
        <v>382</v>
      </c>
      <c r="C17" s="55">
        <f t="shared" si="1"/>
        <v>0</v>
      </c>
      <c r="D17" s="56">
        <f t="shared" si="2"/>
        <v>0</v>
      </c>
      <c r="E17" s="56">
        <f t="shared" si="3"/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</row>
    <row r="18" spans="1:13" ht="12.75" customHeight="1">
      <c r="A18" s="13"/>
      <c r="B18" s="14" t="s">
        <v>386</v>
      </c>
      <c r="C18" s="55">
        <f t="shared" si="1"/>
        <v>30</v>
      </c>
      <c r="D18" s="56">
        <f t="shared" si="2"/>
        <v>17</v>
      </c>
      <c r="E18" s="56">
        <f t="shared" si="3"/>
        <v>13</v>
      </c>
      <c r="F18" s="56">
        <v>5</v>
      </c>
      <c r="G18" s="56">
        <v>5</v>
      </c>
      <c r="H18" s="56">
        <v>5</v>
      </c>
      <c r="I18" s="56">
        <v>1</v>
      </c>
      <c r="J18" s="56">
        <v>5</v>
      </c>
      <c r="K18" s="56">
        <v>4</v>
      </c>
      <c r="L18" s="56">
        <v>2</v>
      </c>
      <c r="M18" s="56">
        <v>3</v>
      </c>
    </row>
    <row r="19" spans="1:13" ht="12.75" customHeight="1">
      <c r="A19" s="13"/>
      <c r="B19" s="14" t="s">
        <v>35</v>
      </c>
      <c r="C19" s="55">
        <f t="shared" si="1"/>
        <v>0</v>
      </c>
      <c r="D19" s="56">
        <f t="shared" si="2"/>
        <v>0</v>
      </c>
      <c r="E19" s="56">
        <f t="shared" si="3"/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</row>
    <row r="20" spans="1:13" ht="13.5" customHeight="1">
      <c r="A20" s="13"/>
      <c r="B20" s="14" t="s">
        <v>36</v>
      </c>
      <c r="C20" s="55">
        <f t="shared" si="1"/>
        <v>0</v>
      </c>
      <c r="D20" s="56">
        <f t="shared" si="2"/>
        <v>0</v>
      </c>
      <c r="E20" s="56">
        <f t="shared" si="3"/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</row>
    <row r="21" spans="1:13" ht="4.5" customHeight="1">
      <c r="A21" s="13"/>
      <c r="B21" s="14"/>
      <c r="C21" s="55">
        <f t="shared" si="1"/>
        <v>0</v>
      </c>
      <c r="D21" s="56">
        <f t="shared" si="2"/>
        <v>0</v>
      </c>
      <c r="E21" s="56">
        <f t="shared" si="3"/>
        <v>0</v>
      </c>
      <c r="F21" s="54"/>
      <c r="G21" s="54"/>
      <c r="H21" s="54"/>
      <c r="I21" s="54"/>
      <c r="J21" s="54"/>
      <c r="K21" s="54"/>
      <c r="L21" s="54"/>
      <c r="M21" s="54"/>
    </row>
    <row r="22" spans="1:13" ht="12.75" customHeight="1">
      <c r="A22" s="13"/>
      <c r="B22" s="14" t="s">
        <v>37</v>
      </c>
      <c r="C22" s="55">
        <f t="shared" si="1"/>
        <v>0</v>
      </c>
      <c r="D22" s="56">
        <f t="shared" si="2"/>
        <v>0</v>
      </c>
      <c r="E22" s="56">
        <f t="shared" si="3"/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</row>
    <row r="23" spans="1:13" ht="12.75" customHeight="1">
      <c r="A23" s="13"/>
      <c r="B23" s="14" t="s">
        <v>38</v>
      </c>
      <c r="C23" s="55">
        <f t="shared" si="1"/>
        <v>43</v>
      </c>
      <c r="D23" s="56">
        <f t="shared" si="2"/>
        <v>26</v>
      </c>
      <c r="E23" s="56">
        <f t="shared" si="3"/>
        <v>17</v>
      </c>
      <c r="F23" s="56">
        <v>9</v>
      </c>
      <c r="G23" s="56">
        <v>9</v>
      </c>
      <c r="H23" s="56">
        <v>8</v>
      </c>
      <c r="I23" s="56">
        <v>5</v>
      </c>
      <c r="J23" s="56">
        <v>5</v>
      </c>
      <c r="K23" s="56">
        <v>2</v>
      </c>
      <c r="L23" s="54">
        <v>4</v>
      </c>
      <c r="M23" s="56">
        <v>1</v>
      </c>
    </row>
    <row r="24" spans="1:13" ht="12.75" customHeight="1">
      <c r="A24" s="13"/>
      <c r="B24" s="14" t="s">
        <v>39</v>
      </c>
      <c r="C24" s="55">
        <f t="shared" si="1"/>
        <v>0</v>
      </c>
      <c r="D24" s="56">
        <f t="shared" si="2"/>
        <v>0</v>
      </c>
      <c r="E24" s="56">
        <f t="shared" si="3"/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</row>
    <row r="25" spans="1:13" ht="13.5" customHeight="1">
      <c r="A25" s="13"/>
      <c r="B25" s="14" t="s">
        <v>383</v>
      </c>
      <c r="C25" s="55">
        <f t="shared" si="1"/>
        <v>0</v>
      </c>
      <c r="D25" s="56">
        <f t="shared" si="2"/>
        <v>0</v>
      </c>
      <c r="E25" s="56">
        <f t="shared" si="3"/>
        <v>0</v>
      </c>
      <c r="F25" s="54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4">
        <v>0</v>
      </c>
      <c r="M25" s="54">
        <v>0</v>
      </c>
    </row>
    <row r="26" spans="1:13" ht="12.75" customHeight="1">
      <c r="A26" s="13"/>
      <c r="B26" s="14" t="s">
        <v>40</v>
      </c>
      <c r="C26" s="55">
        <f t="shared" si="1"/>
        <v>0</v>
      </c>
      <c r="D26" s="56">
        <f t="shared" si="2"/>
        <v>0</v>
      </c>
      <c r="E26" s="56">
        <f t="shared" si="3"/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</row>
    <row r="27" spans="1:13" ht="4.5" customHeight="1">
      <c r="A27" s="13"/>
      <c r="B27" s="14"/>
      <c r="C27" s="55">
        <f t="shared" si="1"/>
        <v>0</v>
      </c>
      <c r="D27" s="56">
        <f t="shared" si="2"/>
        <v>0</v>
      </c>
      <c r="E27" s="56">
        <f t="shared" si="3"/>
        <v>0</v>
      </c>
      <c r="F27" s="54"/>
      <c r="G27" s="54"/>
      <c r="H27" s="54"/>
      <c r="I27" s="54"/>
      <c r="J27" s="54"/>
      <c r="K27" s="54"/>
      <c r="L27" s="54"/>
      <c r="M27" s="54"/>
    </row>
    <row r="28" spans="1:13" ht="12.75" customHeight="1">
      <c r="A28" s="13"/>
      <c r="B28" s="14" t="s">
        <v>387</v>
      </c>
      <c r="C28" s="55">
        <f t="shared" si="1"/>
        <v>0</v>
      </c>
      <c r="D28" s="56">
        <f t="shared" si="2"/>
        <v>0</v>
      </c>
      <c r="E28" s="56">
        <f t="shared" si="3"/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</row>
    <row r="29" spans="1:13" ht="13.5" customHeight="1">
      <c r="A29" s="13"/>
      <c r="B29" s="14" t="s">
        <v>388</v>
      </c>
      <c r="C29" s="55">
        <f t="shared" si="1"/>
        <v>0</v>
      </c>
      <c r="D29" s="56">
        <f t="shared" si="2"/>
        <v>0</v>
      </c>
      <c r="E29" s="56">
        <f t="shared" si="3"/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</row>
    <row r="30" spans="1:13" ht="12.75" customHeight="1">
      <c r="A30" s="13"/>
      <c r="B30" s="14" t="s">
        <v>41</v>
      </c>
      <c r="C30" s="55">
        <f t="shared" si="1"/>
        <v>0</v>
      </c>
      <c r="D30" s="56">
        <f t="shared" si="2"/>
        <v>0</v>
      </c>
      <c r="E30" s="56">
        <f t="shared" si="3"/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</row>
    <row r="31" spans="1:13" ht="12.75" customHeight="1">
      <c r="A31" s="13"/>
      <c r="B31" s="14" t="s">
        <v>42</v>
      </c>
      <c r="C31" s="55">
        <f t="shared" si="1"/>
        <v>0</v>
      </c>
      <c r="D31" s="56">
        <f t="shared" si="2"/>
        <v>0</v>
      </c>
      <c r="E31" s="56">
        <f t="shared" si="3"/>
        <v>0</v>
      </c>
      <c r="F31" s="54">
        <v>0</v>
      </c>
      <c r="G31" s="54">
        <v>0</v>
      </c>
      <c r="H31" s="54">
        <v>0</v>
      </c>
      <c r="I31" s="56">
        <v>0</v>
      </c>
      <c r="J31" s="54">
        <v>0</v>
      </c>
      <c r="K31" s="56">
        <v>0</v>
      </c>
      <c r="L31" s="54">
        <v>0</v>
      </c>
      <c r="M31" s="56">
        <v>0</v>
      </c>
    </row>
    <row r="32" spans="1:13" ht="12.75" customHeight="1">
      <c r="A32" s="13"/>
      <c r="B32" s="14" t="s">
        <v>43</v>
      </c>
      <c r="C32" s="55">
        <f t="shared" si="1"/>
        <v>0</v>
      </c>
      <c r="D32" s="56">
        <f t="shared" si="2"/>
        <v>0</v>
      </c>
      <c r="E32" s="56">
        <f t="shared" si="3"/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</row>
    <row r="33" spans="1:13" ht="4.5" customHeight="1">
      <c r="A33" s="13"/>
      <c r="B33" s="14"/>
      <c r="C33" s="55">
        <f t="shared" si="1"/>
        <v>0</v>
      </c>
      <c r="D33" s="56">
        <f t="shared" si="2"/>
        <v>0</v>
      </c>
      <c r="E33" s="56">
        <f t="shared" si="3"/>
        <v>0</v>
      </c>
      <c r="F33" s="54"/>
      <c r="G33" s="54"/>
      <c r="H33" s="54"/>
      <c r="I33" s="54"/>
      <c r="J33" s="54"/>
      <c r="K33" s="54"/>
      <c r="L33" s="54"/>
      <c r="M33" s="54"/>
    </row>
    <row r="34" spans="1:13" ht="13.5" customHeight="1">
      <c r="A34" s="13"/>
      <c r="B34" s="14" t="s">
        <v>44</v>
      </c>
      <c r="C34" s="55">
        <f t="shared" si="1"/>
        <v>0</v>
      </c>
      <c r="D34" s="56">
        <f t="shared" si="2"/>
        <v>0</v>
      </c>
      <c r="E34" s="56">
        <f t="shared" si="3"/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</row>
    <row r="35" spans="1:13" ht="12.75" customHeight="1">
      <c r="A35" s="13"/>
      <c r="B35" s="14" t="s">
        <v>45</v>
      </c>
      <c r="C35" s="55">
        <f t="shared" si="1"/>
        <v>0</v>
      </c>
      <c r="D35" s="56">
        <f t="shared" si="2"/>
        <v>0</v>
      </c>
      <c r="E35" s="56">
        <f t="shared" si="3"/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</row>
    <row r="36" spans="1:13" ht="12.75" customHeight="1">
      <c r="A36" s="13"/>
      <c r="B36" s="14" t="s">
        <v>384</v>
      </c>
      <c r="C36" s="55">
        <f t="shared" si="1"/>
        <v>0</v>
      </c>
      <c r="D36" s="56">
        <f t="shared" si="2"/>
        <v>0</v>
      </c>
      <c r="E36" s="56">
        <f t="shared" si="3"/>
        <v>0</v>
      </c>
      <c r="F36" s="56">
        <v>0</v>
      </c>
      <c r="G36" s="54">
        <v>0</v>
      </c>
      <c r="H36" s="56">
        <v>0</v>
      </c>
      <c r="I36" s="54">
        <v>0</v>
      </c>
      <c r="J36" s="56">
        <v>0</v>
      </c>
      <c r="K36" s="54">
        <v>0</v>
      </c>
      <c r="L36" s="54">
        <v>0</v>
      </c>
      <c r="M36" s="54">
        <v>0</v>
      </c>
    </row>
    <row r="37" spans="1:13" ht="12.75" customHeight="1">
      <c r="A37" s="13"/>
      <c r="B37" s="110" t="s">
        <v>389</v>
      </c>
      <c r="C37" s="55">
        <f t="shared" si="1"/>
        <v>0</v>
      </c>
      <c r="D37" s="56">
        <f t="shared" si="2"/>
        <v>0</v>
      </c>
      <c r="E37" s="56">
        <f t="shared" si="3"/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</row>
    <row r="38" spans="1:13" ht="4.5" customHeight="1" thickBot="1">
      <c r="A38" s="13"/>
      <c r="B38" s="182"/>
      <c r="C38" s="183">
        <v>0</v>
      </c>
      <c r="D38" s="59"/>
      <c r="E38" s="59"/>
      <c r="F38" s="184"/>
      <c r="G38" s="184"/>
      <c r="H38" s="184"/>
      <c r="I38" s="184"/>
      <c r="J38" s="184"/>
      <c r="K38" s="184"/>
      <c r="L38" s="184"/>
      <c r="M38" s="184"/>
    </row>
    <row r="39" ht="11.25"/>
    <row r="40" ht="11.25"/>
    <row r="41" ht="11.25"/>
    <row r="42" ht="11.25"/>
    <row r="43" ht="11.25"/>
    <row r="44" ht="11.25"/>
  </sheetData>
  <mergeCells count="7">
    <mergeCell ref="B2:L2"/>
    <mergeCell ref="D4:D5"/>
    <mergeCell ref="F4:M4"/>
    <mergeCell ref="F5:G5"/>
    <mergeCell ref="H5:I5"/>
    <mergeCell ref="J5:K5"/>
    <mergeCell ref="L5:M5"/>
  </mergeCells>
  <printOptions/>
  <pageMargins left="0.7874015748031497" right="0.7874015748031497" top="0.7874015748031497" bottom="0.7874015748031497" header="0.5118110236220472" footer="0.5118110236220472"/>
  <pageSetup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L38"/>
  <sheetViews>
    <sheetView workbookViewId="0" topLeftCell="L1">
      <selection activeCell="S2" sqref="S2"/>
    </sheetView>
  </sheetViews>
  <sheetFormatPr defaultColWidth="7.00390625" defaultRowHeight="12.75" customHeight="1"/>
  <cols>
    <col min="1" max="1" width="0.5" style="6" customWidth="1"/>
    <col min="2" max="2" width="11.00390625" style="6" customWidth="1"/>
    <col min="3" max="6" width="7.375" style="6" customWidth="1"/>
    <col min="7" max="8" width="6.50390625" style="6" customWidth="1"/>
    <col min="9" max="11" width="5.75390625" style="6" customWidth="1"/>
    <col min="12" max="13" width="6.50390625" style="6" customWidth="1"/>
    <col min="14" max="14" width="5.75390625" style="6" customWidth="1"/>
    <col min="15" max="15" width="6.50390625" style="6" customWidth="1"/>
    <col min="16" max="16" width="5.00390625" style="6" customWidth="1"/>
    <col min="17" max="17" width="6.50390625" style="6" customWidth="1"/>
    <col min="18" max="24" width="5.00390625" style="6" customWidth="1"/>
    <col min="25" max="26" width="4.875" style="6" customWidth="1"/>
    <col min="27" max="29" width="3.625" style="6" customWidth="1"/>
    <col min="30" max="30" width="4.625" style="6" customWidth="1"/>
    <col min="31" max="32" width="4.125" style="6" customWidth="1"/>
    <col min="33" max="34" width="4.625" style="6" customWidth="1"/>
    <col min="35" max="35" width="5.00390625" style="6" customWidth="1"/>
    <col min="36" max="36" width="6.25390625" style="6" customWidth="1"/>
    <col min="37" max="38" width="5.00390625" style="6" customWidth="1"/>
    <col min="39" max="16384" width="7.00390625" style="6" customWidth="1"/>
  </cols>
  <sheetData>
    <row r="1" ht="4.5" customHeight="1"/>
    <row r="2" spans="2:28" ht="12.75" customHeight="1">
      <c r="B2" s="419" t="s">
        <v>93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R2" s="105" t="s">
        <v>455</v>
      </c>
      <c r="S2" s="105"/>
      <c r="T2" s="105"/>
      <c r="U2" s="105"/>
      <c r="V2" s="105"/>
      <c r="W2" s="105"/>
      <c r="X2" s="105"/>
      <c r="Y2" s="105"/>
      <c r="Z2" s="105"/>
      <c r="AA2" s="105"/>
      <c r="AB2" s="105"/>
    </row>
    <row r="3" ht="4.5" customHeight="1" thickBot="1"/>
    <row r="4" spans="2:38" ht="12.75" customHeight="1">
      <c r="B4" s="432" t="s">
        <v>25</v>
      </c>
      <c r="C4" s="57"/>
      <c r="D4" s="147" t="s">
        <v>8</v>
      </c>
      <c r="E4" s="133"/>
      <c r="F4" s="57"/>
      <c r="G4" s="147" t="s">
        <v>94</v>
      </c>
      <c r="H4" s="133"/>
      <c r="I4" s="57"/>
      <c r="J4" s="147" t="s">
        <v>95</v>
      </c>
      <c r="K4" s="133"/>
      <c r="L4" s="414" t="s">
        <v>96</v>
      </c>
      <c r="M4" s="415"/>
      <c r="N4" s="416"/>
      <c r="O4" s="57"/>
      <c r="P4" s="147" t="s">
        <v>118</v>
      </c>
      <c r="Q4" s="147"/>
      <c r="R4" s="57"/>
      <c r="S4" s="147" t="s">
        <v>97</v>
      </c>
      <c r="T4" s="133"/>
      <c r="U4" s="57"/>
      <c r="V4" s="147" t="s">
        <v>98</v>
      </c>
      <c r="W4" s="133"/>
      <c r="X4" s="57"/>
      <c r="Y4" s="147" t="s">
        <v>99</v>
      </c>
      <c r="Z4" s="133"/>
      <c r="AA4" s="57"/>
      <c r="AB4" s="147" t="s">
        <v>356</v>
      </c>
      <c r="AC4" s="133"/>
      <c r="AD4" s="57"/>
      <c r="AE4" s="147" t="s">
        <v>357</v>
      </c>
      <c r="AF4" s="133"/>
      <c r="AG4" s="57"/>
      <c r="AH4" s="147" t="s">
        <v>101</v>
      </c>
      <c r="AI4" s="133"/>
      <c r="AJ4" s="57"/>
      <c r="AK4" s="147" t="s">
        <v>100</v>
      </c>
      <c r="AL4" s="133"/>
    </row>
    <row r="5" spans="2:38" s="74" customFormat="1" ht="12.75" customHeight="1">
      <c r="B5" s="433"/>
      <c r="C5" s="7" t="s">
        <v>8</v>
      </c>
      <c r="D5" s="7" t="s">
        <v>47</v>
      </c>
      <c r="E5" s="7" t="s">
        <v>48</v>
      </c>
      <c r="F5" s="7" t="s">
        <v>8</v>
      </c>
      <c r="G5" s="7" t="s">
        <v>47</v>
      </c>
      <c r="H5" s="7" t="s">
        <v>48</v>
      </c>
      <c r="I5" s="7" t="s">
        <v>8</v>
      </c>
      <c r="J5" s="7" t="s">
        <v>47</v>
      </c>
      <c r="K5" s="7" t="s">
        <v>48</v>
      </c>
      <c r="L5" s="7" t="s">
        <v>8</v>
      </c>
      <c r="M5" s="7" t="s">
        <v>47</v>
      </c>
      <c r="N5" s="7" t="s">
        <v>48</v>
      </c>
      <c r="O5" s="7" t="s">
        <v>8</v>
      </c>
      <c r="P5" s="7" t="s">
        <v>47</v>
      </c>
      <c r="Q5" s="7" t="s">
        <v>48</v>
      </c>
      <c r="R5" s="7" t="s">
        <v>8</v>
      </c>
      <c r="S5" s="7" t="s">
        <v>47</v>
      </c>
      <c r="T5" s="7" t="s">
        <v>48</v>
      </c>
      <c r="U5" s="7" t="s">
        <v>8</v>
      </c>
      <c r="V5" s="7" t="s">
        <v>47</v>
      </c>
      <c r="W5" s="7" t="s">
        <v>48</v>
      </c>
      <c r="X5" s="7" t="s">
        <v>8</v>
      </c>
      <c r="Y5" s="7" t="s">
        <v>47</v>
      </c>
      <c r="Z5" s="7" t="s">
        <v>48</v>
      </c>
      <c r="AA5" s="7" t="s">
        <v>8</v>
      </c>
      <c r="AB5" s="7" t="s">
        <v>47</v>
      </c>
      <c r="AC5" s="7" t="s">
        <v>48</v>
      </c>
      <c r="AD5" s="7" t="s">
        <v>8</v>
      </c>
      <c r="AE5" s="7" t="s">
        <v>47</v>
      </c>
      <c r="AF5" s="7" t="s">
        <v>48</v>
      </c>
      <c r="AG5" s="7" t="s">
        <v>8</v>
      </c>
      <c r="AH5" s="7" t="s">
        <v>47</v>
      </c>
      <c r="AI5" s="7" t="s">
        <v>48</v>
      </c>
      <c r="AJ5" s="7" t="s">
        <v>8</v>
      </c>
      <c r="AK5" s="7" t="s">
        <v>47</v>
      </c>
      <c r="AL5" s="7" t="s">
        <v>48</v>
      </c>
    </row>
    <row r="6" spans="2:38" ht="4.5" customHeight="1">
      <c r="B6" s="154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</row>
    <row r="7" spans="2:38" ht="13.5" customHeight="1">
      <c r="B7" s="28" t="s">
        <v>28</v>
      </c>
      <c r="C7" s="55">
        <f>D7+E7</f>
        <v>21691</v>
      </c>
      <c r="D7" s="56">
        <f>SUM(D10:D37)</f>
        <v>11029</v>
      </c>
      <c r="E7" s="56">
        <f>SUM(E10:E37)</f>
        <v>10662</v>
      </c>
      <c r="F7" s="56">
        <f>G7+H7</f>
        <v>14960</v>
      </c>
      <c r="G7" s="56">
        <f>SUM(G10:G37)</f>
        <v>7207</v>
      </c>
      <c r="H7" s="56">
        <f>SUM(H10:H37)</f>
        <v>7753</v>
      </c>
      <c r="I7" s="56">
        <f>J7+K7</f>
        <v>582</v>
      </c>
      <c r="J7" s="56">
        <f>SUM(J10:J37)</f>
        <v>388</v>
      </c>
      <c r="K7" s="56">
        <f>SUM(K10:K37)</f>
        <v>194</v>
      </c>
      <c r="L7" s="56">
        <f>M7+N7</f>
        <v>2128</v>
      </c>
      <c r="M7" s="56">
        <f>SUM(M10:M37)</f>
        <v>1995</v>
      </c>
      <c r="N7" s="56">
        <f>SUM(N10:N37)</f>
        <v>133</v>
      </c>
      <c r="O7" s="56">
        <f>P7+Q7</f>
        <v>1907</v>
      </c>
      <c r="P7" s="56">
        <f>SUM(P10:P37)</f>
        <v>695</v>
      </c>
      <c r="Q7" s="56">
        <f>SUM(Q10:Q37)</f>
        <v>1212</v>
      </c>
      <c r="R7" s="56">
        <f>S7+T7</f>
        <v>29</v>
      </c>
      <c r="S7" s="56">
        <f>SUM(S10:S37)</f>
        <v>23</v>
      </c>
      <c r="T7" s="56">
        <f>SUM(T10:T37)</f>
        <v>6</v>
      </c>
      <c r="U7" s="56">
        <f>V7+W7</f>
        <v>298</v>
      </c>
      <c r="V7" s="56">
        <f>SUM(V10:V37)</f>
        <v>89</v>
      </c>
      <c r="W7" s="56">
        <f>SUM(W10:W37)</f>
        <v>209</v>
      </c>
      <c r="X7" s="56">
        <f>Y7+Z7</f>
        <v>119</v>
      </c>
      <c r="Y7" s="56">
        <f>SUM(Y10:Y37)</f>
        <v>1</v>
      </c>
      <c r="Z7" s="56">
        <f>SUM(Z10:Z37)</f>
        <v>118</v>
      </c>
      <c r="AA7" s="56">
        <f>AB7+AC7</f>
        <v>0</v>
      </c>
      <c r="AB7" s="56">
        <f>SUM(AB10:AB37)</f>
        <v>0</v>
      </c>
      <c r="AC7" s="56">
        <f>SUM(AC10:AC37)</f>
        <v>0</v>
      </c>
      <c r="AD7" s="56">
        <f>AE7+AF7</f>
        <v>104</v>
      </c>
      <c r="AE7" s="56">
        <f>SUM(AE10:AE37)</f>
        <v>23</v>
      </c>
      <c r="AF7" s="56">
        <f>SUM(AF10:AF37)</f>
        <v>81</v>
      </c>
      <c r="AG7" s="56">
        <f>AH7+AI7</f>
        <v>570</v>
      </c>
      <c r="AH7" s="56">
        <f>SUM(AH10:AH37)</f>
        <v>219</v>
      </c>
      <c r="AI7" s="56">
        <f>SUM(AI10:AI37)</f>
        <v>351</v>
      </c>
      <c r="AJ7" s="56">
        <f>AK7+AL7</f>
        <v>994</v>
      </c>
      <c r="AK7" s="56">
        <f>SUM(AK10:AK37)</f>
        <v>389</v>
      </c>
      <c r="AL7" s="56">
        <f>SUM(AL10:AL37)</f>
        <v>605</v>
      </c>
    </row>
    <row r="8" spans="2:38" ht="12.75" customHeight="1">
      <c r="B8" s="30" t="s">
        <v>30</v>
      </c>
      <c r="C8" s="55">
        <f>D8+E8</f>
        <v>945</v>
      </c>
      <c r="D8" s="54">
        <v>569</v>
      </c>
      <c r="E8" s="54">
        <v>376</v>
      </c>
      <c r="F8" s="56">
        <f>G8+H8</f>
        <v>945</v>
      </c>
      <c r="G8" s="54">
        <v>569</v>
      </c>
      <c r="H8" s="54">
        <v>376</v>
      </c>
      <c r="I8" s="56">
        <f>J8+K8</f>
        <v>0</v>
      </c>
      <c r="J8" s="54">
        <v>0</v>
      </c>
      <c r="K8" s="54">
        <v>0</v>
      </c>
      <c r="L8" s="56">
        <f>M8+N8</f>
        <v>0</v>
      </c>
      <c r="M8" s="54">
        <v>0</v>
      </c>
      <c r="N8" s="54">
        <v>0</v>
      </c>
      <c r="O8" s="56">
        <f>P8+Q8</f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</row>
    <row r="9" spans="2:38" ht="4.5" customHeight="1">
      <c r="B9" s="14"/>
      <c r="C9" s="348">
        <v>0</v>
      </c>
      <c r="D9" s="54">
        <v>0</v>
      </c>
      <c r="E9" s="54">
        <v>0</v>
      </c>
      <c r="F9" s="54">
        <v>0</v>
      </c>
      <c r="G9" s="54"/>
      <c r="H9" s="54"/>
      <c r="I9" s="54">
        <v>0</v>
      </c>
      <c r="J9" s="54"/>
      <c r="K9" s="54"/>
      <c r="L9" s="54">
        <v>0</v>
      </c>
      <c r="M9" s="54"/>
      <c r="N9" s="54"/>
      <c r="O9" s="54">
        <v>0</v>
      </c>
      <c r="P9" s="54"/>
      <c r="Q9" s="54"/>
      <c r="R9" s="54">
        <v>0</v>
      </c>
      <c r="S9" s="54"/>
      <c r="T9" s="54"/>
      <c r="U9" s="54">
        <v>0</v>
      </c>
      <c r="V9" s="54"/>
      <c r="W9" s="54"/>
      <c r="X9" s="54">
        <v>0</v>
      </c>
      <c r="Y9" s="54"/>
      <c r="Z9" s="54"/>
      <c r="AA9" s="54">
        <v>0</v>
      </c>
      <c r="AB9" s="54"/>
      <c r="AC9" s="54"/>
      <c r="AD9" s="54">
        <v>0</v>
      </c>
      <c r="AE9" s="54"/>
      <c r="AF9" s="54"/>
      <c r="AG9" s="54">
        <v>0</v>
      </c>
      <c r="AH9" s="54"/>
      <c r="AI9" s="54"/>
      <c r="AJ9" s="54">
        <v>0</v>
      </c>
      <c r="AK9" s="54"/>
      <c r="AL9" s="54"/>
    </row>
    <row r="10" spans="2:38" ht="13.5" customHeight="1">
      <c r="B10" s="14" t="s">
        <v>31</v>
      </c>
      <c r="C10" s="55">
        <v>9432</v>
      </c>
      <c r="D10" s="56">
        <v>4871</v>
      </c>
      <c r="E10" s="56">
        <v>4561</v>
      </c>
      <c r="F10" s="56">
        <v>6687</v>
      </c>
      <c r="G10" s="56">
        <v>3310</v>
      </c>
      <c r="H10" s="56">
        <v>3377</v>
      </c>
      <c r="I10" s="56">
        <v>127</v>
      </c>
      <c r="J10" s="56">
        <v>82</v>
      </c>
      <c r="K10" s="56">
        <v>45</v>
      </c>
      <c r="L10" s="56">
        <v>1011</v>
      </c>
      <c r="M10" s="56">
        <v>888</v>
      </c>
      <c r="N10" s="56">
        <v>123</v>
      </c>
      <c r="O10" s="56">
        <v>901</v>
      </c>
      <c r="P10" s="56">
        <v>304</v>
      </c>
      <c r="Q10" s="56">
        <v>597</v>
      </c>
      <c r="R10" s="53">
        <v>0</v>
      </c>
      <c r="S10" s="54">
        <v>0</v>
      </c>
      <c r="T10" s="54">
        <v>0</v>
      </c>
      <c r="U10" s="53">
        <v>0</v>
      </c>
      <c r="V10" s="54">
        <v>0</v>
      </c>
      <c r="W10" s="54">
        <v>0</v>
      </c>
      <c r="X10" s="53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6">
        <v>360</v>
      </c>
      <c r="AH10" s="56">
        <v>167</v>
      </c>
      <c r="AI10" s="56">
        <v>193</v>
      </c>
      <c r="AJ10" s="56">
        <v>346</v>
      </c>
      <c r="AK10" s="56">
        <v>120</v>
      </c>
      <c r="AL10" s="56">
        <v>226</v>
      </c>
    </row>
    <row r="11" spans="2:38" ht="12.75" customHeight="1">
      <c r="B11" s="14" t="s">
        <v>32</v>
      </c>
      <c r="C11" s="55">
        <v>1762</v>
      </c>
      <c r="D11" s="56">
        <v>953</v>
      </c>
      <c r="E11" s="56">
        <v>809</v>
      </c>
      <c r="F11" s="56">
        <v>1026</v>
      </c>
      <c r="G11" s="56">
        <v>474</v>
      </c>
      <c r="H11" s="56">
        <v>552</v>
      </c>
      <c r="I11" s="53">
        <v>0</v>
      </c>
      <c r="J11" s="54">
        <v>0</v>
      </c>
      <c r="K11" s="54">
        <v>0</v>
      </c>
      <c r="L11" s="56">
        <v>324</v>
      </c>
      <c r="M11" s="56">
        <v>319</v>
      </c>
      <c r="N11" s="56">
        <v>5</v>
      </c>
      <c r="O11" s="56">
        <v>0</v>
      </c>
      <c r="P11" s="56">
        <v>0</v>
      </c>
      <c r="Q11" s="56">
        <v>0</v>
      </c>
      <c r="R11" s="53">
        <v>0</v>
      </c>
      <c r="S11" s="54">
        <v>0</v>
      </c>
      <c r="T11" s="54">
        <v>0</v>
      </c>
      <c r="U11" s="53">
        <v>0</v>
      </c>
      <c r="V11" s="54">
        <v>0</v>
      </c>
      <c r="W11" s="54">
        <v>0</v>
      </c>
      <c r="X11" s="53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6">
        <v>0</v>
      </c>
      <c r="AH11" s="56">
        <v>0</v>
      </c>
      <c r="AI11" s="56">
        <v>0</v>
      </c>
      <c r="AJ11" s="53">
        <v>412</v>
      </c>
      <c r="AK11" s="54">
        <v>160</v>
      </c>
      <c r="AL11" s="54">
        <v>252</v>
      </c>
    </row>
    <row r="12" spans="2:38" ht="12.75" customHeight="1">
      <c r="B12" s="14" t="s">
        <v>33</v>
      </c>
      <c r="C12" s="55">
        <v>1267</v>
      </c>
      <c r="D12" s="56">
        <v>548</v>
      </c>
      <c r="E12" s="56">
        <v>719</v>
      </c>
      <c r="F12" s="56">
        <v>660</v>
      </c>
      <c r="G12" s="56">
        <v>350</v>
      </c>
      <c r="H12" s="56">
        <v>310</v>
      </c>
      <c r="I12" s="53">
        <v>0</v>
      </c>
      <c r="J12" s="54">
        <v>0</v>
      </c>
      <c r="K12" s="54">
        <v>0</v>
      </c>
      <c r="L12" s="53">
        <v>0</v>
      </c>
      <c r="M12" s="54">
        <v>0</v>
      </c>
      <c r="N12" s="54">
        <v>0</v>
      </c>
      <c r="O12" s="56">
        <v>205</v>
      </c>
      <c r="P12" s="56">
        <v>86</v>
      </c>
      <c r="Q12" s="56">
        <v>119</v>
      </c>
      <c r="R12" s="53">
        <v>0</v>
      </c>
      <c r="S12" s="54">
        <v>0</v>
      </c>
      <c r="T12" s="54">
        <v>0</v>
      </c>
      <c r="U12" s="56">
        <v>298</v>
      </c>
      <c r="V12" s="56">
        <v>89</v>
      </c>
      <c r="W12" s="56">
        <v>209</v>
      </c>
      <c r="X12" s="53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104</v>
      </c>
      <c r="AE12" s="54">
        <v>23</v>
      </c>
      <c r="AF12" s="54">
        <v>81</v>
      </c>
      <c r="AG12" s="53">
        <v>0</v>
      </c>
      <c r="AH12" s="54">
        <v>0</v>
      </c>
      <c r="AI12" s="54">
        <v>0</v>
      </c>
      <c r="AJ12" s="53">
        <v>0</v>
      </c>
      <c r="AK12" s="54">
        <v>0</v>
      </c>
      <c r="AL12" s="54">
        <v>0</v>
      </c>
    </row>
    <row r="13" spans="2:38" ht="12.75" customHeight="1">
      <c r="B13" s="14" t="s">
        <v>34</v>
      </c>
      <c r="C13" s="55">
        <v>2171</v>
      </c>
      <c r="D13" s="56">
        <v>1075</v>
      </c>
      <c r="E13" s="56">
        <v>1096</v>
      </c>
      <c r="F13" s="56">
        <v>1333</v>
      </c>
      <c r="G13" s="56">
        <v>606</v>
      </c>
      <c r="H13" s="56">
        <v>727</v>
      </c>
      <c r="I13" s="56">
        <v>0</v>
      </c>
      <c r="J13" s="56">
        <v>0</v>
      </c>
      <c r="K13" s="56">
        <v>0</v>
      </c>
      <c r="L13" s="56">
        <v>359</v>
      </c>
      <c r="M13" s="56">
        <v>359</v>
      </c>
      <c r="N13" s="54">
        <v>0</v>
      </c>
      <c r="O13" s="56">
        <v>124</v>
      </c>
      <c r="P13" s="54">
        <v>0</v>
      </c>
      <c r="Q13" s="56">
        <v>124</v>
      </c>
      <c r="R13" s="53">
        <v>0</v>
      </c>
      <c r="S13" s="54">
        <v>0</v>
      </c>
      <c r="T13" s="54">
        <v>0</v>
      </c>
      <c r="U13" s="53">
        <v>0</v>
      </c>
      <c r="V13" s="54">
        <v>0</v>
      </c>
      <c r="W13" s="54">
        <v>0</v>
      </c>
      <c r="X13" s="53">
        <v>119</v>
      </c>
      <c r="Y13" s="54">
        <v>1</v>
      </c>
      <c r="Z13" s="54">
        <v>118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3">
        <v>0</v>
      </c>
      <c r="AH13" s="54">
        <v>0</v>
      </c>
      <c r="AI13" s="54">
        <v>0</v>
      </c>
      <c r="AJ13" s="53">
        <v>236</v>
      </c>
      <c r="AK13" s="54">
        <v>109</v>
      </c>
      <c r="AL13" s="54">
        <v>127</v>
      </c>
    </row>
    <row r="14" spans="2:38" ht="12.75" customHeight="1">
      <c r="B14" s="14" t="s">
        <v>380</v>
      </c>
      <c r="C14" s="55">
        <v>850</v>
      </c>
      <c r="D14" s="56">
        <v>397</v>
      </c>
      <c r="E14" s="56">
        <v>453</v>
      </c>
      <c r="F14" s="56">
        <v>545</v>
      </c>
      <c r="G14" s="56">
        <v>260</v>
      </c>
      <c r="H14" s="56">
        <v>285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305</v>
      </c>
      <c r="P14" s="54">
        <v>137</v>
      </c>
      <c r="Q14" s="56">
        <v>168</v>
      </c>
      <c r="R14" s="53">
        <v>0</v>
      </c>
      <c r="S14" s="54">
        <v>0</v>
      </c>
      <c r="T14" s="54">
        <v>0</v>
      </c>
      <c r="U14" s="53">
        <v>0</v>
      </c>
      <c r="V14" s="54">
        <v>0</v>
      </c>
      <c r="W14" s="54">
        <v>0</v>
      </c>
      <c r="X14" s="53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3">
        <v>0</v>
      </c>
      <c r="AH14" s="54">
        <v>0</v>
      </c>
      <c r="AI14" s="54">
        <v>0</v>
      </c>
      <c r="AJ14" s="53">
        <v>0</v>
      </c>
      <c r="AK14" s="54">
        <v>0</v>
      </c>
      <c r="AL14" s="54">
        <v>0</v>
      </c>
    </row>
    <row r="15" spans="2:38" ht="4.5" customHeight="1">
      <c r="B15" s="14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4"/>
      <c r="Q15" s="56"/>
      <c r="R15" s="53"/>
      <c r="S15" s="54"/>
      <c r="T15" s="54"/>
      <c r="U15" s="53"/>
      <c r="V15" s="54"/>
      <c r="W15" s="54"/>
      <c r="X15" s="53"/>
      <c r="Y15" s="54"/>
      <c r="Z15" s="54"/>
      <c r="AA15" s="54"/>
      <c r="AB15" s="54"/>
      <c r="AC15" s="54"/>
      <c r="AD15" s="54"/>
      <c r="AE15" s="54"/>
      <c r="AF15" s="54"/>
      <c r="AG15" s="53"/>
      <c r="AH15" s="54"/>
      <c r="AI15" s="54"/>
      <c r="AJ15" s="53"/>
      <c r="AK15" s="54"/>
      <c r="AL15" s="54"/>
    </row>
    <row r="16" spans="2:38" ht="12.75" customHeight="1">
      <c r="B16" s="14" t="s">
        <v>381</v>
      </c>
      <c r="C16" s="55">
        <v>1151</v>
      </c>
      <c r="D16" s="56">
        <v>590</v>
      </c>
      <c r="E16" s="56">
        <v>561</v>
      </c>
      <c r="F16" s="56">
        <v>948</v>
      </c>
      <c r="G16" s="56">
        <v>458</v>
      </c>
      <c r="H16" s="56">
        <v>490</v>
      </c>
      <c r="I16" s="56">
        <v>203</v>
      </c>
      <c r="J16" s="56">
        <v>132</v>
      </c>
      <c r="K16" s="56">
        <v>71</v>
      </c>
      <c r="L16" s="56">
        <v>0</v>
      </c>
      <c r="M16" s="56">
        <v>0</v>
      </c>
      <c r="N16" s="56">
        <v>0</v>
      </c>
      <c r="O16" s="56">
        <v>0</v>
      </c>
      <c r="P16" s="54">
        <v>0</v>
      </c>
      <c r="Q16" s="56">
        <v>0</v>
      </c>
      <c r="R16" s="53">
        <v>0</v>
      </c>
      <c r="S16" s="54">
        <v>0</v>
      </c>
      <c r="T16" s="54">
        <v>0</v>
      </c>
      <c r="U16" s="53">
        <v>0</v>
      </c>
      <c r="V16" s="54">
        <v>0</v>
      </c>
      <c r="W16" s="54">
        <v>0</v>
      </c>
      <c r="X16" s="53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3">
        <v>0</v>
      </c>
      <c r="AH16" s="54">
        <v>0</v>
      </c>
      <c r="AI16" s="54">
        <v>0</v>
      </c>
      <c r="AJ16" s="53">
        <v>0</v>
      </c>
      <c r="AK16" s="54">
        <v>0</v>
      </c>
      <c r="AL16" s="54">
        <v>0</v>
      </c>
    </row>
    <row r="17" spans="2:38" ht="12.75" customHeight="1">
      <c r="B17" s="14" t="s">
        <v>382</v>
      </c>
      <c r="C17" s="55">
        <v>1205</v>
      </c>
      <c r="D17" s="56">
        <v>552</v>
      </c>
      <c r="E17" s="56">
        <v>653</v>
      </c>
      <c r="F17" s="56">
        <v>1014</v>
      </c>
      <c r="G17" s="56">
        <v>470</v>
      </c>
      <c r="H17" s="56">
        <v>544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191</v>
      </c>
      <c r="P17" s="54">
        <v>82</v>
      </c>
      <c r="Q17" s="56">
        <v>109</v>
      </c>
      <c r="R17" s="53">
        <v>0</v>
      </c>
      <c r="S17" s="54">
        <v>0</v>
      </c>
      <c r="T17" s="54">
        <v>0</v>
      </c>
      <c r="U17" s="53">
        <v>0</v>
      </c>
      <c r="V17" s="54">
        <v>0</v>
      </c>
      <c r="W17" s="54">
        <v>0</v>
      </c>
      <c r="X17" s="53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3">
        <v>0</v>
      </c>
      <c r="AH17" s="54">
        <v>0</v>
      </c>
      <c r="AI17" s="54">
        <v>0</v>
      </c>
      <c r="AJ17" s="53">
        <v>0</v>
      </c>
      <c r="AK17" s="54">
        <v>0</v>
      </c>
      <c r="AL17" s="54">
        <v>0</v>
      </c>
    </row>
    <row r="18" spans="2:38" ht="12.75" customHeight="1">
      <c r="B18" s="14" t="s">
        <v>386</v>
      </c>
      <c r="C18" s="55">
        <v>1283</v>
      </c>
      <c r="D18" s="56">
        <v>605</v>
      </c>
      <c r="E18" s="56">
        <v>678</v>
      </c>
      <c r="F18" s="56">
        <v>1085</v>
      </c>
      <c r="G18" s="56">
        <v>488</v>
      </c>
      <c r="H18" s="56">
        <v>597</v>
      </c>
      <c r="I18" s="56">
        <v>107</v>
      </c>
      <c r="J18" s="56">
        <v>74</v>
      </c>
      <c r="K18" s="56">
        <v>33</v>
      </c>
      <c r="L18" s="56">
        <v>0</v>
      </c>
      <c r="M18" s="56">
        <v>0</v>
      </c>
      <c r="N18" s="56">
        <v>0</v>
      </c>
      <c r="O18" s="56">
        <v>91</v>
      </c>
      <c r="P18" s="54">
        <v>43</v>
      </c>
      <c r="Q18" s="56">
        <v>48</v>
      </c>
      <c r="R18" s="53">
        <v>0</v>
      </c>
      <c r="S18" s="54">
        <v>0</v>
      </c>
      <c r="T18" s="54">
        <v>0</v>
      </c>
      <c r="U18" s="53">
        <v>0</v>
      </c>
      <c r="V18" s="54">
        <v>0</v>
      </c>
      <c r="W18" s="54">
        <v>0</v>
      </c>
      <c r="X18" s="53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3">
        <v>0</v>
      </c>
      <c r="AH18" s="54">
        <v>0</v>
      </c>
      <c r="AI18" s="54">
        <v>0</v>
      </c>
      <c r="AJ18" s="53">
        <v>0</v>
      </c>
      <c r="AK18" s="54">
        <v>0</v>
      </c>
      <c r="AL18" s="54">
        <v>0</v>
      </c>
    </row>
    <row r="19" spans="2:38" ht="12.75" customHeight="1">
      <c r="B19" s="14" t="s">
        <v>35</v>
      </c>
      <c r="C19" s="55">
        <v>164</v>
      </c>
      <c r="D19" s="56">
        <v>104</v>
      </c>
      <c r="E19" s="56">
        <v>60</v>
      </c>
      <c r="F19" s="56">
        <v>107</v>
      </c>
      <c r="G19" s="56">
        <v>65</v>
      </c>
      <c r="H19" s="56">
        <v>42</v>
      </c>
      <c r="I19" s="56">
        <v>57</v>
      </c>
      <c r="J19" s="56">
        <v>39</v>
      </c>
      <c r="K19" s="56">
        <v>18</v>
      </c>
      <c r="L19" s="53">
        <v>0</v>
      </c>
      <c r="M19" s="54">
        <v>0</v>
      </c>
      <c r="N19" s="54">
        <v>0</v>
      </c>
      <c r="O19" s="53">
        <v>0</v>
      </c>
      <c r="P19" s="53">
        <v>0</v>
      </c>
      <c r="Q19" s="54">
        <v>0</v>
      </c>
      <c r="R19" s="53">
        <v>0</v>
      </c>
      <c r="S19" s="54">
        <v>0</v>
      </c>
      <c r="T19" s="54">
        <v>0</v>
      </c>
      <c r="U19" s="53">
        <v>0</v>
      </c>
      <c r="V19" s="54">
        <v>0</v>
      </c>
      <c r="W19" s="54">
        <v>0</v>
      </c>
      <c r="X19" s="53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3">
        <v>0</v>
      </c>
      <c r="AH19" s="54">
        <v>0</v>
      </c>
      <c r="AI19" s="54">
        <v>0</v>
      </c>
      <c r="AJ19" s="53">
        <v>0</v>
      </c>
      <c r="AK19" s="54">
        <v>0</v>
      </c>
      <c r="AL19" s="54">
        <v>0</v>
      </c>
    </row>
    <row r="20" spans="2:38" ht="13.5" customHeight="1">
      <c r="B20" s="14" t="s">
        <v>36</v>
      </c>
      <c r="C20" s="52">
        <v>0</v>
      </c>
      <c r="D20" s="53">
        <v>0</v>
      </c>
      <c r="E20" s="53">
        <v>0</v>
      </c>
      <c r="F20" s="53">
        <v>0</v>
      </c>
      <c r="G20" s="54">
        <v>0</v>
      </c>
      <c r="H20" s="54">
        <v>0</v>
      </c>
      <c r="I20" s="53">
        <v>0</v>
      </c>
      <c r="J20" s="54">
        <v>0</v>
      </c>
      <c r="K20" s="54">
        <v>0</v>
      </c>
      <c r="L20" s="53">
        <v>0</v>
      </c>
      <c r="M20" s="54">
        <v>0</v>
      </c>
      <c r="N20" s="54">
        <v>0</v>
      </c>
      <c r="O20" s="53">
        <v>0</v>
      </c>
      <c r="P20" s="54">
        <v>0</v>
      </c>
      <c r="Q20" s="54">
        <v>0</v>
      </c>
      <c r="R20" s="53">
        <v>0</v>
      </c>
      <c r="S20" s="54">
        <v>0</v>
      </c>
      <c r="T20" s="54">
        <v>0</v>
      </c>
      <c r="U20" s="53">
        <v>0</v>
      </c>
      <c r="V20" s="54">
        <v>0</v>
      </c>
      <c r="W20" s="54">
        <v>0</v>
      </c>
      <c r="X20" s="53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3">
        <v>0</v>
      </c>
      <c r="AH20" s="54">
        <v>0</v>
      </c>
      <c r="AI20" s="54">
        <v>0</v>
      </c>
      <c r="AJ20" s="53">
        <v>0</v>
      </c>
      <c r="AK20" s="54">
        <v>0</v>
      </c>
      <c r="AL20" s="54">
        <v>0</v>
      </c>
    </row>
    <row r="21" spans="2:38" ht="4.5" customHeight="1">
      <c r="B21" s="14"/>
      <c r="C21" s="52"/>
      <c r="D21" s="53"/>
      <c r="E21" s="53"/>
      <c r="F21" s="53"/>
      <c r="G21" s="54"/>
      <c r="H21" s="54"/>
      <c r="I21" s="53"/>
      <c r="J21" s="54"/>
      <c r="K21" s="54"/>
      <c r="L21" s="53"/>
      <c r="M21" s="54"/>
      <c r="N21" s="54"/>
      <c r="O21" s="53"/>
      <c r="P21" s="54"/>
      <c r="Q21" s="54"/>
      <c r="R21" s="53"/>
      <c r="S21" s="54"/>
      <c r="T21" s="54"/>
      <c r="U21" s="53"/>
      <c r="V21" s="54"/>
      <c r="W21" s="54"/>
      <c r="X21" s="53"/>
      <c r="Y21" s="54"/>
      <c r="Z21" s="54"/>
      <c r="AA21" s="54"/>
      <c r="AB21" s="54"/>
      <c r="AC21" s="54"/>
      <c r="AD21" s="54"/>
      <c r="AE21" s="54"/>
      <c r="AF21" s="54"/>
      <c r="AG21" s="53"/>
      <c r="AH21" s="54"/>
      <c r="AI21" s="54"/>
      <c r="AJ21" s="53"/>
      <c r="AK21" s="54"/>
      <c r="AL21" s="54"/>
    </row>
    <row r="22" spans="2:38" ht="12.75" customHeight="1">
      <c r="B22" s="14" t="s">
        <v>37</v>
      </c>
      <c r="C22" s="52">
        <v>0</v>
      </c>
      <c r="D22" s="53">
        <v>0</v>
      </c>
      <c r="E22" s="53">
        <v>0</v>
      </c>
      <c r="F22" s="53">
        <v>0</v>
      </c>
      <c r="G22" s="54">
        <v>0</v>
      </c>
      <c r="H22" s="54">
        <v>0</v>
      </c>
      <c r="I22" s="53">
        <v>0</v>
      </c>
      <c r="J22" s="54">
        <v>0</v>
      </c>
      <c r="K22" s="54">
        <v>0</v>
      </c>
      <c r="L22" s="53">
        <v>0</v>
      </c>
      <c r="M22" s="54">
        <v>0</v>
      </c>
      <c r="N22" s="54">
        <v>0</v>
      </c>
      <c r="O22" s="53">
        <v>0</v>
      </c>
      <c r="P22" s="54">
        <v>0</v>
      </c>
      <c r="Q22" s="54">
        <v>0</v>
      </c>
      <c r="R22" s="53">
        <v>0</v>
      </c>
      <c r="S22" s="54">
        <v>0</v>
      </c>
      <c r="T22" s="54">
        <v>0</v>
      </c>
      <c r="U22" s="53">
        <v>0</v>
      </c>
      <c r="V22" s="54">
        <v>0</v>
      </c>
      <c r="W22" s="54">
        <v>0</v>
      </c>
      <c r="X22" s="53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3">
        <v>0</v>
      </c>
      <c r="AH22" s="54">
        <v>0</v>
      </c>
      <c r="AI22" s="54">
        <v>0</v>
      </c>
      <c r="AJ22" s="53">
        <v>0</v>
      </c>
      <c r="AK22" s="54">
        <v>0</v>
      </c>
      <c r="AL22" s="54">
        <v>0</v>
      </c>
    </row>
    <row r="23" spans="2:38" ht="12.75" customHeight="1">
      <c r="B23" s="14" t="s">
        <v>38</v>
      </c>
      <c r="C23" s="55">
        <v>616</v>
      </c>
      <c r="D23" s="56">
        <v>230</v>
      </c>
      <c r="E23" s="56">
        <v>386</v>
      </c>
      <c r="F23" s="56">
        <v>498</v>
      </c>
      <c r="G23" s="56">
        <v>221</v>
      </c>
      <c r="H23" s="56">
        <v>277</v>
      </c>
      <c r="I23" s="53">
        <v>0</v>
      </c>
      <c r="J23" s="54">
        <v>0</v>
      </c>
      <c r="K23" s="54">
        <v>0</v>
      </c>
      <c r="L23" s="53">
        <v>0</v>
      </c>
      <c r="M23" s="54">
        <v>0</v>
      </c>
      <c r="N23" s="54">
        <v>0</v>
      </c>
      <c r="O23" s="53">
        <v>0</v>
      </c>
      <c r="P23" s="54">
        <v>0</v>
      </c>
      <c r="Q23" s="54">
        <v>0</v>
      </c>
      <c r="R23" s="53">
        <v>0</v>
      </c>
      <c r="S23" s="54">
        <v>0</v>
      </c>
      <c r="T23" s="54">
        <v>0</v>
      </c>
      <c r="U23" s="53">
        <v>0</v>
      </c>
      <c r="V23" s="54">
        <v>0</v>
      </c>
      <c r="W23" s="54">
        <v>0</v>
      </c>
      <c r="X23" s="53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6">
        <v>118</v>
      </c>
      <c r="AH23" s="56">
        <v>9</v>
      </c>
      <c r="AI23" s="56">
        <v>109</v>
      </c>
      <c r="AJ23" s="53">
        <v>0</v>
      </c>
      <c r="AK23" s="54">
        <v>0</v>
      </c>
      <c r="AL23" s="54">
        <v>0</v>
      </c>
    </row>
    <row r="24" spans="2:38" ht="12.75" customHeight="1">
      <c r="B24" s="14" t="s">
        <v>39</v>
      </c>
      <c r="C24" s="55">
        <v>88</v>
      </c>
      <c r="D24" s="56">
        <v>61</v>
      </c>
      <c r="E24" s="56">
        <v>27</v>
      </c>
      <c r="F24" s="53">
        <v>0</v>
      </c>
      <c r="G24" s="54">
        <v>0</v>
      </c>
      <c r="H24" s="54">
        <v>0</v>
      </c>
      <c r="I24" s="56">
        <v>88</v>
      </c>
      <c r="J24" s="56">
        <v>61</v>
      </c>
      <c r="K24" s="56">
        <v>27</v>
      </c>
      <c r="L24" s="53">
        <v>0</v>
      </c>
      <c r="M24" s="54">
        <v>0</v>
      </c>
      <c r="N24" s="54">
        <v>0</v>
      </c>
      <c r="O24" s="53">
        <v>0</v>
      </c>
      <c r="P24" s="54">
        <v>0</v>
      </c>
      <c r="Q24" s="54">
        <v>0</v>
      </c>
      <c r="R24" s="53">
        <v>0</v>
      </c>
      <c r="S24" s="54">
        <v>0</v>
      </c>
      <c r="T24" s="54">
        <v>0</v>
      </c>
      <c r="U24" s="53">
        <v>0</v>
      </c>
      <c r="V24" s="54">
        <v>0</v>
      </c>
      <c r="W24" s="54">
        <v>0</v>
      </c>
      <c r="X24" s="53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3">
        <v>0</v>
      </c>
      <c r="AH24" s="54">
        <v>0</v>
      </c>
      <c r="AI24" s="54">
        <v>0</v>
      </c>
      <c r="AJ24" s="53">
        <v>0</v>
      </c>
      <c r="AK24" s="54">
        <v>0</v>
      </c>
      <c r="AL24" s="54">
        <v>0</v>
      </c>
    </row>
    <row r="25" spans="2:38" ht="13.5" customHeight="1">
      <c r="B25" s="14" t="s">
        <v>383</v>
      </c>
      <c r="C25" s="52">
        <v>215</v>
      </c>
      <c r="D25" s="53">
        <v>91</v>
      </c>
      <c r="E25" s="56">
        <v>124</v>
      </c>
      <c r="F25" s="53">
        <v>215</v>
      </c>
      <c r="G25" s="54">
        <v>91</v>
      </c>
      <c r="H25" s="54">
        <v>124</v>
      </c>
      <c r="I25" s="56">
        <v>0</v>
      </c>
      <c r="J25" s="56">
        <v>0</v>
      </c>
      <c r="K25" s="56">
        <v>0</v>
      </c>
      <c r="L25" s="53">
        <v>0</v>
      </c>
      <c r="M25" s="54">
        <v>0</v>
      </c>
      <c r="N25" s="54">
        <v>0</v>
      </c>
      <c r="O25" s="53">
        <v>0</v>
      </c>
      <c r="P25" s="54">
        <v>0</v>
      </c>
      <c r="Q25" s="54">
        <v>0</v>
      </c>
      <c r="R25" s="53">
        <v>0</v>
      </c>
      <c r="S25" s="54">
        <v>0</v>
      </c>
      <c r="T25" s="54">
        <v>0</v>
      </c>
      <c r="U25" s="53">
        <v>0</v>
      </c>
      <c r="V25" s="54">
        <v>0</v>
      </c>
      <c r="W25" s="54">
        <v>0</v>
      </c>
      <c r="X25" s="53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3">
        <v>0</v>
      </c>
      <c r="AH25" s="54">
        <v>0</v>
      </c>
      <c r="AI25" s="54">
        <v>0</v>
      </c>
      <c r="AJ25" s="53">
        <v>0</v>
      </c>
      <c r="AK25" s="54">
        <v>0</v>
      </c>
      <c r="AL25" s="54">
        <v>0</v>
      </c>
    </row>
    <row r="26" spans="2:38" ht="12.75" customHeight="1">
      <c r="B26" s="14" t="s">
        <v>40</v>
      </c>
      <c r="C26" s="52">
        <v>0</v>
      </c>
      <c r="D26" s="53">
        <v>0</v>
      </c>
      <c r="E26" s="53">
        <v>0</v>
      </c>
      <c r="F26" s="53">
        <v>0</v>
      </c>
      <c r="G26" s="54">
        <v>0</v>
      </c>
      <c r="H26" s="54">
        <v>0</v>
      </c>
      <c r="I26" s="53">
        <v>0</v>
      </c>
      <c r="J26" s="54">
        <v>0</v>
      </c>
      <c r="K26" s="54">
        <v>0</v>
      </c>
      <c r="L26" s="53">
        <v>0</v>
      </c>
      <c r="M26" s="54">
        <v>0</v>
      </c>
      <c r="N26" s="54">
        <v>0</v>
      </c>
      <c r="O26" s="53">
        <v>0</v>
      </c>
      <c r="P26" s="54">
        <v>0</v>
      </c>
      <c r="Q26" s="54">
        <v>0</v>
      </c>
      <c r="R26" s="53">
        <v>0</v>
      </c>
      <c r="S26" s="54">
        <v>0</v>
      </c>
      <c r="T26" s="54">
        <v>0</v>
      </c>
      <c r="U26" s="53">
        <v>0</v>
      </c>
      <c r="V26" s="54">
        <v>0</v>
      </c>
      <c r="W26" s="54">
        <v>0</v>
      </c>
      <c r="X26" s="53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3">
        <v>0</v>
      </c>
      <c r="AH26" s="54">
        <v>0</v>
      </c>
      <c r="AI26" s="54">
        <v>0</v>
      </c>
      <c r="AJ26" s="53">
        <v>0</v>
      </c>
      <c r="AK26" s="54">
        <v>0</v>
      </c>
      <c r="AL26" s="54">
        <v>0</v>
      </c>
    </row>
    <row r="27" spans="2:38" ht="4.5" customHeight="1">
      <c r="B27" s="14"/>
      <c r="C27" s="52"/>
      <c r="D27" s="53"/>
      <c r="E27" s="53"/>
      <c r="F27" s="53"/>
      <c r="G27" s="54"/>
      <c r="H27" s="54"/>
      <c r="I27" s="53"/>
      <c r="J27" s="54"/>
      <c r="K27" s="54"/>
      <c r="L27" s="53"/>
      <c r="M27" s="54"/>
      <c r="N27" s="54"/>
      <c r="O27" s="53"/>
      <c r="P27" s="54"/>
      <c r="Q27" s="54"/>
      <c r="R27" s="53"/>
      <c r="S27" s="54"/>
      <c r="T27" s="54"/>
      <c r="U27" s="53"/>
      <c r="V27" s="54"/>
      <c r="W27" s="54"/>
      <c r="X27" s="53"/>
      <c r="Y27" s="54"/>
      <c r="Z27" s="54"/>
      <c r="AA27" s="54"/>
      <c r="AB27" s="54"/>
      <c r="AC27" s="54"/>
      <c r="AD27" s="54"/>
      <c r="AE27" s="54"/>
      <c r="AF27" s="54"/>
      <c r="AG27" s="53"/>
      <c r="AH27" s="54"/>
      <c r="AI27" s="54"/>
      <c r="AJ27" s="53"/>
      <c r="AK27" s="54"/>
      <c r="AL27" s="54"/>
    </row>
    <row r="28" spans="2:38" ht="12.75" customHeight="1">
      <c r="B28" s="14" t="s">
        <v>387</v>
      </c>
      <c r="C28" s="55">
        <v>29</v>
      </c>
      <c r="D28" s="56">
        <v>23</v>
      </c>
      <c r="E28" s="56">
        <v>6</v>
      </c>
      <c r="F28" s="53">
        <v>0</v>
      </c>
      <c r="G28" s="54">
        <v>0</v>
      </c>
      <c r="H28" s="54">
        <v>0</v>
      </c>
      <c r="I28" s="53">
        <v>0</v>
      </c>
      <c r="J28" s="54">
        <v>0</v>
      </c>
      <c r="K28" s="54">
        <v>0</v>
      </c>
      <c r="L28" s="53">
        <v>0</v>
      </c>
      <c r="M28" s="54">
        <v>0</v>
      </c>
      <c r="N28" s="54">
        <v>0</v>
      </c>
      <c r="O28" s="53">
        <v>0</v>
      </c>
      <c r="P28" s="53">
        <v>0</v>
      </c>
      <c r="Q28" s="53">
        <v>0</v>
      </c>
      <c r="R28" s="53">
        <v>29</v>
      </c>
      <c r="S28" s="54">
        <v>23</v>
      </c>
      <c r="T28" s="54">
        <v>6</v>
      </c>
      <c r="U28" s="53">
        <v>0</v>
      </c>
      <c r="V28" s="54">
        <v>0</v>
      </c>
      <c r="W28" s="54">
        <v>0</v>
      </c>
      <c r="X28" s="53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3">
        <v>0</v>
      </c>
      <c r="AH28" s="54">
        <v>0</v>
      </c>
      <c r="AI28" s="54">
        <v>0</v>
      </c>
      <c r="AJ28" s="53">
        <v>0</v>
      </c>
      <c r="AK28" s="54">
        <v>0</v>
      </c>
      <c r="AL28" s="54">
        <v>0</v>
      </c>
    </row>
    <row r="29" spans="2:38" ht="13.5" customHeight="1">
      <c r="B29" s="14" t="s">
        <v>388</v>
      </c>
      <c r="C29" s="52">
        <v>511</v>
      </c>
      <c r="D29" s="53">
        <v>259</v>
      </c>
      <c r="E29" s="53">
        <v>252</v>
      </c>
      <c r="F29" s="53">
        <v>329</v>
      </c>
      <c r="G29" s="54">
        <v>173</v>
      </c>
      <c r="H29" s="54">
        <v>156</v>
      </c>
      <c r="I29" s="53">
        <v>0</v>
      </c>
      <c r="J29" s="54">
        <v>0</v>
      </c>
      <c r="K29" s="54">
        <v>0</v>
      </c>
      <c r="L29" s="53">
        <v>0</v>
      </c>
      <c r="M29" s="54">
        <v>0</v>
      </c>
      <c r="N29" s="54">
        <v>0</v>
      </c>
      <c r="O29" s="53">
        <v>90</v>
      </c>
      <c r="P29" s="54">
        <v>43</v>
      </c>
      <c r="Q29" s="54">
        <v>47</v>
      </c>
      <c r="R29" s="53">
        <v>0</v>
      </c>
      <c r="S29" s="54">
        <v>0</v>
      </c>
      <c r="T29" s="54">
        <v>0</v>
      </c>
      <c r="U29" s="53">
        <v>0</v>
      </c>
      <c r="V29" s="54">
        <v>0</v>
      </c>
      <c r="W29" s="54">
        <v>0</v>
      </c>
      <c r="X29" s="53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3">
        <v>92</v>
      </c>
      <c r="AH29" s="54">
        <v>43</v>
      </c>
      <c r="AI29" s="54">
        <v>49</v>
      </c>
      <c r="AJ29" s="53">
        <v>0</v>
      </c>
      <c r="AK29" s="54">
        <v>0</v>
      </c>
      <c r="AL29" s="54">
        <v>0</v>
      </c>
    </row>
    <row r="30" spans="2:38" ht="12.75" customHeight="1">
      <c r="B30" s="14" t="s">
        <v>41</v>
      </c>
      <c r="C30" s="52">
        <v>0</v>
      </c>
      <c r="D30" s="53">
        <v>0</v>
      </c>
      <c r="E30" s="53">
        <v>0</v>
      </c>
      <c r="F30" s="53">
        <v>0</v>
      </c>
      <c r="G30" s="54">
        <v>0</v>
      </c>
      <c r="H30" s="54">
        <v>0</v>
      </c>
      <c r="I30" s="53">
        <v>0</v>
      </c>
      <c r="J30" s="54">
        <v>0</v>
      </c>
      <c r="K30" s="54">
        <v>0</v>
      </c>
      <c r="L30" s="53">
        <v>0</v>
      </c>
      <c r="M30" s="54">
        <v>0</v>
      </c>
      <c r="N30" s="54">
        <v>0</v>
      </c>
      <c r="O30" s="53">
        <v>0</v>
      </c>
      <c r="P30" s="54">
        <v>0</v>
      </c>
      <c r="Q30" s="54">
        <v>0</v>
      </c>
      <c r="R30" s="53">
        <v>0</v>
      </c>
      <c r="S30" s="54">
        <v>0</v>
      </c>
      <c r="T30" s="54">
        <v>0</v>
      </c>
      <c r="U30" s="53">
        <v>0</v>
      </c>
      <c r="V30" s="54">
        <v>0</v>
      </c>
      <c r="W30" s="54">
        <v>0</v>
      </c>
      <c r="X30" s="53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3">
        <v>0</v>
      </c>
      <c r="AH30" s="54">
        <v>0</v>
      </c>
      <c r="AI30" s="54">
        <v>0</v>
      </c>
      <c r="AJ30" s="53">
        <v>0</v>
      </c>
      <c r="AK30" s="54">
        <v>0</v>
      </c>
      <c r="AL30" s="54">
        <v>0</v>
      </c>
    </row>
    <row r="31" spans="2:38" ht="12.75" customHeight="1">
      <c r="B31" s="14" t="s">
        <v>42</v>
      </c>
      <c r="C31" s="55">
        <v>0</v>
      </c>
      <c r="D31" s="53">
        <v>0</v>
      </c>
      <c r="E31" s="56">
        <v>0</v>
      </c>
      <c r="F31" s="56">
        <v>0</v>
      </c>
      <c r="G31" s="54">
        <v>0</v>
      </c>
      <c r="H31" s="56">
        <v>0</v>
      </c>
      <c r="I31" s="53">
        <v>0</v>
      </c>
      <c r="J31" s="54">
        <v>0</v>
      </c>
      <c r="K31" s="54">
        <v>0</v>
      </c>
      <c r="L31" s="53">
        <v>0</v>
      </c>
      <c r="M31" s="54">
        <v>0</v>
      </c>
      <c r="N31" s="54">
        <v>0</v>
      </c>
      <c r="O31" s="53">
        <v>0</v>
      </c>
      <c r="P31" s="54">
        <v>0</v>
      </c>
      <c r="Q31" s="54">
        <v>0</v>
      </c>
      <c r="R31" s="53">
        <v>0</v>
      </c>
      <c r="S31" s="54">
        <v>0</v>
      </c>
      <c r="T31" s="54">
        <v>0</v>
      </c>
      <c r="U31" s="53">
        <v>0</v>
      </c>
      <c r="V31" s="54">
        <v>0</v>
      </c>
      <c r="W31" s="54">
        <v>0</v>
      </c>
      <c r="X31" s="53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3">
        <v>0</v>
      </c>
      <c r="AH31" s="54">
        <v>0</v>
      </c>
      <c r="AI31" s="54">
        <v>0</v>
      </c>
      <c r="AJ31" s="53">
        <v>0</v>
      </c>
      <c r="AK31" s="54">
        <v>0</v>
      </c>
      <c r="AL31" s="54">
        <v>0</v>
      </c>
    </row>
    <row r="32" spans="2:38" ht="12.75" customHeight="1">
      <c r="B32" s="14" t="s">
        <v>43</v>
      </c>
      <c r="C32" s="52">
        <v>0</v>
      </c>
      <c r="D32" s="53">
        <v>0</v>
      </c>
      <c r="E32" s="53">
        <v>0</v>
      </c>
      <c r="F32" s="53">
        <v>0</v>
      </c>
      <c r="G32" s="54">
        <v>0</v>
      </c>
      <c r="H32" s="54">
        <v>0</v>
      </c>
      <c r="I32" s="53">
        <v>0</v>
      </c>
      <c r="J32" s="54">
        <v>0</v>
      </c>
      <c r="K32" s="54">
        <v>0</v>
      </c>
      <c r="L32" s="53">
        <v>0</v>
      </c>
      <c r="M32" s="54">
        <v>0</v>
      </c>
      <c r="N32" s="54">
        <v>0</v>
      </c>
      <c r="O32" s="53">
        <v>0</v>
      </c>
      <c r="P32" s="54">
        <v>0</v>
      </c>
      <c r="Q32" s="54">
        <v>0</v>
      </c>
      <c r="R32" s="53">
        <v>0</v>
      </c>
      <c r="S32" s="54">
        <v>0</v>
      </c>
      <c r="T32" s="54">
        <v>0</v>
      </c>
      <c r="U32" s="53">
        <v>0</v>
      </c>
      <c r="V32" s="54">
        <v>0</v>
      </c>
      <c r="W32" s="54">
        <v>0</v>
      </c>
      <c r="X32" s="53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3">
        <v>0</v>
      </c>
      <c r="AH32" s="54">
        <v>0</v>
      </c>
      <c r="AI32" s="54">
        <v>0</v>
      </c>
      <c r="AJ32" s="53">
        <v>0</v>
      </c>
      <c r="AK32" s="54">
        <v>0</v>
      </c>
      <c r="AL32" s="54">
        <v>0</v>
      </c>
    </row>
    <row r="33" spans="2:38" ht="4.5" customHeight="1">
      <c r="B33" s="14"/>
      <c r="C33" s="52"/>
      <c r="D33" s="53"/>
      <c r="E33" s="53"/>
      <c r="F33" s="53"/>
      <c r="G33" s="54"/>
      <c r="H33" s="54"/>
      <c r="I33" s="53"/>
      <c r="J33" s="54"/>
      <c r="K33" s="54"/>
      <c r="L33" s="53"/>
      <c r="M33" s="54"/>
      <c r="N33" s="54"/>
      <c r="O33" s="53"/>
      <c r="P33" s="54"/>
      <c r="Q33" s="54"/>
      <c r="R33" s="53"/>
      <c r="S33" s="54"/>
      <c r="T33" s="54"/>
      <c r="U33" s="53"/>
      <c r="V33" s="54"/>
      <c r="W33" s="54"/>
      <c r="X33" s="53"/>
      <c r="Y33" s="54"/>
      <c r="Z33" s="54"/>
      <c r="AA33" s="54"/>
      <c r="AB33" s="54"/>
      <c r="AC33" s="54"/>
      <c r="AD33" s="54"/>
      <c r="AE33" s="54"/>
      <c r="AF33" s="54"/>
      <c r="AG33" s="53"/>
      <c r="AH33" s="54"/>
      <c r="AI33" s="54"/>
      <c r="AJ33" s="53"/>
      <c r="AK33" s="54"/>
      <c r="AL33" s="54"/>
    </row>
    <row r="34" spans="2:38" ht="13.5" customHeight="1">
      <c r="B34" s="14" t="s">
        <v>44</v>
      </c>
      <c r="C34" s="55">
        <v>513</v>
      </c>
      <c r="D34" s="56">
        <v>241</v>
      </c>
      <c r="E34" s="56">
        <v>272</v>
      </c>
      <c r="F34" s="56">
        <v>513</v>
      </c>
      <c r="G34" s="56">
        <v>241</v>
      </c>
      <c r="H34" s="56">
        <v>272</v>
      </c>
      <c r="I34" s="53">
        <v>0</v>
      </c>
      <c r="J34" s="54">
        <v>0</v>
      </c>
      <c r="K34" s="54">
        <v>0</v>
      </c>
      <c r="L34" s="53">
        <v>0</v>
      </c>
      <c r="M34" s="54">
        <v>0</v>
      </c>
      <c r="N34" s="54">
        <v>0</v>
      </c>
      <c r="O34" s="53">
        <v>0</v>
      </c>
      <c r="P34" s="54">
        <v>0</v>
      </c>
      <c r="Q34" s="54">
        <v>0</v>
      </c>
      <c r="R34" s="53">
        <v>0</v>
      </c>
      <c r="S34" s="54">
        <v>0</v>
      </c>
      <c r="T34" s="54">
        <v>0</v>
      </c>
      <c r="U34" s="53">
        <v>0</v>
      </c>
      <c r="V34" s="54">
        <v>0</v>
      </c>
      <c r="W34" s="54">
        <v>0</v>
      </c>
      <c r="X34" s="53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3">
        <v>0</v>
      </c>
      <c r="AH34" s="54">
        <v>0</v>
      </c>
      <c r="AI34" s="54">
        <v>0</v>
      </c>
      <c r="AJ34" s="53">
        <v>0</v>
      </c>
      <c r="AK34" s="54">
        <v>0</v>
      </c>
      <c r="AL34" s="54">
        <v>0</v>
      </c>
    </row>
    <row r="35" spans="2:38" ht="12.75" customHeight="1">
      <c r="B35" s="14" t="s">
        <v>45</v>
      </c>
      <c r="C35" s="52">
        <v>0</v>
      </c>
      <c r="D35" s="53">
        <v>0</v>
      </c>
      <c r="E35" s="53">
        <v>0</v>
      </c>
      <c r="F35" s="53">
        <v>0</v>
      </c>
      <c r="G35" s="54">
        <v>0</v>
      </c>
      <c r="H35" s="54">
        <v>0</v>
      </c>
      <c r="I35" s="53">
        <v>0</v>
      </c>
      <c r="J35" s="54">
        <v>0</v>
      </c>
      <c r="K35" s="54">
        <v>0</v>
      </c>
      <c r="L35" s="53">
        <v>0</v>
      </c>
      <c r="M35" s="54">
        <v>0</v>
      </c>
      <c r="N35" s="54">
        <v>0</v>
      </c>
      <c r="O35" s="53">
        <v>0</v>
      </c>
      <c r="P35" s="54">
        <v>0</v>
      </c>
      <c r="Q35" s="54">
        <v>0</v>
      </c>
      <c r="R35" s="53">
        <v>0</v>
      </c>
      <c r="S35" s="54">
        <v>0</v>
      </c>
      <c r="T35" s="54">
        <v>0</v>
      </c>
      <c r="U35" s="53">
        <v>0</v>
      </c>
      <c r="V35" s="54">
        <v>0</v>
      </c>
      <c r="W35" s="54">
        <v>0</v>
      </c>
      <c r="X35" s="53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3">
        <v>0</v>
      </c>
      <c r="AH35" s="54">
        <v>0</v>
      </c>
      <c r="AI35" s="54">
        <v>0</v>
      </c>
      <c r="AJ35" s="53">
        <v>0</v>
      </c>
      <c r="AK35" s="54">
        <v>0</v>
      </c>
      <c r="AL35" s="54">
        <v>0</v>
      </c>
    </row>
    <row r="36" spans="2:38" ht="12.75" customHeight="1">
      <c r="B36" s="14" t="s">
        <v>384</v>
      </c>
      <c r="C36" s="55">
        <v>434</v>
      </c>
      <c r="D36" s="56">
        <v>429</v>
      </c>
      <c r="E36" s="56">
        <v>5</v>
      </c>
      <c r="F36" s="53">
        <v>0</v>
      </c>
      <c r="G36" s="54">
        <v>0</v>
      </c>
      <c r="H36" s="54">
        <v>0</v>
      </c>
      <c r="I36" s="53">
        <v>0</v>
      </c>
      <c r="J36" s="54">
        <v>0</v>
      </c>
      <c r="K36" s="54">
        <v>0</v>
      </c>
      <c r="L36" s="53">
        <v>434</v>
      </c>
      <c r="M36" s="54">
        <v>429</v>
      </c>
      <c r="N36" s="54">
        <v>5</v>
      </c>
      <c r="O36" s="53">
        <v>0</v>
      </c>
      <c r="P36" s="53">
        <v>0</v>
      </c>
      <c r="Q36" s="53">
        <v>0</v>
      </c>
      <c r="R36" s="53">
        <v>0</v>
      </c>
      <c r="S36" s="54">
        <v>0</v>
      </c>
      <c r="T36" s="54">
        <v>0</v>
      </c>
      <c r="U36" s="53">
        <v>0</v>
      </c>
      <c r="V36" s="54">
        <v>0</v>
      </c>
      <c r="W36" s="54">
        <v>0</v>
      </c>
      <c r="X36" s="53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3">
        <v>0</v>
      </c>
      <c r="AH36" s="54">
        <v>0</v>
      </c>
      <c r="AI36" s="54">
        <v>0</v>
      </c>
      <c r="AJ36" s="53">
        <v>0</v>
      </c>
      <c r="AK36" s="54">
        <v>0</v>
      </c>
      <c r="AL36" s="54">
        <v>0</v>
      </c>
    </row>
    <row r="37" spans="2:38" ht="12.75" customHeight="1">
      <c r="B37" s="110" t="s">
        <v>389</v>
      </c>
      <c r="C37" s="52">
        <v>0</v>
      </c>
      <c r="D37" s="53">
        <v>0</v>
      </c>
      <c r="E37" s="53">
        <v>0</v>
      </c>
      <c r="F37" s="53">
        <v>0</v>
      </c>
      <c r="G37" s="54">
        <v>0</v>
      </c>
      <c r="H37" s="54">
        <v>0</v>
      </c>
      <c r="I37" s="53">
        <v>0</v>
      </c>
      <c r="J37" s="54">
        <v>0</v>
      </c>
      <c r="K37" s="54">
        <v>0</v>
      </c>
      <c r="L37" s="53">
        <v>0</v>
      </c>
      <c r="M37" s="54">
        <v>0</v>
      </c>
      <c r="N37" s="54">
        <v>0</v>
      </c>
      <c r="O37" s="53">
        <v>0</v>
      </c>
      <c r="P37" s="54">
        <v>0</v>
      </c>
      <c r="Q37" s="54">
        <v>0</v>
      </c>
      <c r="R37" s="53">
        <v>0</v>
      </c>
      <c r="S37" s="54">
        <v>0</v>
      </c>
      <c r="T37" s="54">
        <v>0</v>
      </c>
      <c r="U37" s="53">
        <v>0</v>
      </c>
      <c r="V37" s="54">
        <v>0</v>
      </c>
      <c r="W37" s="54">
        <v>0</v>
      </c>
      <c r="X37" s="53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3">
        <v>0</v>
      </c>
      <c r="AH37" s="54">
        <v>0</v>
      </c>
      <c r="AI37" s="54">
        <v>0</v>
      </c>
      <c r="AJ37" s="53">
        <v>0</v>
      </c>
      <c r="AK37" s="54">
        <v>0</v>
      </c>
      <c r="AL37" s="54">
        <v>0</v>
      </c>
    </row>
    <row r="38" spans="2:38" ht="4.5" customHeight="1" thickBot="1">
      <c r="B38" s="152"/>
      <c r="C38" s="183"/>
      <c r="D38" s="59"/>
      <c r="E38" s="59"/>
      <c r="F38" s="59"/>
      <c r="G38" s="184"/>
      <c r="H38" s="184"/>
      <c r="I38" s="59"/>
      <c r="J38" s="184"/>
      <c r="K38" s="184"/>
      <c r="L38" s="59"/>
      <c r="M38" s="184"/>
      <c r="N38" s="184"/>
      <c r="O38" s="59"/>
      <c r="P38" s="184"/>
      <c r="Q38" s="184"/>
      <c r="R38" s="59"/>
      <c r="S38" s="184"/>
      <c r="T38" s="184"/>
      <c r="U38" s="59"/>
      <c r="V38" s="184"/>
      <c r="W38" s="184"/>
      <c r="X38" s="59"/>
      <c r="Y38" s="184"/>
      <c r="Z38" s="184"/>
      <c r="AA38" s="184"/>
      <c r="AB38" s="184"/>
      <c r="AC38" s="184"/>
      <c r="AD38" s="184"/>
      <c r="AE38" s="184"/>
      <c r="AF38" s="184"/>
      <c r="AG38" s="59"/>
      <c r="AH38" s="184"/>
      <c r="AI38" s="184"/>
      <c r="AJ38" s="59"/>
      <c r="AK38" s="184"/>
      <c r="AL38" s="184"/>
    </row>
    <row r="39" ht="11.25"/>
    <row r="40" ht="11.25"/>
    <row r="41" ht="11.25"/>
    <row r="42" ht="11.25"/>
    <row r="43" ht="11.25"/>
    <row r="44" ht="11.25"/>
    <row r="45" ht="11.25"/>
  </sheetData>
  <mergeCells count="3">
    <mergeCell ref="B4:B5"/>
    <mergeCell ref="L4:N4"/>
    <mergeCell ref="B2:L2"/>
  </mergeCells>
  <printOptions/>
  <pageMargins left="0.5905511811023623" right="0" top="0.7874015748031497" bottom="0.7874015748031497" header="0.5118110236220472" footer="0.5118110236220472"/>
  <pageSetup orientation="portrait" paperSize="9" scale="85" r:id="rId1"/>
  <colBreaks count="1" manualBreakCount="1">
    <brk id="17" max="6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U19"/>
  <sheetViews>
    <sheetView workbookViewId="0" topLeftCell="A1">
      <selection activeCell="B42" sqref="B42"/>
    </sheetView>
  </sheetViews>
  <sheetFormatPr defaultColWidth="6.00390625" defaultRowHeight="12.75" customHeight="1"/>
  <cols>
    <col min="1" max="1" width="0.5" style="60" customWidth="1"/>
    <col min="2" max="2" width="10.375" style="60" customWidth="1"/>
    <col min="3" max="3" width="7.375" style="60" customWidth="1"/>
    <col min="4" max="4" width="4.50390625" style="60" customWidth="1"/>
    <col min="5" max="5" width="4.625" style="60" customWidth="1"/>
    <col min="6" max="8" width="3.875" style="60" customWidth="1"/>
    <col min="9" max="10" width="5.125" style="60" customWidth="1"/>
    <col min="11" max="12" width="4.125" style="60" customWidth="1"/>
    <col min="13" max="14" width="5.125" style="60" customWidth="1"/>
    <col min="15" max="15" width="4.125" style="60" customWidth="1"/>
    <col min="16" max="17" width="5.125" style="60" customWidth="1"/>
    <col min="18" max="21" width="4.375" style="60" customWidth="1"/>
    <col min="22" max="16384" width="6.00390625" style="60" customWidth="1"/>
  </cols>
  <sheetData>
    <row r="1" ht="6" customHeight="1"/>
    <row r="2" spans="2:12" ht="13.5" customHeight="1">
      <c r="B2" s="460" t="s">
        <v>409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</row>
    <row r="3" ht="6" customHeight="1"/>
    <row r="4" spans="2:21" s="63" customFormat="1" ht="13.5" customHeight="1">
      <c r="B4" s="186"/>
      <c r="C4" s="186"/>
      <c r="D4" s="186"/>
      <c r="E4" s="450" t="s">
        <v>119</v>
      </c>
      <c r="F4" s="451"/>
      <c r="G4" s="451"/>
      <c r="H4" s="452"/>
      <c r="I4" s="450" t="s">
        <v>120</v>
      </c>
      <c r="J4" s="451"/>
      <c r="K4" s="451"/>
      <c r="L4" s="452"/>
      <c r="M4" s="450" t="s">
        <v>143</v>
      </c>
      <c r="N4" s="451"/>
      <c r="O4" s="452"/>
      <c r="P4" s="458" t="s">
        <v>144</v>
      </c>
      <c r="Q4" s="459"/>
      <c r="R4" s="459"/>
      <c r="S4" s="459"/>
      <c r="T4" s="459"/>
      <c r="U4" s="459"/>
    </row>
    <row r="5" spans="2:21" s="63" customFormat="1" ht="13.5" customHeight="1">
      <c r="B5" s="448" t="s">
        <v>145</v>
      </c>
      <c r="C5" s="448"/>
      <c r="D5" s="449"/>
      <c r="E5" s="453"/>
      <c r="F5" s="454"/>
      <c r="G5" s="454"/>
      <c r="H5" s="455"/>
      <c r="I5" s="453"/>
      <c r="J5" s="454"/>
      <c r="K5" s="454"/>
      <c r="L5" s="455"/>
      <c r="M5" s="453"/>
      <c r="N5" s="454"/>
      <c r="O5" s="455"/>
      <c r="P5" s="446" t="s">
        <v>146</v>
      </c>
      <c r="Q5" s="447"/>
      <c r="R5" s="461"/>
      <c r="S5" s="446" t="s">
        <v>147</v>
      </c>
      <c r="T5" s="447"/>
      <c r="U5" s="447"/>
    </row>
    <row r="6" spans="2:21" s="63" customFormat="1" ht="13.5" customHeight="1">
      <c r="B6" s="448"/>
      <c r="C6" s="448"/>
      <c r="D6" s="449"/>
      <c r="E6" s="456" t="s">
        <v>8</v>
      </c>
      <c r="F6" s="456" t="s">
        <v>121</v>
      </c>
      <c r="G6" s="456" t="s">
        <v>122</v>
      </c>
      <c r="H6" s="456" t="s">
        <v>123</v>
      </c>
      <c r="I6" s="456" t="s">
        <v>8</v>
      </c>
      <c r="J6" s="187" t="s">
        <v>124</v>
      </c>
      <c r="K6" s="187" t="s">
        <v>125</v>
      </c>
      <c r="L6" s="187" t="s">
        <v>126</v>
      </c>
      <c r="M6" s="456" t="s">
        <v>8</v>
      </c>
      <c r="N6" s="187" t="s">
        <v>125</v>
      </c>
      <c r="O6" s="187" t="s">
        <v>126</v>
      </c>
      <c r="P6" s="456" t="s">
        <v>8</v>
      </c>
      <c r="Q6" s="187" t="s">
        <v>127</v>
      </c>
      <c r="R6" s="187" t="s">
        <v>128</v>
      </c>
      <c r="S6" s="456" t="s">
        <v>8</v>
      </c>
      <c r="T6" s="187" t="s">
        <v>129</v>
      </c>
      <c r="U6" s="187" t="s">
        <v>130</v>
      </c>
    </row>
    <row r="7" spans="3:21" s="63" customFormat="1" ht="13.5" customHeight="1">
      <c r="C7" s="378"/>
      <c r="E7" s="457"/>
      <c r="F7" s="457"/>
      <c r="G7" s="457"/>
      <c r="H7" s="457"/>
      <c r="I7" s="457"/>
      <c r="J7" s="188" t="s">
        <v>131</v>
      </c>
      <c r="K7" s="188" t="s">
        <v>132</v>
      </c>
      <c r="L7" s="188" t="s">
        <v>133</v>
      </c>
      <c r="M7" s="457"/>
      <c r="N7" s="188" t="s">
        <v>132</v>
      </c>
      <c r="O7" s="188" t="s">
        <v>133</v>
      </c>
      <c r="P7" s="457"/>
      <c r="Q7" s="188" t="s">
        <v>134</v>
      </c>
      <c r="R7" s="188" t="s">
        <v>133</v>
      </c>
      <c r="S7" s="457"/>
      <c r="T7" s="188" t="s">
        <v>135</v>
      </c>
      <c r="U7" s="188" t="s">
        <v>133</v>
      </c>
    </row>
    <row r="8" spans="2:21" ht="6" customHeight="1">
      <c r="B8" s="189"/>
      <c r="D8" s="189"/>
      <c r="E8" s="61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2:21" ht="13.5" customHeight="1">
      <c r="B9" s="63"/>
      <c r="C9" s="377"/>
      <c r="D9" s="64" t="s">
        <v>8</v>
      </c>
      <c r="E9" s="70">
        <f>SUM(F9:H9)</f>
        <v>19</v>
      </c>
      <c r="F9" s="66">
        <f>SUM(F10:F11)</f>
        <v>8</v>
      </c>
      <c r="G9" s="66">
        <f>SUM(G10:G11)</f>
        <v>4</v>
      </c>
      <c r="H9" s="73">
        <f>SUM(H10:H11)</f>
        <v>7</v>
      </c>
      <c r="I9" s="73">
        <f>SUM(J9:L9)</f>
        <v>271</v>
      </c>
      <c r="J9" s="66">
        <f>SUM(J10:J11)</f>
        <v>269</v>
      </c>
      <c r="K9" s="66">
        <f>SUM(K10:K11)</f>
        <v>2</v>
      </c>
      <c r="L9" s="66">
        <f>SUM(L10:L11)</f>
        <v>0</v>
      </c>
      <c r="M9" s="65">
        <f>SUM(N9:O9)</f>
        <v>198</v>
      </c>
      <c r="N9" s="65">
        <f>SUM(N10:N11)</f>
        <v>197</v>
      </c>
      <c r="O9" s="65">
        <f>SUM(O10:O11)</f>
        <v>1</v>
      </c>
      <c r="P9" s="65">
        <f>SUM(Q9:R9)</f>
        <v>387</v>
      </c>
      <c r="Q9" s="65">
        <f>SUM(Q10:Q11)</f>
        <v>373</v>
      </c>
      <c r="R9" s="65">
        <f>SUM(R10:R11)</f>
        <v>14</v>
      </c>
      <c r="S9" s="65">
        <f>SUM(T9:U9)</f>
        <v>10</v>
      </c>
      <c r="T9" s="65">
        <f>SUM(T10:T11)</f>
        <v>0</v>
      </c>
      <c r="U9" s="65">
        <f>SUM(U10:U11)</f>
        <v>10</v>
      </c>
    </row>
    <row r="10" spans="2:21" ht="13.5" customHeight="1">
      <c r="B10" s="63"/>
      <c r="C10" s="63" t="s">
        <v>8</v>
      </c>
      <c r="D10" s="63" t="s">
        <v>47</v>
      </c>
      <c r="E10" s="68">
        <f>SUM(F10:H10)</f>
        <v>8</v>
      </c>
      <c r="F10" s="69">
        <v>3</v>
      </c>
      <c r="G10" s="69">
        <v>0</v>
      </c>
      <c r="H10" s="53">
        <v>5</v>
      </c>
      <c r="I10" s="53">
        <f>SUM(J10:L10)</f>
        <v>190</v>
      </c>
      <c r="J10" s="69">
        <v>188</v>
      </c>
      <c r="K10" s="69">
        <v>2</v>
      </c>
      <c r="L10" s="69">
        <v>0</v>
      </c>
      <c r="M10" s="67">
        <f>SUM(N10:O10)</f>
        <v>137</v>
      </c>
      <c r="N10" s="67">
        <v>137</v>
      </c>
      <c r="O10" s="69">
        <v>0</v>
      </c>
      <c r="P10" s="67">
        <f>SUM(Q10:R10)</f>
        <v>255</v>
      </c>
      <c r="Q10" s="67">
        <v>242</v>
      </c>
      <c r="R10" s="69">
        <v>13</v>
      </c>
      <c r="S10" s="67">
        <f>SUM(T10:U10)</f>
        <v>8</v>
      </c>
      <c r="T10" s="67">
        <v>0</v>
      </c>
      <c r="U10" s="69">
        <v>8</v>
      </c>
    </row>
    <row r="11" spans="2:21" ht="13.5" customHeight="1">
      <c r="B11" s="63"/>
      <c r="C11" s="63"/>
      <c r="D11" s="63" t="s">
        <v>48</v>
      </c>
      <c r="E11" s="68">
        <f>SUM(F11:H11)</f>
        <v>11</v>
      </c>
      <c r="F11" s="69">
        <v>5</v>
      </c>
      <c r="G11" s="69">
        <v>4</v>
      </c>
      <c r="H11" s="53">
        <v>2</v>
      </c>
      <c r="I11" s="53">
        <f>SUM(J11:L11)</f>
        <v>81</v>
      </c>
      <c r="J11" s="69">
        <v>81</v>
      </c>
      <c r="K11" s="69">
        <v>0</v>
      </c>
      <c r="L11" s="69">
        <v>0</v>
      </c>
      <c r="M11" s="67">
        <f>SUM(N11:O11)</f>
        <v>61</v>
      </c>
      <c r="N11" s="67">
        <v>60</v>
      </c>
      <c r="O11" s="69">
        <v>1</v>
      </c>
      <c r="P11" s="67">
        <f>SUM(Q11:R11)</f>
        <v>132</v>
      </c>
      <c r="Q11" s="67">
        <v>131</v>
      </c>
      <c r="R11" s="69">
        <v>1</v>
      </c>
      <c r="S11" s="67">
        <f>SUM(T11:U11)</f>
        <v>2</v>
      </c>
      <c r="T11" s="67">
        <v>0</v>
      </c>
      <c r="U11" s="69">
        <v>2</v>
      </c>
    </row>
    <row r="12" spans="2:21" ht="13.5" customHeight="1">
      <c r="B12" s="63" t="s">
        <v>408</v>
      </c>
      <c r="C12" s="63"/>
      <c r="D12" s="63"/>
      <c r="E12" s="68"/>
      <c r="F12" s="69"/>
      <c r="G12" s="69"/>
      <c r="H12" s="53"/>
      <c r="I12" s="53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</row>
    <row r="13" spans="2:21" ht="13.5" customHeight="1">
      <c r="B13" s="63"/>
      <c r="C13" s="445" t="s">
        <v>148</v>
      </c>
      <c r="D13" s="63" t="s">
        <v>8</v>
      </c>
      <c r="E13" s="68">
        <v>0</v>
      </c>
      <c r="F13" s="69">
        <v>0</v>
      </c>
      <c r="G13" s="69">
        <v>0</v>
      </c>
      <c r="H13" s="69">
        <v>0</v>
      </c>
      <c r="I13" s="67">
        <v>18</v>
      </c>
      <c r="J13" s="67">
        <f>SUM(J14:J15)</f>
        <v>18</v>
      </c>
      <c r="K13" s="69">
        <v>0</v>
      </c>
      <c r="L13" s="69">
        <v>0</v>
      </c>
      <c r="M13" s="67">
        <v>16</v>
      </c>
      <c r="N13" s="67">
        <f>SUM(N14:N15)</f>
        <v>16</v>
      </c>
      <c r="O13" s="69">
        <v>0</v>
      </c>
      <c r="P13" s="67">
        <v>24</v>
      </c>
      <c r="Q13" s="67">
        <f>SUM(Q14:Q15)</f>
        <v>24</v>
      </c>
      <c r="R13" s="67">
        <v>0</v>
      </c>
      <c r="S13" s="69">
        <v>0</v>
      </c>
      <c r="T13" s="69">
        <v>0</v>
      </c>
      <c r="U13" s="69">
        <v>0</v>
      </c>
    </row>
    <row r="14" spans="2:21" ht="13.5" customHeight="1">
      <c r="B14" s="63"/>
      <c r="C14" s="445"/>
      <c r="D14" s="63" t="s">
        <v>47</v>
      </c>
      <c r="E14" s="68">
        <v>0</v>
      </c>
      <c r="F14" s="69">
        <v>0</v>
      </c>
      <c r="G14" s="69">
        <v>0</v>
      </c>
      <c r="H14" s="69">
        <v>0</v>
      </c>
      <c r="I14" s="67">
        <v>15</v>
      </c>
      <c r="J14" s="67">
        <v>15</v>
      </c>
      <c r="K14" s="69">
        <v>0</v>
      </c>
      <c r="L14" s="69">
        <v>0</v>
      </c>
      <c r="M14" s="67">
        <v>11</v>
      </c>
      <c r="N14" s="67">
        <v>11</v>
      </c>
      <c r="O14" s="69">
        <v>0</v>
      </c>
      <c r="P14" s="67">
        <v>18</v>
      </c>
      <c r="Q14" s="67">
        <v>18</v>
      </c>
      <c r="R14" s="67">
        <v>0</v>
      </c>
      <c r="S14" s="69">
        <v>0</v>
      </c>
      <c r="T14" s="69">
        <v>0</v>
      </c>
      <c r="U14" s="69">
        <v>0</v>
      </c>
    </row>
    <row r="15" spans="2:21" ht="13.5" customHeight="1">
      <c r="B15" s="63"/>
      <c r="C15" s="445"/>
      <c r="D15" s="63" t="s">
        <v>48</v>
      </c>
      <c r="E15" s="68">
        <v>0</v>
      </c>
      <c r="F15" s="69">
        <v>0</v>
      </c>
      <c r="G15" s="69">
        <v>0</v>
      </c>
      <c r="H15" s="69">
        <v>0</v>
      </c>
      <c r="I15" s="67">
        <v>3</v>
      </c>
      <c r="J15" s="67">
        <v>3</v>
      </c>
      <c r="K15" s="69">
        <v>0</v>
      </c>
      <c r="L15" s="69">
        <v>0</v>
      </c>
      <c r="M15" s="67">
        <v>5</v>
      </c>
      <c r="N15" s="67">
        <v>5</v>
      </c>
      <c r="O15" s="69">
        <v>0</v>
      </c>
      <c r="P15" s="67">
        <v>6</v>
      </c>
      <c r="Q15" s="67">
        <v>6</v>
      </c>
      <c r="R15" s="69">
        <v>0</v>
      </c>
      <c r="S15" s="69">
        <v>0</v>
      </c>
      <c r="T15" s="69">
        <v>0</v>
      </c>
      <c r="U15" s="69">
        <v>0</v>
      </c>
    </row>
    <row r="16" spans="2:21" ht="6" customHeight="1">
      <c r="B16" s="190"/>
      <c r="C16" s="190"/>
      <c r="D16" s="191"/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ht="12.75" customHeight="1">
      <c r="D17" s="192"/>
    </row>
    <row r="18" ht="12.75" customHeight="1">
      <c r="D18" s="192"/>
    </row>
    <row r="19" ht="12.75" customHeight="1">
      <c r="D19" s="192"/>
    </row>
    <row r="20" ht="12.75" thickBot="1" thickTop="1"/>
    <row r="21" ht="12.75" thickBot="1" thickTop="1"/>
    <row r="22" ht="12.75" thickBot="1" thickTop="1"/>
    <row r="23" ht="12.75" thickBot="1" thickTop="1"/>
    <row r="24" ht="12.75" thickBot="1" thickTop="1"/>
    <row r="25" ht="12.75" thickBot="1" thickTop="1"/>
  </sheetData>
  <mergeCells count="17">
    <mergeCell ref="B2:L2"/>
    <mergeCell ref="M4:O5"/>
    <mergeCell ref="P5:R5"/>
    <mergeCell ref="E6:E7"/>
    <mergeCell ref="G6:G7"/>
    <mergeCell ref="I6:I7"/>
    <mergeCell ref="M6:M7"/>
    <mergeCell ref="C13:C15"/>
    <mergeCell ref="S5:U5"/>
    <mergeCell ref="B5:D6"/>
    <mergeCell ref="E4:H5"/>
    <mergeCell ref="P6:P7"/>
    <mergeCell ref="S6:S7"/>
    <mergeCell ref="F6:F7"/>
    <mergeCell ref="H6:H7"/>
    <mergeCell ref="P4:U4"/>
    <mergeCell ref="I4:L5"/>
  </mergeCells>
  <printOptions/>
  <pageMargins left="0.7874015748031497" right="0.1968503937007874" top="0.984251968503937" bottom="0.984251968503937" header="0.5118110236220472" footer="0.5118110236220472"/>
  <pageSetup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D20"/>
  <sheetViews>
    <sheetView workbookViewId="0" topLeftCell="A1">
      <selection activeCell="B2" sqref="B2:L2"/>
    </sheetView>
  </sheetViews>
  <sheetFormatPr defaultColWidth="7.00390625" defaultRowHeight="12.75" customHeight="1"/>
  <cols>
    <col min="1" max="1" width="0.5" style="60" customWidth="1"/>
    <col min="2" max="2" width="10.875" style="60" customWidth="1"/>
    <col min="3" max="3" width="6.00390625" style="60" customWidth="1"/>
    <col min="4" max="4" width="3.625" style="60" customWidth="1"/>
    <col min="5" max="7" width="5.625" style="60" customWidth="1"/>
    <col min="8" max="13" width="5.125" style="60" customWidth="1"/>
    <col min="14" max="14" width="5.625" style="60" customWidth="1"/>
    <col min="15" max="17" width="5.125" style="60" customWidth="1"/>
    <col min="18" max="18" width="1.00390625" style="60" customWidth="1"/>
    <col min="19" max="19" width="10.875" style="60" customWidth="1"/>
    <col min="20" max="20" width="6.00390625" style="60" customWidth="1"/>
    <col min="21" max="21" width="3.625" style="60" customWidth="1"/>
    <col min="22" max="22" width="8.00390625" style="60" customWidth="1"/>
    <col min="23" max="23" width="7.00390625" style="60" customWidth="1"/>
    <col min="24" max="26" width="8.00390625" style="60" bestFit="1" customWidth="1"/>
    <col min="27" max="27" width="7.00390625" style="60" customWidth="1"/>
    <col min="28" max="29" width="7.125" style="60" bestFit="1" customWidth="1"/>
    <col min="30" max="16384" width="7.00390625" style="60" customWidth="1"/>
  </cols>
  <sheetData>
    <row r="1" ht="6" customHeight="1"/>
    <row r="2" spans="2:19" ht="12.75" customHeight="1">
      <c r="B2" s="460" t="s">
        <v>427</v>
      </c>
      <c r="C2" s="460"/>
      <c r="D2" s="460"/>
      <c r="E2" s="460"/>
      <c r="F2" s="460"/>
      <c r="G2" s="460"/>
      <c r="H2" s="460"/>
      <c r="I2" s="460"/>
      <c r="J2" s="460"/>
      <c r="K2" s="460"/>
      <c r="L2" s="460"/>
      <c r="S2" s="185" t="s">
        <v>410</v>
      </c>
    </row>
    <row r="3" ht="6" customHeight="1"/>
    <row r="4" spans="2:30" s="63" customFormat="1" ht="13.5" customHeight="1">
      <c r="B4" s="193"/>
      <c r="C4" s="193"/>
      <c r="D4" s="193"/>
      <c r="E4" s="187"/>
      <c r="F4" s="187"/>
      <c r="G4" s="462" t="s">
        <v>149</v>
      </c>
      <c r="H4" s="463"/>
      <c r="I4" s="463"/>
      <c r="J4" s="463"/>
      <c r="K4" s="463"/>
      <c r="L4" s="463"/>
      <c r="M4" s="464"/>
      <c r="N4" s="462" t="s">
        <v>143</v>
      </c>
      <c r="O4" s="463"/>
      <c r="P4" s="463"/>
      <c r="Q4" s="463"/>
      <c r="S4" s="193"/>
      <c r="T4" s="193"/>
      <c r="U4" s="193"/>
      <c r="V4" s="446" t="s">
        <v>150</v>
      </c>
      <c r="W4" s="447"/>
      <c r="X4" s="447"/>
      <c r="Y4" s="447"/>
      <c r="Z4" s="447"/>
      <c r="AA4" s="447"/>
      <c r="AB4" s="447"/>
      <c r="AC4" s="447"/>
      <c r="AD4" s="447"/>
    </row>
    <row r="5" spans="2:30" s="63" customFormat="1" ht="13.5" customHeight="1">
      <c r="B5" s="448" t="s">
        <v>145</v>
      </c>
      <c r="C5" s="448"/>
      <c r="D5" s="449"/>
      <c r="E5" s="188" t="s">
        <v>8</v>
      </c>
      <c r="F5" s="188" t="s">
        <v>136</v>
      </c>
      <c r="G5" s="453"/>
      <c r="H5" s="454"/>
      <c r="I5" s="454"/>
      <c r="J5" s="454"/>
      <c r="K5" s="454"/>
      <c r="L5" s="454"/>
      <c r="M5" s="455"/>
      <c r="N5" s="453"/>
      <c r="O5" s="454"/>
      <c r="P5" s="454"/>
      <c r="Q5" s="454"/>
      <c r="S5" s="448" t="s">
        <v>145</v>
      </c>
      <c r="T5" s="448"/>
      <c r="U5" s="449"/>
      <c r="V5" s="456" t="s">
        <v>8</v>
      </c>
      <c r="W5" s="446" t="s">
        <v>151</v>
      </c>
      <c r="X5" s="447"/>
      <c r="Y5" s="447"/>
      <c r="Z5" s="461"/>
      <c r="AA5" s="446" t="s">
        <v>147</v>
      </c>
      <c r="AB5" s="447"/>
      <c r="AC5" s="447"/>
      <c r="AD5" s="447"/>
    </row>
    <row r="6" spans="3:30" s="63" customFormat="1" ht="13.5" customHeight="1">
      <c r="C6" s="378"/>
      <c r="E6" s="188"/>
      <c r="F6" s="188"/>
      <c r="G6" s="187" t="s">
        <v>8</v>
      </c>
      <c r="H6" s="187" t="s">
        <v>137</v>
      </c>
      <c r="I6" s="187" t="s">
        <v>138</v>
      </c>
      <c r="J6" s="187" t="s">
        <v>139</v>
      </c>
      <c r="K6" s="187" t="s">
        <v>140</v>
      </c>
      <c r="L6" s="187" t="s">
        <v>141</v>
      </c>
      <c r="M6" s="187" t="s">
        <v>142</v>
      </c>
      <c r="N6" s="187" t="s">
        <v>8</v>
      </c>
      <c r="O6" s="187" t="s">
        <v>137</v>
      </c>
      <c r="P6" s="187" t="s">
        <v>138</v>
      </c>
      <c r="Q6" s="187" t="s">
        <v>139</v>
      </c>
      <c r="V6" s="457"/>
      <c r="W6" s="187" t="s">
        <v>8</v>
      </c>
      <c r="X6" s="187" t="s">
        <v>137</v>
      </c>
      <c r="Y6" s="187" t="s">
        <v>138</v>
      </c>
      <c r="Z6" s="187" t="s">
        <v>139</v>
      </c>
      <c r="AA6" s="187" t="s">
        <v>8</v>
      </c>
      <c r="AB6" s="187" t="s">
        <v>137</v>
      </c>
      <c r="AC6" s="187" t="s">
        <v>138</v>
      </c>
      <c r="AD6" s="187" t="s">
        <v>139</v>
      </c>
    </row>
    <row r="7" spans="2:30" ht="6" customHeight="1">
      <c r="B7" s="189"/>
      <c r="C7" s="377"/>
      <c r="D7" s="189"/>
      <c r="E7" s="61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S7" s="189"/>
      <c r="T7" s="189"/>
      <c r="U7" s="189"/>
      <c r="V7" s="61"/>
      <c r="W7" s="62"/>
      <c r="X7" s="62"/>
      <c r="Y7" s="62"/>
      <c r="Z7" s="62"/>
      <c r="AA7" s="62"/>
      <c r="AB7" s="62"/>
      <c r="AC7" s="62"/>
      <c r="AD7" s="62"/>
    </row>
    <row r="8" spans="2:30" ht="13.5" customHeight="1">
      <c r="B8" s="63"/>
      <c r="C8" s="63"/>
      <c r="D8" s="64" t="s">
        <v>8</v>
      </c>
      <c r="E8" s="347">
        <f>SUM(E9:E10)</f>
        <v>885</v>
      </c>
      <c r="F8" s="73">
        <f>SUM(F9:F10)</f>
        <v>19</v>
      </c>
      <c r="G8" s="51">
        <f>SUM(H8:M8)</f>
        <v>271</v>
      </c>
      <c r="H8" s="73">
        <f aca="true" t="shared" si="0" ref="H8:M8">SUM(H9:H10)</f>
        <v>40</v>
      </c>
      <c r="I8" s="73">
        <f t="shared" si="0"/>
        <v>46</v>
      </c>
      <c r="J8" s="73">
        <f t="shared" si="0"/>
        <v>36</v>
      </c>
      <c r="K8" s="73">
        <f t="shared" si="0"/>
        <v>52</v>
      </c>
      <c r="L8" s="73">
        <f t="shared" si="0"/>
        <v>39</v>
      </c>
      <c r="M8" s="73">
        <f t="shared" si="0"/>
        <v>58</v>
      </c>
      <c r="N8" s="51">
        <f>SUM(O8:Q8)</f>
        <v>198</v>
      </c>
      <c r="O8" s="73">
        <f>SUM(O9:O10)</f>
        <v>68</v>
      </c>
      <c r="P8" s="73">
        <f>SUM(P9:P10)</f>
        <v>72</v>
      </c>
      <c r="Q8" s="73">
        <f>SUM(Q9:Q10)</f>
        <v>58</v>
      </c>
      <c r="R8" s="194"/>
      <c r="S8" s="63"/>
      <c r="T8" s="63"/>
      <c r="U8" s="64" t="s">
        <v>8</v>
      </c>
      <c r="V8" s="347">
        <f>SUM(V9:V10)</f>
        <v>397</v>
      </c>
      <c r="W8" s="73">
        <f>SUM(X8:Z8)</f>
        <v>387</v>
      </c>
      <c r="X8" s="51">
        <f>SUM(X9:X10)</f>
        <v>141</v>
      </c>
      <c r="Y8" s="51">
        <f>SUM(Y9:Y10)</f>
        <v>108</v>
      </c>
      <c r="Z8" s="51">
        <f>SUM(Z9:Z10)</f>
        <v>138</v>
      </c>
      <c r="AA8" s="73">
        <f>SUM(AB8:AD8)</f>
        <v>10</v>
      </c>
      <c r="AB8" s="51">
        <f>SUM(AB9:AB10)</f>
        <v>2</v>
      </c>
      <c r="AC8" s="51">
        <f>SUM(AC9:AC10)</f>
        <v>2</v>
      </c>
      <c r="AD8" s="51">
        <f>SUM(AD9:AD10)</f>
        <v>6</v>
      </c>
    </row>
    <row r="9" spans="2:30" ht="13.5" customHeight="1">
      <c r="B9" s="63"/>
      <c r="C9" s="63" t="s">
        <v>8</v>
      </c>
      <c r="D9" s="63" t="s">
        <v>47</v>
      </c>
      <c r="E9" s="55">
        <f>F9+G9+N9+V9</f>
        <v>598</v>
      </c>
      <c r="F9" s="53">
        <v>8</v>
      </c>
      <c r="G9" s="56">
        <f>SUM(H9:M9)</f>
        <v>190</v>
      </c>
      <c r="H9" s="56">
        <v>31</v>
      </c>
      <c r="I9" s="56">
        <v>31</v>
      </c>
      <c r="J9" s="56">
        <v>26</v>
      </c>
      <c r="K9" s="56">
        <v>32</v>
      </c>
      <c r="L9" s="56">
        <v>24</v>
      </c>
      <c r="M9" s="56">
        <v>46</v>
      </c>
      <c r="N9" s="56">
        <f>SUM(O9:Q9)</f>
        <v>137</v>
      </c>
      <c r="O9" s="56">
        <v>52</v>
      </c>
      <c r="P9" s="56">
        <v>42</v>
      </c>
      <c r="Q9" s="56">
        <v>43</v>
      </c>
      <c r="S9" s="63"/>
      <c r="T9" s="63" t="s">
        <v>8</v>
      </c>
      <c r="U9" s="63" t="s">
        <v>47</v>
      </c>
      <c r="V9" s="55">
        <f>W9+AA9</f>
        <v>263</v>
      </c>
      <c r="W9" s="56">
        <f>SUM(X9:Z9)</f>
        <v>255</v>
      </c>
      <c r="X9" s="56">
        <v>96</v>
      </c>
      <c r="Y9" s="56">
        <v>71</v>
      </c>
      <c r="Z9" s="56">
        <v>88</v>
      </c>
      <c r="AA9" s="56">
        <f>SUM(AB9:AD9)</f>
        <v>8</v>
      </c>
      <c r="AB9" s="53">
        <v>1</v>
      </c>
      <c r="AC9" s="53">
        <v>2</v>
      </c>
      <c r="AD9" s="53">
        <v>5</v>
      </c>
    </row>
    <row r="10" spans="2:30" ht="13.5" customHeight="1">
      <c r="B10" s="63"/>
      <c r="C10" s="63"/>
      <c r="D10" s="63" t="s">
        <v>48</v>
      </c>
      <c r="E10" s="55">
        <f>F10+G10+N10+V10</f>
        <v>287</v>
      </c>
      <c r="F10" s="53">
        <v>11</v>
      </c>
      <c r="G10" s="56">
        <f>SUM(H10:M10)</f>
        <v>81</v>
      </c>
      <c r="H10" s="56">
        <v>9</v>
      </c>
      <c r="I10" s="56">
        <v>15</v>
      </c>
      <c r="J10" s="56">
        <v>10</v>
      </c>
      <c r="K10" s="56">
        <v>20</v>
      </c>
      <c r="L10" s="56">
        <v>15</v>
      </c>
      <c r="M10" s="56">
        <v>12</v>
      </c>
      <c r="N10" s="56">
        <f>SUM(O10:Q10)</f>
        <v>61</v>
      </c>
      <c r="O10" s="56">
        <v>16</v>
      </c>
      <c r="P10" s="56">
        <v>30</v>
      </c>
      <c r="Q10" s="56">
        <v>15</v>
      </c>
      <c r="S10" s="63"/>
      <c r="T10" s="63"/>
      <c r="U10" s="63" t="s">
        <v>48</v>
      </c>
      <c r="V10" s="55">
        <f>W10+AA10</f>
        <v>134</v>
      </c>
      <c r="W10" s="56">
        <f>SUM(X10:Z10)</f>
        <v>132</v>
      </c>
      <c r="X10" s="56">
        <v>45</v>
      </c>
      <c r="Y10" s="56">
        <v>37</v>
      </c>
      <c r="Z10" s="56">
        <v>50</v>
      </c>
      <c r="AA10" s="56">
        <f>SUM(AB10:AD10)</f>
        <v>2</v>
      </c>
      <c r="AB10" s="53">
        <v>1</v>
      </c>
      <c r="AC10" s="53">
        <v>0</v>
      </c>
      <c r="AD10" s="53">
        <v>1</v>
      </c>
    </row>
    <row r="11" spans="2:30" ht="13.5" customHeight="1">
      <c r="B11" s="383" t="s">
        <v>408</v>
      </c>
      <c r="C11" s="63"/>
      <c r="D11" s="63"/>
      <c r="E11" s="52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S11" s="383" t="s">
        <v>408</v>
      </c>
      <c r="T11" s="63"/>
      <c r="U11" s="63"/>
      <c r="V11" s="52"/>
      <c r="W11" s="53"/>
      <c r="X11" s="53"/>
      <c r="Y11" s="53"/>
      <c r="Z11" s="53"/>
      <c r="AA11" s="53"/>
      <c r="AB11" s="53"/>
      <c r="AC11" s="53"/>
      <c r="AD11" s="53"/>
    </row>
    <row r="12" spans="2:30" ht="13.5" customHeight="1">
      <c r="B12" s="63"/>
      <c r="C12" s="445" t="s">
        <v>148</v>
      </c>
      <c r="D12" s="63" t="s">
        <v>8</v>
      </c>
      <c r="E12" s="55">
        <f>SUM(E13:E14)</f>
        <v>58</v>
      </c>
      <c r="F12" s="53">
        <v>0</v>
      </c>
      <c r="G12" s="56">
        <f>SUM(H12:M12)</f>
        <v>18</v>
      </c>
      <c r="H12" s="53">
        <f aca="true" t="shared" si="1" ref="H12:M12">SUM(H13:H14)</f>
        <v>3</v>
      </c>
      <c r="I12" s="53">
        <f t="shared" si="1"/>
        <v>3</v>
      </c>
      <c r="J12" s="53">
        <f t="shared" si="1"/>
        <v>3</v>
      </c>
      <c r="K12" s="53">
        <f t="shared" si="1"/>
        <v>3</v>
      </c>
      <c r="L12" s="53">
        <f t="shared" si="1"/>
        <v>3</v>
      </c>
      <c r="M12" s="53">
        <f t="shared" si="1"/>
        <v>3</v>
      </c>
      <c r="N12" s="56">
        <f>SUM(O12:Q12)</f>
        <v>16</v>
      </c>
      <c r="O12" s="53">
        <f>SUM(O13:O14)</f>
        <v>6</v>
      </c>
      <c r="P12" s="53">
        <f>SUM(P13:P14)</f>
        <v>6</v>
      </c>
      <c r="Q12" s="53">
        <f>SUM(Q13:Q14)</f>
        <v>4</v>
      </c>
      <c r="S12" s="63"/>
      <c r="T12" s="445" t="s">
        <v>148</v>
      </c>
      <c r="U12" s="63" t="s">
        <v>8</v>
      </c>
      <c r="V12" s="55">
        <f>SUM(V13:V14)</f>
        <v>24</v>
      </c>
      <c r="W12" s="53">
        <f>SUM(X12:Z12)</f>
        <v>24</v>
      </c>
      <c r="X12" s="56">
        <f>SUM(X13:X14)</f>
        <v>8</v>
      </c>
      <c r="Y12" s="56">
        <f>SUM(Y13:Y14)</f>
        <v>8</v>
      </c>
      <c r="Z12" s="56">
        <f>SUM(Z13:Z14)</f>
        <v>8</v>
      </c>
      <c r="AA12" s="53">
        <f>SUM(AB12:AD12)</f>
        <v>0</v>
      </c>
      <c r="AB12" s="56">
        <f>SUM(AB13:AB14)</f>
        <v>0</v>
      </c>
      <c r="AC12" s="56">
        <f>SUM(AC13:AC14)</f>
        <v>0</v>
      </c>
      <c r="AD12" s="56">
        <f>SUM(AD13:AD14)</f>
        <v>0</v>
      </c>
    </row>
    <row r="13" spans="2:30" ht="13.5" customHeight="1">
      <c r="B13" s="63"/>
      <c r="C13" s="445"/>
      <c r="D13" s="63" t="s">
        <v>47</v>
      </c>
      <c r="E13" s="55">
        <f>F13+G13+N13+V13</f>
        <v>44</v>
      </c>
      <c r="F13" s="53">
        <v>0</v>
      </c>
      <c r="G13" s="56">
        <f>SUM(H13:M13)</f>
        <v>15</v>
      </c>
      <c r="H13" s="56">
        <v>3</v>
      </c>
      <c r="I13" s="56">
        <v>3</v>
      </c>
      <c r="J13" s="56">
        <v>3</v>
      </c>
      <c r="K13" s="56">
        <v>1</v>
      </c>
      <c r="L13" s="56">
        <v>3</v>
      </c>
      <c r="M13" s="56">
        <v>2</v>
      </c>
      <c r="N13" s="56">
        <f>SUM(O13:Q13)</f>
        <v>11</v>
      </c>
      <c r="O13" s="56">
        <v>5</v>
      </c>
      <c r="P13" s="56">
        <v>3</v>
      </c>
      <c r="Q13" s="56">
        <v>3</v>
      </c>
      <c r="S13" s="63"/>
      <c r="T13" s="445"/>
      <c r="U13" s="63" t="s">
        <v>47</v>
      </c>
      <c r="V13" s="55">
        <f>W13+AA13</f>
        <v>18</v>
      </c>
      <c r="W13" s="56">
        <f>SUM(X13:Z13)</f>
        <v>18</v>
      </c>
      <c r="X13" s="56">
        <v>6</v>
      </c>
      <c r="Y13" s="56">
        <v>5</v>
      </c>
      <c r="Z13" s="56">
        <v>7</v>
      </c>
      <c r="AA13" s="56">
        <f>SUM(AB13:AD13)</f>
        <v>0</v>
      </c>
      <c r="AB13" s="53">
        <v>0</v>
      </c>
      <c r="AC13" s="53">
        <v>0</v>
      </c>
      <c r="AD13" s="53">
        <v>0</v>
      </c>
    </row>
    <row r="14" spans="2:30" ht="13.5" customHeight="1">
      <c r="B14" s="63"/>
      <c r="C14" s="445"/>
      <c r="D14" s="63" t="s">
        <v>48</v>
      </c>
      <c r="E14" s="55">
        <f>F14+G14+N14+V14</f>
        <v>14</v>
      </c>
      <c r="F14" s="53">
        <v>0</v>
      </c>
      <c r="G14" s="56">
        <f>SUM(H14:M14)</f>
        <v>3</v>
      </c>
      <c r="H14" s="56">
        <v>0</v>
      </c>
      <c r="I14" s="56">
        <v>0</v>
      </c>
      <c r="J14" s="56">
        <v>0</v>
      </c>
      <c r="K14" s="56">
        <v>2</v>
      </c>
      <c r="L14" s="56">
        <v>0</v>
      </c>
      <c r="M14" s="56">
        <v>1</v>
      </c>
      <c r="N14" s="56">
        <f>SUM(O14:Q14)</f>
        <v>5</v>
      </c>
      <c r="O14" s="56">
        <v>1</v>
      </c>
      <c r="P14" s="56">
        <v>3</v>
      </c>
      <c r="Q14" s="56">
        <v>1</v>
      </c>
      <c r="S14" s="63"/>
      <c r="T14" s="445"/>
      <c r="U14" s="63" t="s">
        <v>48</v>
      </c>
      <c r="V14" s="55">
        <f>W14+AA14</f>
        <v>6</v>
      </c>
      <c r="W14" s="56">
        <f>SUM(X14:Z14)</f>
        <v>6</v>
      </c>
      <c r="X14" s="56">
        <v>2</v>
      </c>
      <c r="Y14" s="56">
        <v>3</v>
      </c>
      <c r="Z14" s="56">
        <v>1</v>
      </c>
      <c r="AA14" s="56">
        <f>SUM(AB14:AD14)</f>
        <v>0</v>
      </c>
      <c r="AB14" s="53">
        <v>0</v>
      </c>
      <c r="AC14" s="53">
        <v>0</v>
      </c>
      <c r="AD14" s="53">
        <v>0</v>
      </c>
    </row>
    <row r="15" spans="2:30" ht="6" customHeight="1">
      <c r="B15" s="190"/>
      <c r="C15" s="190"/>
      <c r="D15" s="191"/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S15" s="190"/>
      <c r="T15" s="190"/>
      <c r="U15" s="191"/>
      <c r="V15" s="71"/>
      <c r="W15" s="72"/>
      <c r="X15" s="72"/>
      <c r="Y15" s="72"/>
      <c r="Z15" s="72"/>
      <c r="AA15" s="72"/>
      <c r="AB15" s="72"/>
      <c r="AC15" s="72"/>
      <c r="AD15" s="72"/>
    </row>
    <row r="16" spans="4:21" ht="12.75" customHeight="1">
      <c r="D16" s="192"/>
      <c r="U16" s="192"/>
    </row>
    <row r="17" spans="4:21" ht="12.75" customHeight="1">
      <c r="D17" s="192"/>
      <c r="U17" s="192"/>
    </row>
    <row r="18" spans="4:21" ht="12.75" customHeight="1">
      <c r="D18" s="192"/>
      <c r="U18" s="192"/>
    </row>
    <row r="19" spans="4:21" ht="12.75" customHeight="1">
      <c r="D19" s="192"/>
      <c r="U19" s="192"/>
    </row>
    <row r="20" spans="4:21" ht="12.75" customHeight="1">
      <c r="D20" s="192"/>
      <c r="U20" s="192"/>
    </row>
    <row r="21" ht="12.75" thickBot="1" thickTop="1"/>
    <row r="22" ht="12.75" thickBot="1" thickTop="1"/>
    <row r="23" ht="12.75" thickBot="1" thickTop="1"/>
    <row r="24" ht="12.75" thickBot="1" thickTop="1"/>
    <row r="25" ht="12.75" thickBot="1" thickTop="1"/>
    <row r="26" ht="12.75" thickBot="1" thickTop="1"/>
  </sheetData>
  <mergeCells count="11">
    <mergeCell ref="B2:L2"/>
    <mergeCell ref="C12:C14"/>
    <mergeCell ref="T12:T14"/>
    <mergeCell ref="B5:D5"/>
    <mergeCell ref="S5:U5"/>
    <mergeCell ref="G4:M5"/>
    <mergeCell ref="N4:Q5"/>
    <mergeCell ref="V4:AD4"/>
    <mergeCell ref="W5:Z5"/>
    <mergeCell ref="AA5:AD5"/>
    <mergeCell ref="V5:V6"/>
  </mergeCells>
  <printOptions/>
  <pageMargins left="0.7874015748031497" right="0.5905511811023623" top="0.984251968503937" bottom="0.984251968503937" header="0.5118110236220472" footer="0.511811023622047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40"/>
  <sheetViews>
    <sheetView workbookViewId="0" topLeftCell="A1">
      <selection activeCell="E16" sqref="E16"/>
    </sheetView>
  </sheetViews>
  <sheetFormatPr defaultColWidth="7.00390625" defaultRowHeight="14.25" customHeight="1"/>
  <cols>
    <col min="1" max="1" width="0.5" style="195" customWidth="1"/>
    <col min="2" max="2" width="8.625" style="195" customWidth="1"/>
    <col min="3" max="3" width="4.625" style="195" customWidth="1"/>
    <col min="4" max="4" width="5.125" style="195" customWidth="1"/>
    <col min="5" max="5" width="6.875" style="195" customWidth="1"/>
    <col min="6" max="7" width="6.625" style="195" customWidth="1"/>
    <col min="8" max="10" width="5.125" style="195" customWidth="1"/>
    <col min="11" max="11" width="6.625" style="195" customWidth="1"/>
    <col min="12" max="13" width="6.125" style="195" customWidth="1"/>
    <col min="14" max="14" width="6.375" style="195" customWidth="1"/>
    <col min="15" max="16" width="6.125" style="195" customWidth="1"/>
    <col min="17" max="17" width="6.625" style="195" customWidth="1"/>
    <col min="18" max="19" width="6.125" style="195" customWidth="1"/>
    <col min="20" max="16384" width="7.00390625" style="195" customWidth="1"/>
  </cols>
  <sheetData>
    <row r="1" ht="4.5" customHeight="1"/>
    <row r="2" spans="2:13" ht="14.25" customHeight="1">
      <c r="B2" s="419" t="s">
        <v>152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</row>
    <row r="3" s="6" customFormat="1" ht="4.5" customHeight="1" thickBot="1"/>
    <row r="4" spans="2:19" s="6" customFormat="1" ht="13.5" customHeight="1">
      <c r="B4" s="133"/>
      <c r="C4" s="57"/>
      <c r="D4" s="57"/>
      <c r="E4" s="196"/>
      <c r="F4" s="197"/>
      <c r="G4" s="197"/>
      <c r="H4" s="415" t="s">
        <v>178</v>
      </c>
      <c r="I4" s="415"/>
      <c r="J4" s="415"/>
      <c r="K4" s="415"/>
      <c r="L4" s="415"/>
      <c r="M4" s="415"/>
      <c r="N4" s="197"/>
      <c r="O4" s="197"/>
      <c r="P4" s="197"/>
      <c r="Q4" s="414" t="s">
        <v>179</v>
      </c>
      <c r="R4" s="415"/>
      <c r="S4" s="415"/>
    </row>
    <row r="5" spans="2:19" s="74" customFormat="1" ht="13.5" customHeight="1">
      <c r="B5" s="148" t="s">
        <v>25</v>
      </c>
      <c r="C5" s="97" t="s">
        <v>153</v>
      </c>
      <c r="D5" s="198" t="s">
        <v>0</v>
      </c>
      <c r="E5" s="162"/>
      <c r="F5" s="149" t="s">
        <v>8</v>
      </c>
      <c r="G5" s="163"/>
      <c r="H5" s="162"/>
      <c r="I5" s="149" t="s">
        <v>154</v>
      </c>
      <c r="J5" s="163"/>
      <c r="K5" s="162"/>
      <c r="L5" s="149" t="s">
        <v>155</v>
      </c>
      <c r="M5" s="163"/>
      <c r="N5" s="162"/>
      <c r="O5" s="149" t="s">
        <v>156</v>
      </c>
      <c r="P5" s="163"/>
      <c r="Q5" s="441" t="s">
        <v>8</v>
      </c>
      <c r="R5" s="441" t="s">
        <v>47</v>
      </c>
      <c r="S5" s="466" t="s">
        <v>48</v>
      </c>
    </row>
    <row r="6" spans="3:19" s="74" customFormat="1" ht="13.5" customHeight="1">
      <c r="C6" s="181"/>
      <c r="D6" s="198" t="s">
        <v>89</v>
      </c>
      <c r="E6" s="7" t="s">
        <v>8</v>
      </c>
      <c r="F6" s="7" t="s">
        <v>47</v>
      </c>
      <c r="G6" s="7" t="s">
        <v>48</v>
      </c>
      <c r="H6" s="7" t="s">
        <v>8</v>
      </c>
      <c r="I6" s="7" t="s">
        <v>47</v>
      </c>
      <c r="J6" s="7" t="s">
        <v>48</v>
      </c>
      <c r="K6" s="7" t="s">
        <v>8</v>
      </c>
      <c r="L6" s="7" t="s">
        <v>47</v>
      </c>
      <c r="M6" s="7" t="s">
        <v>48</v>
      </c>
      <c r="N6" s="7" t="s">
        <v>8</v>
      </c>
      <c r="O6" s="7" t="s">
        <v>47</v>
      </c>
      <c r="P6" s="7" t="s">
        <v>48</v>
      </c>
      <c r="Q6" s="465"/>
      <c r="R6" s="465"/>
      <c r="S6" s="467"/>
    </row>
    <row r="7" spans="2:19" s="6" customFormat="1" ht="4.5" customHeight="1">
      <c r="B7" s="75"/>
      <c r="C7" s="199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1"/>
      <c r="R7" s="201"/>
      <c r="S7" s="201"/>
    </row>
    <row r="8" spans="2:19" s="6" customFormat="1" ht="13.5" customHeight="1">
      <c r="B8" s="28" t="s">
        <v>28</v>
      </c>
      <c r="C8" s="76">
        <f>SUM(C12:C39)</f>
        <v>225</v>
      </c>
      <c r="D8" s="77">
        <f>SUM(D12:D39)</f>
        <v>785</v>
      </c>
      <c r="E8" s="77">
        <f>SUM(F8:G8)</f>
        <v>8638</v>
      </c>
      <c r="F8" s="77">
        <f>SUM(F12:F39)</f>
        <v>4317</v>
      </c>
      <c r="G8" s="77">
        <f>SUM(G12:G39)</f>
        <v>4321</v>
      </c>
      <c r="H8" s="77">
        <f>SUM(I8:J8)</f>
        <v>515</v>
      </c>
      <c r="I8" s="77">
        <f>SUM(I12:I39)</f>
        <v>263</v>
      </c>
      <c r="J8" s="77">
        <f>SUM(J12:J39)</f>
        <v>252</v>
      </c>
      <c r="K8" s="77">
        <f>SUM(L8:M8)</f>
        <v>3617</v>
      </c>
      <c r="L8" s="77">
        <f>SUM(L12:L39)</f>
        <v>1812</v>
      </c>
      <c r="M8" s="77">
        <f>SUM(M12:M39)</f>
        <v>1805</v>
      </c>
      <c r="N8" s="77">
        <f>SUM(O8:P8)</f>
        <v>4506</v>
      </c>
      <c r="O8" s="77">
        <f>SUM(O12:O39)</f>
        <v>2242</v>
      </c>
      <c r="P8" s="77">
        <f>SUM(P12:P39)</f>
        <v>2264</v>
      </c>
      <c r="Q8" s="77">
        <f>SUM(R8:S8)</f>
        <v>4748</v>
      </c>
      <c r="R8" s="77">
        <f>SUM(R12:R39)</f>
        <v>2468</v>
      </c>
      <c r="S8" s="77">
        <f>SUM(S12:S39)</f>
        <v>2280</v>
      </c>
    </row>
    <row r="9" spans="2:19" s="6" customFormat="1" ht="13.5" customHeight="1">
      <c r="B9" s="30" t="s">
        <v>29</v>
      </c>
      <c r="C9" s="55">
        <v>1</v>
      </c>
      <c r="D9" s="56">
        <v>7</v>
      </c>
      <c r="E9" s="54">
        <f>F9+G9</f>
        <v>147</v>
      </c>
      <c r="F9" s="56">
        <f>I9+L9+O9</f>
        <v>74</v>
      </c>
      <c r="G9" s="56">
        <f>J9+M9+P9</f>
        <v>73</v>
      </c>
      <c r="H9" s="54">
        <f>I9+J9</f>
        <v>30</v>
      </c>
      <c r="I9" s="54">
        <v>15</v>
      </c>
      <c r="J9" s="54">
        <v>15</v>
      </c>
      <c r="K9" s="54">
        <f>L9+M9</f>
        <v>60</v>
      </c>
      <c r="L9" s="54">
        <v>30</v>
      </c>
      <c r="M9" s="54">
        <v>30</v>
      </c>
      <c r="N9" s="54">
        <f>O9+P9</f>
        <v>57</v>
      </c>
      <c r="O9" s="54">
        <v>29</v>
      </c>
      <c r="P9" s="54">
        <v>28</v>
      </c>
      <c r="Q9" s="54">
        <f>R9+S9</f>
        <v>56</v>
      </c>
      <c r="R9" s="54">
        <v>28</v>
      </c>
      <c r="S9" s="54">
        <v>28</v>
      </c>
    </row>
    <row r="10" spans="2:19" s="6" customFormat="1" ht="13.5" customHeight="1">
      <c r="B10" s="30" t="s">
        <v>30</v>
      </c>
      <c r="C10" s="55">
        <v>13</v>
      </c>
      <c r="D10" s="56">
        <f>122+4</f>
        <v>126</v>
      </c>
      <c r="E10" s="54">
        <f>F10+G10</f>
        <v>1578</v>
      </c>
      <c r="F10" s="56">
        <f>I10+L10+O10</f>
        <v>816</v>
      </c>
      <c r="G10" s="56">
        <f>J10+M10+P10</f>
        <v>762</v>
      </c>
      <c r="H10" s="54">
        <f>I10+J10</f>
        <v>450</v>
      </c>
      <c r="I10" s="54">
        <v>226</v>
      </c>
      <c r="J10" s="54">
        <v>224</v>
      </c>
      <c r="K10" s="54">
        <f>L10+M10</f>
        <v>557</v>
      </c>
      <c r="L10" s="54">
        <v>302</v>
      </c>
      <c r="M10" s="54">
        <v>255</v>
      </c>
      <c r="N10" s="54">
        <f>O10+P10</f>
        <v>571</v>
      </c>
      <c r="O10" s="54">
        <v>288</v>
      </c>
      <c r="P10" s="54">
        <v>283</v>
      </c>
      <c r="Q10" s="54">
        <f>R10+S10</f>
        <v>568</v>
      </c>
      <c r="R10" s="54">
        <v>290</v>
      </c>
      <c r="S10" s="54">
        <v>278</v>
      </c>
    </row>
    <row r="11" spans="2:19" s="6" customFormat="1" ht="4.5" customHeight="1">
      <c r="B11" s="30"/>
      <c r="C11" s="55"/>
      <c r="D11" s="56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 s="6" customFormat="1" ht="13.5" customHeight="1">
      <c r="A12" s="13"/>
      <c r="B12" s="14" t="s">
        <v>31</v>
      </c>
      <c r="C12" s="55">
        <v>35</v>
      </c>
      <c r="D12" s="56">
        <f>225+D9</f>
        <v>232</v>
      </c>
      <c r="E12" s="54">
        <f>F12+G12</f>
        <v>2805</v>
      </c>
      <c r="F12" s="56">
        <f aca="true" t="shared" si="0" ref="F12:G16">I12+L12+O12</f>
        <v>1427</v>
      </c>
      <c r="G12" s="56">
        <f t="shared" si="0"/>
        <v>1378</v>
      </c>
      <c r="H12" s="54">
        <v>287</v>
      </c>
      <c r="I12" s="56">
        <v>142</v>
      </c>
      <c r="J12" s="56">
        <v>145</v>
      </c>
      <c r="K12" s="54">
        <v>1253</v>
      </c>
      <c r="L12" s="56">
        <v>649</v>
      </c>
      <c r="M12" s="56">
        <v>604</v>
      </c>
      <c r="N12" s="54">
        <v>1265</v>
      </c>
      <c r="O12" s="56">
        <v>636</v>
      </c>
      <c r="P12" s="56">
        <v>629</v>
      </c>
      <c r="Q12" s="54">
        <f>SUM(R12:S12)</f>
        <v>1300</v>
      </c>
      <c r="R12" s="56">
        <v>647</v>
      </c>
      <c r="S12" s="56">
        <v>653</v>
      </c>
    </row>
    <row r="13" spans="1:19" s="6" customFormat="1" ht="14.25" customHeight="1">
      <c r="A13" s="13"/>
      <c r="B13" s="14" t="s">
        <v>32</v>
      </c>
      <c r="C13" s="55">
        <v>19</v>
      </c>
      <c r="D13" s="56">
        <v>91</v>
      </c>
      <c r="E13" s="54">
        <f>F13+G13</f>
        <v>996</v>
      </c>
      <c r="F13" s="56">
        <f t="shared" si="0"/>
        <v>492</v>
      </c>
      <c r="G13" s="56">
        <f t="shared" si="0"/>
        <v>504</v>
      </c>
      <c r="H13" s="54">
        <v>43</v>
      </c>
      <c r="I13" s="56">
        <v>22</v>
      </c>
      <c r="J13" s="56">
        <v>21</v>
      </c>
      <c r="K13" s="54">
        <v>434</v>
      </c>
      <c r="L13" s="56">
        <v>205</v>
      </c>
      <c r="M13" s="56">
        <v>229</v>
      </c>
      <c r="N13" s="54">
        <v>519</v>
      </c>
      <c r="O13" s="56">
        <v>265</v>
      </c>
      <c r="P13" s="56">
        <v>254</v>
      </c>
      <c r="Q13" s="54">
        <f>SUM(R13:S13)</f>
        <v>562</v>
      </c>
      <c r="R13" s="56">
        <v>307</v>
      </c>
      <c r="S13" s="56">
        <v>255</v>
      </c>
    </row>
    <row r="14" spans="1:19" s="6" customFormat="1" ht="14.25" customHeight="1">
      <c r="A14" s="13"/>
      <c r="B14" s="14" t="s">
        <v>33</v>
      </c>
      <c r="C14" s="55">
        <v>11</v>
      </c>
      <c r="D14" s="56">
        <v>36</v>
      </c>
      <c r="E14" s="54">
        <f>F14+G14</f>
        <v>298</v>
      </c>
      <c r="F14" s="56">
        <f t="shared" si="0"/>
        <v>137</v>
      </c>
      <c r="G14" s="56">
        <f t="shared" si="0"/>
        <v>161</v>
      </c>
      <c r="H14" s="54">
        <v>0</v>
      </c>
      <c r="I14" s="54">
        <v>0</v>
      </c>
      <c r="J14" s="54">
        <v>0</v>
      </c>
      <c r="K14" s="54">
        <v>127</v>
      </c>
      <c r="L14" s="56">
        <v>66</v>
      </c>
      <c r="M14" s="56">
        <v>61</v>
      </c>
      <c r="N14" s="54">
        <v>171</v>
      </c>
      <c r="O14" s="56">
        <v>71</v>
      </c>
      <c r="P14" s="56">
        <v>100</v>
      </c>
      <c r="Q14" s="54">
        <f>SUM(R14:S14)</f>
        <v>164</v>
      </c>
      <c r="R14" s="56">
        <v>90</v>
      </c>
      <c r="S14" s="56">
        <v>74</v>
      </c>
    </row>
    <row r="15" spans="1:19" s="6" customFormat="1" ht="14.25" customHeight="1">
      <c r="A15" s="13"/>
      <c r="B15" s="14" t="s">
        <v>34</v>
      </c>
      <c r="C15" s="55">
        <v>15</v>
      </c>
      <c r="D15" s="56">
        <v>75</v>
      </c>
      <c r="E15" s="54">
        <f>F15+G15</f>
        <v>658</v>
      </c>
      <c r="F15" s="56">
        <f t="shared" si="0"/>
        <v>329</v>
      </c>
      <c r="G15" s="56">
        <f t="shared" si="0"/>
        <v>329</v>
      </c>
      <c r="H15" s="54">
        <v>103</v>
      </c>
      <c r="I15" s="56">
        <v>54</v>
      </c>
      <c r="J15" s="56">
        <v>49</v>
      </c>
      <c r="K15" s="54">
        <v>282</v>
      </c>
      <c r="L15" s="56">
        <v>129</v>
      </c>
      <c r="M15" s="56">
        <v>153</v>
      </c>
      <c r="N15" s="54">
        <v>273</v>
      </c>
      <c r="O15" s="56">
        <v>146</v>
      </c>
      <c r="P15" s="56">
        <v>127</v>
      </c>
      <c r="Q15" s="54">
        <f>SUM(R15:S15)</f>
        <v>319</v>
      </c>
      <c r="R15" s="56">
        <v>166</v>
      </c>
      <c r="S15" s="56">
        <v>153</v>
      </c>
    </row>
    <row r="16" spans="1:19" s="6" customFormat="1" ht="14.25" customHeight="1">
      <c r="A16" s="13"/>
      <c r="B16" s="14" t="s">
        <v>370</v>
      </c>
      <c r="C16" s="55">
        <v>19</v>
      </c>
      <c r="D16" s="56">
        <v>60</v>
      </c>
      <c r="E16" s="54">
        <f>F16+G16</f>
        <v>555</v>
      </c>
      <c r="F16" s="56">
        <f t="shared" si="0"/>
        <v>269</v>
      </c>
      <c r="G16" s="56">
        <f t="shared" si="0"/>
        <v>286</v>
      </c>
      <c r="H16" s="54">
        <v>53</v>
      </c>
      <c r="I16" s="56">
        <v>28</v>
      </c>
      <c r="J16" s="56">
        <v>25</v>
      </c>
      <c r="K16" s="54">
        <v>205</v>
      </c>
      <c r="L16" s="56">
        <v>104</v>
      </c>
      <c r="M16" s="56">
        <v>101</v>
      </c>
      <c r="N16" s="54">
        <v>297</v>
      </c>
      <c r="O16" s="56">
        <v>137</v>
      </c>
      <c r="P16" s="56">
        <v>160</v>
      </c>
      <c r="Q16" s="54">
        <f>SUM(R16:S16)</f>
        <v>339</v>
      </c>
      <c r="R16" s="56">
        <v>182</v>
      </c>
      <c r="S16" s="56">
        <v>157</v>
      </c>
    </row>
    <row r="17" spans="1:19" s="6" customFormat="1" ht="4.5" customHeight="1">
      <c r="A17" s="13"/>
      <c r="B17" s="14"/>
      <c r="C17" s="55"/>
      <c r="D17" s="56"/>
      <c r="E17" s="54"/>
      <c r="F17" s="56"/>
      <c r="G17" s="56"/>
      <c r="H17" s="54"/>
      <c r="I17" s="56"/>
      <c r="J17" s="56"/>
      <c r="K17" s="54"/>
      <c r="L17" s="56"/>
      <c r="M17" s="56"/>
      <c r="N17" s="54"/>
      <c r="O17" s="56"/>
      <c r="P17" s="56"/>
      <c r="Q17" s="54"/>
      <c r="R17" s="56"/>
      <c r="S17" s="56"/>
    </row>
    <row r="18" spans="1:19" s="6" customFormat="1" ht="14.25" customHeight="1">
      <c r="A18" s="13"/>
      <c r="B18" s="14" t="s">
        <v>371</v>
      </c>
      <c r="C18" s="55">
        <v>10</v>
      </c>
      <c r="D18" s="56">
        <v>39</v>
      </c>
      <c r="E18" s="54">
        <f>F18+G18</f>
        <v>439</v>
      </c>
      <c r="F18" s="56">
        <f aca="true" t="shared" si="1" ref="F18:G22">I18+L18+O18</f>
        <v>206</v>
      </c>
      <c r="G18" s="56">
        <f t="shared" si="1"/>
        <v>233</v>
      </c>
      <c r="H18" s="54">
        <v>0</v>
      </c>
      <c r="I18" s="56">
        <v>0</v>
      </c>
      <c r="J18" s="56">
        <v>0</v>
      </c>
      <c r="K18" s="54">
        <v>119</v>
      </c>
      <c r="L18" s="56">
        <v>53</v>
      </c>
      <c r="M18" s="56">
        <v>66</v>
      </c>
      <c r="N18" s="54">
        <v>320</v>
      </c>
      <c r="O18" s="56">
        <v>153</v>
      </c>
      <c r="P18" s="56">
        <v>167</v>
      </c>
      <c r="Q18" s="54">
        <f>SUM(R18:S18)</f>
        <v>325</v>
      </c>
      <c r="R18" s="56">
        <v>172</v>
      </c>
      <c r="S18" s="56">
        <v>153</v>
      </c>
    </row>
    <row r="19" spans="1:19" s="6" customFormat="1" ht="14.25" customHeight="1">
      <c r="A19" s="13"/>
      <c r="B19" s="14" t="s">
        <v>372</v>
      </c>
      <c r="C19" s="55">
        <v>24</v>
      </c>
      <c r="D19" s="56">
        <v>48</v>
      </c>
      <c r="E19" s="54">
        <f>F19+G19</f>
        <v>398</v>
      </c>
      <c r="F19" s="56">
        <f t="shared" si="1"/>
        <v>204</v>
      </c>
      <c r="G19" s="56">
        <f t="shared" si="1"/>
        <v>194</v>
      </c>
      <c r="H19" s="54">
        <v>8</v>
      </c>
      <c r="I19" s="56">
        <v>7</v>
      </c>
      <c r="J19" s="56">
        <v>1</v>
      </c>
      <c r="K19" s="54">
        <v>142</v>
      </c>
      <c r="L19" s="56">
        <v>68</v>
      </c>
      <c r="M19" s="56">
        <v>74</v>
      </c>
      <c r="N19" s="54">
        <v>248</v>
      </c>
      <c r="O19" s="56">
        <v>129</v>
      </c>
      <c r="P19" s="56">
        <v>119</v>
      </c>
      <c r="Q19" s="54">
        <f>SUM(R19:S19)</f>
        <v>236</v>
      </c>
      <c r="R19" s="56">
        <v>119</v>
      </c>
      <c r="S19" s="56">
        <v>117</v>
      </c>
    </row>
    <row r="20" spans="1:19" s="6" customFormat="1" ht="14.25" customHeight="1">
      <c r="A20" s="13"/>
      <c r="B20" s="14" t="s">
        <v>390</v>
      </c>
      <c r="C20" s="55">
        <v>26</v>
      </c>
      <c r="D20" s="56">
        <v>26</v>
      </c>
      <c r="E20" s="54">
        <f>F20+G20</f>
        <v>145</v>
      </c>
      <c r="F20" s="56">
        <f t="shared" si="1"/>
        <v>71</v>
      </c>
      <c r="G20" s="56">
        <f t="shared" si="1"/>
        <v>74</v>
      </c>
      <c r="H20" s="54">
        <v>4</v>
      </c>
      <c r="I20" s="56">
        <v>1</v>
      </c>
      <c r="J20" s="56">
        <v>3</v>
      </c>
      <c r="K20" s="54">
        <v>44</v>
      </c>
      <c r="L20" s="56">
        <v>24</v>
      </c>
      <c r="M20" s="56">
        <v>20</v>
      </c>
      <c r="N20" s="54">
        <v>97</v>
      </c>
      <c r="O20" s="56">
        <v>46</v>
      </c>
      <c r="P20" s="56">
        <v>51</v>
      </c>
      <c r="Q20" s="54">
        <f>SUM(R20:S20)</f>
        <v>104</v>
      </c>
      <c r="R20" s="56">
        <v>56</v>
      </c>
      <c r="S20" s="56">
        <v>48</v>
      </c>
    </row>
    <row r="21" spans="1:19" s="6" customFormat="1" ht="14.25" customHeight="1">
      <c r="A21" s="13"/>
      <c r="B21" s="14" t="s">
        <v>35</v>
      </c>
      <c r="C21" s="52">
        <v>0</v>
      </c>
      <c r="D21" s="53">
        <v>0</v>
      </c>
      <c r="E21" s="54">
        <f>F21+G21</f>
        <v>0</v>
      </c>
      <c r="F21" s="56">
        <f t="shared" si="1"/>
        <v>0</v>
      </c>
      <c r="G21" s="56">
        <f t="shared" si="1"/>
        <v>0</v>
      </c>
      <c r="H21" s="54">
        <v>0</v>
      </c>
      <c r="I21" s="56">
        <v>0</v>
      </c>
      <c r="J21" s="54">
        <v>0</v>
      </c>
      <c r="K21" s="54">
        <v>0</v>
      </c>
      <c r="L21" s="54">
        <v>0</v>
      </c>
      <c r="M21" s="56">
        <v>0</v>
      </c>
      <c r="N21" s="54">
        <v>0</v>
      </c>
      <c r="O21" s="54">
        <v>0</v>
      </c>
      <c r="P21" s="54">
        <v>0</v>
      </c>
      <c r="Q21" s="54">
        <f>SUM(R21:S21)</f>
        <v>0</v>
      </c>
      <c r="R21" s="54">
        <v>0</v>
      </c>
      <c r="S21" s="54">
        <v>0</v>
      </c>
    </row>
    <row r="22" spans="1:19" s="6" customFormat="1" ht="13.5" customHeight="1">
      <c r="A22" s="13"/>
      <c r="B22" s="14" t="s">
        <v>36</v>
      </c>
      <c r="C22" s="55">
        <v>1</v>
      </c>
      <c r="D22" s="56">
        <v>3</v>
      </c>
      <c r="E22" s="54">
        <f>F22+G22</f>
        <v>26</v>
      </c>
      <c r="F22" s="56">
        <f t="shared" si="1"/>
        <v>12</v>
      </c>
      <c r="G22" s="56">
        <f t="shared" si="1"/>
        <v>14</v>
      </c>
      <c r="H22" s="54">
        <v>0</v>
      </c>
      <c r="I22" s="54">
        <v>0</v>
      </c>
      <c r="J22" s="54">
        <v>0</v>
      </c>
      <c r="K22" s="54">
        <v>17</v>
      </c>
      <c r="L22" s="56">
        <v>8</v>
      </c>
      <c r="M22" s="56">
        <v>9</v>
      </c>
      <c r="N22" s="54">
        <v>9</v>
      </c>
      <c r="O22" s="56">
        <v>4</v>
      </c>
      <c r="P22" s="56">
        <v>5</v>
      </c>
      <c r="Q22" s="54">
        <f>SUM(R22:S22)</f>
        <v>13</v>
      </c>
      <c r="R22" s="56">
        <v>7</v>
      </c>
      <c r="S22" s="56">
        <v>6</v>
      </c>
    </row>
    <row r="23" spans="1:19" s="6" customFormat="1" ht="4.5" customHeight="1">
      <c r="A23" s="13"/>
      <c r="B23" s="14"/>
      <c r="C23" s="55"/>
      <c r="D23" s="56"/>
      <c r="E23" s="54"/>
      <c r="F23" s="56"/>
      <c r="G23" s="56"/>
      <c r="H23" s="54"/>
      <c r="I23" s="54"/>
      <c r="J23" s="54"/>
      <c r="K23" s="54"/>
      <c r="L23" s="56"/>
      <c r="M23" s="56"/>
      <c r="N23" s="54"/>
      <c r="O23" s="56"/>
      <c r="P23" s="56"/>
      <c r="Q23" s="54"/>
      <c r="R23" s="56"/>
      <c r="S23" s="56"/>
    </row>
    <row r="24" spans="1:19" s="6" customFormat="1" ht="14.25" customHeight="1">
      <c r="A24" s="13"/>
      <c r="B24" s="142" t="s">
        <v>37</v>
      </c>
      <c r="C24" s="52">
        <v>0</v>
      </c>
      <c r="D24" s="53">
        <v>0</v>
      </c>
      <c r="E24" s="54">
        <f>F24+G24</f>
        <v>0</v>
      </c>
      <c r="F24" s="56">
        <f aca="true" t="shared" si="2" ref="F24:G28">I24+L24+O24</f>
        <v>0</v>
      </c>
      <c r="G24" s="56">
        <f t="shared" si="2"/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f>SUM(R24:S24)</f>
        <v>0</v>
      </c>
      <c r="R24" s="54">
        <v>0</v>
      </c>
      <c r="S24" s="54">
        <v>0</v>
      </c>
    </row>
    <row r="25" spans="1:19" s="6" customFormat="1" ht="14.25" customHeight="1">
      <c r="A25" s="13"/>
      <c r="B25" s="14" t="s">
        <v>38</v>
      </c>
      <c r="C25" s="55">
        <v>6</v>
      </c>
      <c r="D25" s="56">
        <v>26</v>
      </c>
      <c r="E25" s="54">
        <f>F25+G25</f>
        <v>264</v>
      </c>
      <c r="F25" s="56">
        <f t="shared" si="2"/>
        <v>133</v>
      </c>
      <c r="G25" s="56">
        <f t="shared" si="2"/>
        <v>131</v>
      </c>
      <c r="H25" s="54">
        <v>0</v>
      </c>
      <c r="I25" s="54">
        <v>0</v>
      </c>
      <c r="J25" s="54">
        <v>0</v>
      </c>
      <c r="K25" s="54">
        <v>129</v>
      </c>
      <c r="L25" s="56">
        <v>68</v>
      </c>
      <c r="M25" s="56">
        <v>61</v>
      </c>
      <c r="N25" s="54">
        <v>135</v>
      </c>
      <c r="O25" s="56">
        <v>65</v>
      </c>
      <c r="P25" s="56">
        <v>70</v>
      </c>
      <c r="Q25" s="54">
        <f>SUM(R25:S25)</f>
        <v>192</v>
      </c>
      <c r="R25" s="56">
        <v>102</v>
      </c>
      <c r="S25" s="56">
        <v>90</v>
      </c>
    </row>
    <row r="26" spans="1:19" s="6" customFormat="1" ht="14.25" customHeight="1">
      <c r="A26" s="13"/>
      <c r="B26" s="14" t="s">
        <v>39</v>
      </c>
      <c r="C26" s="55">
        <v>4</v>
      </c>
      <c r="D26" s="53">
        <v>0</v>
      </c>
      <c r="E26" s="54">
        <f>F26+G26</f>
        <v>0</v>
      </c>
      <c r="F26" s="56">
        <f t="shared" si="2"/>
        <v>0</v>
      </c>
      <c r="G26" s="56">
        <f t="shared" si="2"/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f>SUM(R26:S26)</f>
        <v>0</v>
      </c>
      <c r="R26" s="54">
        <v>0</v>
      </c>
      <c r="S26" s="54">
        <v>0</v>
      </c>
    </row>
    <row r="27" spans="1:19" s="6" customFormat="1" ht="13.5" customHeight="1">
      <c r="A27" s="13"/>
      <c r="B27" s="14" t="s">
        <v>373</v>
      </c>
      <c r="C27" s="55">
        <v>7</v>
      </c>
      <c r="D27" s="56">
        <v>7</v>
      </c>
      <c r="E27" s="54">
        <f>F27+G27</f>
        <v>48</v>
      </c>
      <c r="F27" s="56">
        <f t="shared" si="2"/>
        <v>25</v>
      </c>
      <c r="G27" s="56">
        <f t="shared" si="2"/>
        <v>23</v>
      </c>
      <c r="H27" s="54">
        <v>0</v>
      </c>
      <c r="I27" s="54">
        <v>0</v>
      </c>
      <c r="J27" s="56">
        <v>0</v>
      </c>
      <c r="K27" s="54">
        <v>20</v>
      </c>
      <c r="L27" s="54">
        <v>11</v>
      </c>
      <c r="M27" s="56">
        <v>9</v>
      </c>
      <c r="N27" s="54">
        <v>28</v>
      </c>
      <c r="O27" s="56">
        <v>14</v>
      </c>
      <c r="P27" s="56">
        <v>14</v>
      </c>
      <c r="Q27" s="54">
        <f>SUM(R27:S27)</f>
        <v>43</v>
      </c>
      <c r="R27" s="56">
        <v>24</v>
      </c>
      <c r="S27" s="56">
        <v>19</v>
      </c>
    </row>
    <row r="28" spans="1:19" s="6" customFormat="1" ht="14.25" customHeight="1">
      <c r="A28" s="13"/>
      <c r="B28" s="14" t="s">
        <v>40</v>
      </c>
      <c r="C28" s="52">
        <v>0</v>
      </c>
      <c r="D28" s="53">
        <v>0</v>
      </c>
      <c r="E28" s="54">
        <f>F28+G28</f>
        <v>0</v>
      </c>
      <c r="F28" s="56">
        <f t="shared" si="2"/>
        <v>0</v>
      </c>
      <c r="G28" s="56">
        <f t="shared" si="2"/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f>SUM(R28:S28)</f>
        <v>0</v>
      </c>
      <c r="R28" s="54">
        <v>0</v>
      </c>
      <c r="S28" s="54">
        <v>0</v>
      </c>
    </row>
    <row r="29" spans="1:19" s="6" customFormat="1" ht="4.5" customHeight="1">
      <c r="A29" s="13"/>
      <c r="B29" s="14"/>
      <c r="C29" s="52"/>
      <c r="D29" s="53"/>
      <c r="E29" s="54"/>
      <c r="F29" s="53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19" s="6" customFormat="1" ht="14.25" customHeight="1">
      <c r="A30" s="13"/>
      <c r="B30" s="14" t="s">
        <v>391</v>
      </c>
      <c r="C30" s="55">
        <v>1</v>
      </c>
      <c r="D30" s="56">
        <v>6</v>
      </c>
      <c r="E30" s="54">
        <f>F30+G30</f>
        <v>66</v>
      </c>
      <c r="F30" s="56">
        <f aca="true" t="shared" si="3" ref="F30:G34">I30+L30+O30</f>
        <v>36</v>
      </c>
      <c r="G30" s="56">
        <f t="shared" si="3"/>
        <v>30</v>
      </c>
      <c r="H30" s="54">
        <v>0</v>
      </c>
      <c r="I30" s="54">
        <v>0</v>
      </c>
      <c r="J30" s="54">
        <v>0</v>
      </c>
      <c r="K30" s="54">
        <v>31</v>
      </c>
      <c r="L30" s="54">
        <v>17</v>
      </c>
      <c r="M30" s="54">
        <v>14</v>
      </c>
      <c r="N30" s="54">
        <v>35</v>
      </c>
      <c r="O30" s="56">
        <v>19</v>
      </c>
      <c r="P30" s="56">
        <v>16</v>
      </c>
      <c r="Q30" s="54">
        <f>SUM(R30:S30)</f>
        <v>28</v>
      </c>
      <c r="R30" s="56">
        <v>14</v>
      </c>
      <c r="S30" s="56">
        <v>14</v>
      </c>
    </row>
    <row r="31" spans="1:19" s="6" customFormat="1" ht="13.5" customHeight="1">
      <c r="A31" s="13"/>
      <c r="B31" s="14" t="s">
        <v>392</v>
      </c>
      <c r="C31" s="52">
        <v>1</v>
      </c>
      <c r="D31" s="53">
        <v>7</v>
      </c>
      <c r="E31" s="54">
        <f>F31+G31</f>
        <v>68</v>
      </c>
      <c r="F31" s="56">
        <f t="shared" si="3"/>
        <v>34</v>
      </c>
      <c r="G31" s="56">
        <f t="shared" si="3"/>
        <v>34</v>
      </c>
      <c r="H31" s="54">
        <v>0</v>
      </c>
      <c r="I31" s="54">
        <v>0</v>
      </c>
      <c r="J31" s="54">
        <v>0</v>
      </c>
      <c r="K31" s="54">
        <v>31</v>
      </c>
      <c r="L31" s="54">
        <v>16</v>
      </c>
      <c r="M31" s="54">
        <v>15</v>
      </c>
      <c r="N31" s="54">
        <v>37</v>
      </c>
      <c r="O31" s="54">
        <v>18</v>
      </c>
      <c r="P31" s="54">
        <v>19</v>
      </c>
      <c r="Q31" s="54">
        <f>SUM(R31:S31)</f>
        <v>42</v>
      </c>
      <c r="R31" s="54">
        <v>22</v>
      </c>
      <c r="S31" s="54">
        <v>20</v>
      </c>
    </row>
    <row r="32" spans="1:19" s="6" customFormat="1" ht="14.25" customHeight="1">
      <c r="A32" s="13"/>
      <c r="B32" s="14" t="s">
        <v>41</v>
      </c>
      <c r="C32" s="55">
        <v>4</v>
      </c>
      <c r="D32" s="56">
        <v>16</v>
      </c>
      <c r="E32" s="54">
        <f>F32+G32</f>
        <v>313</v>
      </c>
      <c r="F32" s="56">
        <f t="shared" si="3"/>
        <v>157</v>
      </c>
      <c r="G32" s="56">
        <f t="shared" si="3"/>
        <v>156</v>
      </c>
      <c r="H32" s="54">
        <v>16</v>
      </c>
      <c r="I32" s="56">
        <v>8</v>
      </c>
      <c r="J32" s="56">
        <v>8</v>
      </c>
      <c r="K32" s="54">
        <v>148</v>
      </c>
      <c r="L32" s="56">
        <v>73</v>
      </c>
      <c r="M32" s="56">
        <v>75</v>
      </c>
      <c r="N32" s="54">
        <v>149</v>
      </c>
      <c r="O32" s="56">
        <v>76</v>
      </c>
      <c r="P32" s="56">
        <v>73</v>
      </c>
      <c r="Q32" s="54">
        <f>SUM(R32:S32)</f>
        <v>144</v>
      </c>
      <c r="R32" s="56">
        <v>79</v>
      </c>
      <c r="S32" s="56">
        <v>65</v>
      </c>
    </row>
    <row r="33" spans="1:19" s="6" customFormat="1" ht="14.25" customHeight="1">
      <c r="A33" s="13"/>
      <c r="B33" s="14" t="s">
        <v>42</v>
      </c>
      <c r="C33" s="55">
        <v>3</v>
      </c>
      <c r="D33" s="56">
        <v>9</v>
      </c>
      <c r="E33" s="54">
        <f>F33+G33</f>
        <v>187</v>
      </c>
      <c r="F33" s="56">
        <f t="shared" si="3"/>
        <v>79</v>
      </c>
      <c r="G33" s="56">
        <f t="shared" si="3"/>
        <v>108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187</v>
      </c>
      <c r="O33" s="56">
        <v>79</v>
      </c>
      <c r="P33" s="56">
        <v>108</v>
      </c>
      <c r="Q33" s="54">
        <f>SUM(R33:S33)</f>
        <v>190</v>
      </c>
      <c r="R33" s="56">
        <v>101</v>
      </c>
      <c r="S33" s="56">
        <v>89</v>
      </c>
    </row>
    <row r="34" spans="1:19" s="6" customFormat="1" ht="14.25" customHeight="1">
      <c r="A34" s="13"/>
      <c r="B34" s="14" t="s">
        <v>43</v>
      </c>
      <c r="C34" s="55">
        <v>4</v>
      </c>
      <c r="D34" s="56">
        <v>47</v>
      </c>
      <c r="E34" s="54">
        <f>F34+G34</f>
        <v>668</v>
      </c>
      <c r="F34" s="56">
        <f t="shared" si="3"/>
        <v>339</v>
      </c>
      <c r="G34" s="56">
        <f t="shared" si="3"/>
        <v>329</v>
      </c>
      <c r="H34" s="54">
        <v>0</v>
      </c>
      <c r="I34" s="54">
        <v>0</v>
      </c>
      <c r="J34" s="54">
        <v>0</v>
      </c>
      <c r="K34" s="54">
        <v>351</v>
      </c>
      <c r="L34" s="56">
        <v>167</v>
      </c>
      <c r="M34" s="56">
        <v>184</v>
      </c>
      <c r="N34" s="54">
        <v>317</v>
      </c>
      <c r="O34" s="56">
        <v>172</v>
      </c>
      <c r="P34" s="56">
        <v>145</v>
      </c>
      <c r="Q34" s="54">
        <f>SUM(R34:S34)</f>
        <v>334</v>
      </c>
      <c r="R34" s="56">
        <v>171</v>
      </c>
      <c r="S34" s="56">
        <v>163</v>
      </c>
    </row>
    <row r="35" spans="1:19" s="6" customFormat="1" ht="4.5" customHeight="1">
      <c r="A35" s="13"/>
      <c r="B35" s="14"/>
      <c r="C35" s="55"/>
      <c r="D35" s="56"/>
      <c r="E35" s="54"/>
      <c r="F35" s="56"/>
      <c r="G35" s="56"/>
      <c r="H35" s="54"/>
      <c r="I35" s="54"/>
      <c r="J35" s="54"/>
      <c r="K35" s="54"/>
      <c r="L35" s="56"/>
      <c r="M35" s="56"/>
      <c r="N35" s="54"/>
      <c r="O35" s="56"/>
      <c r="P35" s="56"/>
      <c r="Q35" s="54"/>
      <c r="R35" s="56"/>
      <c r="S35" s="56"/>
    </row>
    <row r="36" spans="1:19" s="6" customFormat="1" ht="13.5" customHeight="1">
      <c r="A36" s="13"/>
      <c r="B36" s="14" t="s">
        <v>44</v>
      </c>
      <c r="C36" s="55">
        <v>4</v>
      </c>
      <c r="D36" s="56">
        <v>17</v>
      </c>
      <c r="E36" s="54">
        <f>F36+G36</f>
        <v>210</v>
      </c>
      <c r="F36" s="56">
        <f aca="true" t="shared" si="4" ref="F36:G39">I36+L36+O36</f>
        <v>108</v>
      </c>
      <c r="G36" s="56">
        <f t="shared" si="4"/>
        <v>102</v>
      </c>
      <c r="H36" s="54">
        <v>1</v>
      </c>
      <c r="I36" s="54">
        <v>1</v>
      </c>
      <c r="J36" s="53">
        <v>0</v>
      </c>
      <c r="K36" s="54">
        <v>88</v>
      </c>
      <c r="L36" s="56">
        <v>47</v>
      </c>
      <c r="M36" s="56">
        <v>41</v>
      </c>
      <c r="N36" s="54">
        <v>121</v>
      </c>
      <c r="O36" s="56">
        <v>60</v>
      </c>
      <c r="P36" s="56">
        <v>61</v>
      </c>
      <c r="Q36" s="54">
        <f>SUM(R36:S36)</f>
        <v>104</v>
      </c>
      <c r="R36" s="56">
        <v>58</v>
      </c>
      <c r="S36" s="56">
        <v>46</v>
      </c>
    </row>
    <row r="37" spans="1:19" s="6" customFormat="1" ht="14.25" customHeight="1">
      <c r="A37" s="13"/>
      <c r="B37" s="14" t="s">
        <v>45</v>
      </c>
      <c r="C37" s="55">
        <v>4</v>
      </c>
      <c r="D37" s="56">
        <v>20</v>
      </c>
      <c r="E37" s="54">
        <f>F37+G37</f>
        <v>236</v>
      </c>
      <c r="F37" s="56">
        <f t="shared" si="4"/>
        <v>125</v>
      </c>
      <c r="G37" s="56">
        <f t="shared" si="4"/>
        <v>111</v>
      </c>
      <c r="H37" s="54">
        <v>0</v>
      </c>
      <c r="I37" s="54">
        <v>0</v>
      </c>
      <c r="J37" s="54">
        <v>0</v>
      </c>
      <c r="K37" s="54">
        <v>125</v>
      </c>
      <c r="L37" s="54">
        <v>72</v>
      </c>
      <c r="M37" s="54">
        <v>53</v>
      </c>
      <c r="N37" s="54">
        <v>111</v>
      </c>
      <c r="O37" s="56">
        <v>53</v>
      </c>
      <c r="P37" s="56">
        <v>58</v>
      </c>
      <c r="Q37" s="54">
        <f>SUM(R37:S37)</f>
        <v>127</v>
      </c>
      <c r="R37" s="56">
        <v>54</v>
      </c>
      <c r="S37" s="56">
        <v>73</v>
      </c>
    </row>
    <row r="38" spans="1:19" s="6" customFormat="1" ht="14.25" customHeight="1">
      <c r="A38" s="13"/>
      <c r="B38" s="14" t="s">
        <v>374</v>
      </c>
      <c r="C38" s="55">
        <v>19</v>
      </c>
      <c r="D38" s="56">
        <v>11</v>
      </c>
      <c r="E38" s="54">
        <f>F38+G38</f>
        <v>139</v>
      </c>
      <c r="F38" s="56">
        <f t="shared" si="4"/>
        <v>70</v>
      </c>
      <c r="G38" s="56">
        <f t="shared" si="4"/>
        <v>69</v>
      </c>
      <c r="H38" s="54">
        <v>0</v>
      </c>
      <c r="I38" s="53">
        <v>0</v>
      </c>
      <c r="J38" s="53">
        <v>0</v>
      </c>
      <c r="K38" s="54">
        <v>71</v>
      </c>
      <c r="L38" s="56">
        <v>35</v>
      </c>
      <c r="M38" s="56">
        <v>36</v>
      </c>
      <c r="N38" s="54">
        <v>68</v>
      </c>
      <c r="O38" s="56">
        <v>35</v>
      </c>
      <c r="P38" s="56">
        <v>33</v>
      </c>
      <c r="Q38" s="54">
        <f>SUM(R38:S38)</f>
        <v>63</v>
      </c>
      <c r="R38" s="56">
        <v>39</v>
      </c>
      <c r="S38" s="56">
        <v>24</v>
      </c>
    </row>
    <row r="39" spans="1:19" s="6" customFormat="1" ht="14.25" customHeight="1">
      <c r="A39" s="13"/>
      <c r="B39" s="143" t="s">
        <v>393</v>
      </c>
      <c r="C39" s="52">
        <v>8</v>
      </c>
      <c r="D39" s="56">
        <v>9</v>
      </c>
      <c r="E39" s="54">
        <f>F39+G39</f>
        <v>119</v>
      </c>
      <c r="F39" s="56">
        <f t="shared" si="4"/>
        <v>64</v>
      </c>
      <c r="G39" s="56">
        <f t="shared" si="4"/>
        <v>55</v>
      </c>
      <c r="H39" s="54">
        <v>0</v>
      </c>
      <c r="I39" s="54">
        <v>0</v>
      </c>
      <c r="J39" s="54">
        <v>0</v>
      </c>
      <c r="K39" s="54">
        <v>0</v>
      </c>
      <c r="L39" s="53">
        <v>0</v>
      </c>
      <c r="M39" s="56">
        <v>0</v>
      </c>
      <c r="N39" s="54">
        <v>119</v>
      </c>
      <c r="O39" s="56">
        <v>64</v>
      </c>
      <c r="P39" s="56">
        <v>55</v>
      </c>
      <c r="Q39" s="54">
        <f>SUM(R39:S39)</f>
        <v>119</v>
      </c>
      <c r="R39" s="56">
        <v>58</v>
      </c>
      <c r="S39" s="56">
        <v>61</v>
      </c>
    </row>
    <row r="40" spans="1:19" s="6" customFormat="1" ht="4.5" customHeight="1" thickBot="1">
      <c r="A40" s="13"/>
      <c r="B40" s="182"/>
      <c r="C40" s="202"/>
      <c r="D40" s="203"/>
      <c r="E40" s="204"/>
      <c r="F40" s="203"/>
      <c r="G40" s="203"/>
      <c r="H40" s="204"/>
      <c r="I40" s="203"/>
      <c r="J40" s="204"/>
      <c r="K40" s="204"/>
      <c r="L40" s="203"/>
      <c r="M40" s="203"/>
      <c r="N40" s="204"/>
      <c r="O40" s="203"/>
      <c r="P40" s="203"/>
      <c r="Q40" s="204"/>
      <c r="R40" s="203"/>
      <c r="S40" s="203"/>
    </row>
    <row r="41" ht="10.5"/>
    <row r="42" ht="12" thickBot="1" thickTop="1"/>
    <row r="43" ht="12" thickBot="1" thickTop="1"/>
  </sheetData>
  <mergeCells count="6">
    <mergeCell ref="B2:M2"/>
    <mergeCell ref="Q4:S4"/>
    <mergeCell ref="H4:M4"/>
    <mergeCell ref="Q5:Q6"/>
    <mergeCell ref="S5:S6"/>
    <mergeCell ref="R5:R6"/>
  </mergeCells>
  <printOptions/>
  <pageMargins left="0.3937007874015748" right="0" top="0.7874015748031497" bottom="0.7874015748031497" header="0.5118110236220472" footer="0.5118110236220472"/>
  <pageSetup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U50"/>
  <sheetViews>
    <sheetView workbookViewId="0" topLeftCell="F1">
      <selection activeCell="B42" sqref="B42:B46"/>
    </sheetView>
  </sheetViews>
  <sheetFormatPr defaultColWidth="9.00390625" defaultRowHeight="12.75"/>
  <cols>
    <col min="1" max="1" width="0.5" style="205" customWidth="1"/>
    <col min="2" max="2" width="10.875" style="205" customWidth="1"/>
    <col min="3" max="3" width="9.00390625" style="205" customWidth="1"/>
    <col min="4" max="4" width="6.625" style="205" customWidth="1"/>
    <col min="5" max="5" width="6.125" style="205" customWidth="1"/>
    <col min="6" max="6" width="6.625" style="205" customWidth="1"/>
    <col min="7" max="9" width="4.25390625" style="205" customWidth="1"/>
    <col min="10" max="10" width="6.50390625" style="205" customWidth="1"/>
    <col min="11" max="12" width="4.875" style="205" customWidth="1"/>
    <col min="13" max="15" width="6.125" style="205" customWidth="1"/>
    <col min="16" max="16" width="6.625" style="205" customWidth="1"/>
    <col min="17" max="17" width="6.25390625" style="205" customWidth="1"/>
    <col min="18" max="18" width="6.625" style="205" customWidth="1"/>
    <col min="19" max="19" width="4.875" style="205" customWidth="1"/>
    <col min="20" max="20" width="4.125" style="205" customWidth="1"/>
    <col min="21" max="21" width="4.625" style="205" customWidth="1"/>
    <col min="22" max="16384" width="9.00390625" style="205" customWidth="1"/>
  </cols>
  <sheetData>
    <row r="1" ht="4.5" customHeight="1"/>
    <row r="2" spans="2:12" ht="13.5" customHeight="1">
      <c r="B2" s="476" t="s">
        <v>157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</row>
    <row r="3" s="6" customFormat="1" ht="4.5" customHeight="1"/>
    <row r="4" spans="2:21" s="74" customFormat="1" ht="13.5" customHeight="1">
      <c r="B4" s="173"/>
      <c r="C4" s="174"/>
      <c r="D4" s="434" t="s">
        <v>180</v>
      </c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35"/>
      <c r="P4" s="477" t="s">
        <v>158</v>
      </c>
      <c r="Q4" s="478"/>
      <c r="R4" s="478"/>
      <c r="S4" s="478"/>
      <c r="T4" s="478"/>
      <c r="U4" s="479"/>
    </row>
    <row r="5" spans="2:21" s="74" customFormat="1" ht="13.5" customHeight="1">
      <c r="B5" s="469" t="s">
        <v>181</v>
      </c>
      <c r="C5" s="470"/>
      <c r="D5" s="173"/>
      <c r="E5" s="149" t="s">
        <v>8</v>
      </c>
      <c r="F5" s="174"/>
      <c r="G5" s="173"/>
      <c r="H5" s="149" t="s">
        <v>159</v>
      </c>
      <c r="I5" s="174"/>
      <c r="J5" s="173"/>
      <c r="K5" s="149" t="s">
        <v>160</v>
      </c>
      <c r="L5" s="174"/>
      <c r="M5" s="173"/>
      <c r="N5" s="149" t="s">
        <v>161</v>
      </c>
      <c r="O5" s="174"/>
      <c r="P5" s="434" t="s">
        <v>182</v>
      </c>
      <c r="Q5" s="444"/>
      <c r="R5" s="435"/>
      <c r="S5" s="434" t="s">
        <v>183</v>
      </c>
      <c r="T5" s="444"/>
      <c r="U5" s="435"/>
    </row>
    <row r="6" spans="2:21" s="74" customFormat="1" ht="13.5" customHeight="1">
      <c r="B6" s="181"/>
      <c r="D6" s="7" t="s">
        <v>8</v>
      </c>
      <c r="E6" s="7" t="s">
        <v>47</v>
      </c>
      <c r="F6" s="7" t="s">
        <v>48</v>
      </c>
      <c r="G6" s="7" t="s">
        <v>8</v>
      </c>
      <c r="H6" s="7" t="s">
        <v>47</v>
      </c>
      <c r="I6" s="7" t="s">
        <v>48</v>
      </c>
      <c r="J6" s="7" t="s">
        <v>8</v>
      </c>
      <c r="K6" s="7" t="s">
        <v>47</v>
      </c>
      <c r="L6" s="7" t="s">
        <v>48</v>
      </c>
      <c r="M6" s="7" t="s">
        <v>8</v>
      </c>
      <c r="N6" s="7" t="s">
        <v>47</v>
      </c>
      <c r="O6" s="7" t="s">
        <v>48</v>
      </c>
      <c r="P6" s="7" t="s">
        <v>8</v>
      </c>
      <c r="Q6" s="7" t="s">
        <v>47</v>
      </c>
      <c r="R6" s="7" t="s">
        <v>48</v>
      </c>
      <c r="S6" s="7" t="s">
        <v>8</v>
      </c>
      <c r="T6" s="7" t="s">
        <v>47</v>
      </c>
      <c r="U6" s="165" t="s">
        <v>48</v>
      </c>
    </row>
    <row r="7" spans="2:21" s="6" customFormat="1" ht="4.5" customHeight="1">
      <c r="B7" s="206"/>
      <c r="C7" s="175"/>
      <c r="D7" s="206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99"/>
    </row>
    <row r="8" spans="2:21" s="6" customFormat="1" ht="13.5" customHeight="1">
      <c r="B8" s="473" t="s">
        <v>184</v>
      </c>
      <c r="C8" s="474"/>
      <c r="D8" s="76">
        <f>E8+F8</f>
        <v>2860</v>
      </c>
      <c r="E8" s="77">
        <f>SUM(E10:E46)/2</f>
        <v>870</v>
      </c>
      <c r="F8" s="77">
        <f>SUM(F10:F46)/2</f>
        <v>1990</v>
      </c>
      <c r="G8" s="77">
        <f>H8+I8</f>
        <v>0</v>
      </c>
      <c r="H8" s="77">
        <f>SUM(H10:H46)/2</f>
        <v>0</v>
      </c>
      <c r="I8" s="77">
        <f>SUM(I10:I46)/2</f>
        <v>0</v>
      </c>
      <c r="J8" s="77">
        <f>K8+L8</f>
        <v>1065</v>
      </c>
      <c r="K8" s="77">
        <f>SUM(K10:K46)/2</f>
        <v>163</v>
      </c>
      <c r="L8" s="77">
        <f>SUM(L10:L46)/2</f>
        <v>902</v>
      </c>
      <c r="M8" s="77">
        <f>N8+O8</f>
        <v>1795</v>
      </c>
      <c r="N8" s="77">
        <f>SUM(N10:N46)/2</f>
        <v>707</v>
      </c>
      <c r="O8" s="77">
        <f>SUM(O10:O46)/2</f>
        <v>1088</v>
      </c>
      <c r="P8" s="77">
        <f>Q8+R8</f>
        <v>2810</v>
      </c>
      <c r="Q8" s="77">
        <f>SUM(Q10:Q46)/2</f>
        <v>862</v>
      </c>
      <c r="R8" s="77">
        <f>SUM(R10:R46)/2</f>
        <v>1948</v>
      </c>
      <c r="S8" s="77">
        <f>T8+U8</f>
        <v>50</v>
      </c>
      <c r="T8" s="77">
        <f>SUM(T10:T46)/2</f>
        <v>8</v>
      </c>
      <c r="U8" s="77">
        <f>SUM(U10:U46)/2</f>
        <v>42</v>
      </c>
    </row>
    <row r="9" spans="2:21" s="6" customFormat="1" ht="4.5" customHeight="1">
      <c r="B9" s="181"/>
      <c r="C9" s="74"/>
      <c r="D9" s="52">
        <v>0</v>
      </c>
      <c r="E9" s="53"/>
      <c r="F9" s="53"/>
      <c r="G9" s="53">
        <v>0</v>
      </c>
      <c r="H9" s="53"/>
      <c r="I9" s="53"/>
      <c r="J9" s="53">
        <v>0</v>
      </c>
      <c r="K9" s="53"/>
      <c r="L9" s="53"/>
      <c r="M9" s="53">
        <v>0</v>
      </c>
      <c r="N9" s="53"/>
      <c r="O9" s="53"/>
      <c r="P9" s="53">
        <v>0</v>
      </c>
      <c r="Q9" s="53"/>
      <c r="R9" s="53"/>
      <c r="S9" s="53">
        <v>0</v>
      </c>
      <c r="T9" s="53"/>
      <c r="U9" s="53"/>
    </row>
    <row r="10" spans="2:21" s="6" customFormat="1" ht="13.5" customHeight="1">
      <c r="B10" s="471" t="s">
        <v>162</v>
      </c>
      <c r="C10" s="148" t="s">
        <v>8</v>
      </c>
      <c r="D10" s="55">
        <v>152</v>
      </c>
      <c r="E10" s="56">
        <v>124</v>
      </c>
      <c r="F10" s="56">
        <v>28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6">
        <v>152</v>
      </c>
      <c r="N10" s="56">
        <v>124</v>
      </c>
      <c r="O10" s="56">
        <v>28</v>
      </c>
      <c r="P10" s="56">
        <v>152</v>
      </c>
      <c r="Q10" s="56">
        <v>124</v>
      </c>
      <c r="R10" s="56">
        <v>28</v>
      </c>
      <c r="S10" s="53">
        <v>0</v>
      </c>
      <c r="T10" s="53">
        <v>0</v>
      </c>
      <c r="U10" s="53">
        <v>0</v>
      </c>
    </row>
    <row r="11" spans="2:21" s="6" customFormat="1" ht="13.5" customHeight="1">
      <c r="B11" s="471"/>
      <c r="C11" s="148" t="s">
        <v>354</v>
      </c>
      <c r="D11" s="55">
        <v>12</v>
      </c>
      <c r="E11" s="56">
        <v>10</v>
      </c>
      <c r="F11" s="56">
        <v>2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6">
        <v>12</v>
      </c>
      <c r="N11" s="56">
        <v>10</v>
      </c>
      <c r="O11" s="56">
        <v>2</v>
      </c>
      <c r="P11" s="56">
        <v>12</v>
      </c>
      <c r="Q11" s="56">
        <v>10</v>
      </c>
      <c r="R11" s="56">
        <v>2</v>
      </c>
      <c r="S11" s="53">
        <v>0</v>
      </c>
      <c r="T11" s="53">
        <v>0</v>
      </c>
      <c r="U11" s="53">
        <v>0</v>
      </c>
    </row>
    <row r="12" spans="2:21" s="6" customFormat="1" ht="13.5" customHeight="1">
      <c r="B12" s="471"/>
      <c r="C12" s="148" t="s">
        <v>411</v>
      </c>
      <c r="D12" s="55">
        <v>43</v>
      </c>
      <c r="E12" s="56">
        <v>39</v>
      </c>
      <c r="F12" s="56">
        <v>4</v>
      </c>
      <c r="G12" s="53">
        <v>0</v>
      </c>
      <c r="H12" s="54">
        <v>0</v>
      </c>
      <c r="I12" s="54">
        <v>0</v>
      </c>
      <c r="J12" s="53">
        <v>0</v>
      </c>
      <c r="K12" s="54">
        <v>0</v>
      </c>
      <c r="L12" s="54">
        <v>0</v>
      </c>
      <c r="M12" s="56">
        <v>43</v>
      </c>
      <c r="N12" s="56">
        <v>39</v>
      </c>
      <c r="O12" s="56">
        <v>4</v>
      </c>
      <c r="P12" s="56">
        <v>43</v>
      </c>
      <c r="Q12" s="56">
        <v>39</v>
      </c>
      <c r="R12" s="56">
        <v>4</v>
      </c>
      <c r="S12" s="53">
        <v>0</v>
      </c>
      <c r="T12" s="54">
        <v>0</v>
      </c>
      <c r="U12" s="54">
        <v>0</v>
      </c>
    </row>
    <row r="13" spans="2:21" s="6" customFormat="1" ht="13.5" customHeight="1">
      <c r="B13" s="472"/>
      <c r="C13" s="148" t="s">
        <v>163</v>
      </c>
      <c r="D13" s="55">
        <v>97</v>
      </c>
      <c r="E13" s="56">
        <v>75</v>
      </c>
      <c r="F13" s="56">
        <v>22</v>
      </c>
      <c r="G13" s="53">
        <v>0</v>
      </c>
      <c r="H13" s="54">
        <v>0</v>
      </c>
      <c r="I13" s="54">
        <v>0</v>
      </c>
      <c r="J13" s="53">
        <v>0</v>
      </c>
      <c r="K13" s="54">
        <v>0</v>
      </c>
      <c r="L13" s="54">
        <v>0</v>
      </c>
      <c r="M13" s="56">
        <v>97</v>
      </c>
      <c r="N13" s="56">
        <v>75</v>
      </c>
      <c r="O13" s="56">
        <v>22</v>
      </c>
      <c r="P13" s="56">
        <v>97</v>
      </c>
      <c r="Q13" s="56">
        <v>75</v>
      </c>
      <c r="R13" s="56">
        <v>22</v>
      </c>
      <c r="S13" s="53">
        <v>0</v>
      </c>
      <c r="T13" s="54">
        <v>0</v>
      </c>
      <c r="U13" s="54">
        <v>0</v>
      </c>
    </row>
    <row r="14" spans="2:21" s="6" customFormat="1" ht="4.5" customHeight="1">
      <c r="B14" s="181"/>
      <c r="C14" s="74"/>
      <c r="D14" s="5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2:21" s="6" customFormat="1" ht="13.5" customHeight="1">
      <c r="B15" s="181"/>
      <c r="C15" s="148" t="s">
        <v>8</v>
      </c>
      <c r="D15" s="348">
        <v>2001</v>
      </c>
      <c r="E15" s="56">
        <v>510</v>
      </c>
      <c r="F15" s="56">
        <v>1491</v>
      </c>
      <c r="G15" s="56">
        <v>0</v>
      </c>
      <c r="H15" s="56">
        <v>0</v>
      </c>
      <c r="I15" s="56">
        <v>0</v>
      </c>
      <c r="J15" s="56">
        <v>1065</v>
      </c>
      <c r="K15" s="56">
        <v>163</v>
      </c>
      <c r="L15" s="56">
        <v>902</v>
      </c>
      <c r="M15" s="56">
        <v>936</v>
      </c>
      <c r="N15" s="56">
        <v>347</v>
      </c>
      <c r="O15" s="56">
        <v>589</v>
      </c>
      <c r="P15" s="56">
        <v>2001</v>
      </c>
      <c r="Q15" s="56">
        <v>510</v>
      </c>
      <c r="R15" s="56">
        <v>1491</v>
      </c>
      <c r="S15" s="56">
        <v>0</v>
      </c>
      <c r="T15" s="56">
        <v>0</v>
      </c>
      <c r="U15" s="56">
        <v>0</v>
      </c>
    </row>
    <row r="16" spans="2:21" s="6" customFormat="1" ht="13.5" customHeight="1">
      <c r="B16" s="181"/>
      <c r="C16" s="148" t="s">
        <v>164</v>
      </c>
      <c r="D16" s="55">
        <v>1086</v>
      </c>
      <c r="E16" s="56">
        <v>129</v>
      </c>
      <c r="F16" s="56">
        <v>957</v>
      </c>
      <c r="G16" s="56">
        <v>0</v>
      </c>
      <c r="H16" s="56">
        <v>0</v>
      </c>
      <c r="I16" s="56">
        <v>0</v>
      </c>
      <c r="J16" s="56">
        <v>858</v>
      </c>
      <c r="K16" s="56">
        <v>102</v>
      </c>
      <c r="L16" s="56">
        <v>756</v>
      </c>
      <c r="M16" s="56">
        <v>228</v>
      </c>
      <c r="N16" s="56">
        <v>27</v>
      </c>
      <c r="O16" s="56">
        <v>201</v>
      </c>
      <c r="P16" s="56">
        <v>1086</v>
      </c>
      <c r="Q16" s="56">
        <v>129</v>
      </c>
      <c r="R16" s="56">
        <v>957</v>
      </c>
      <c r="S16" s="56">
        <v>0</v>
      </c>
      <c r="T16" s="56">
        <v>0</v>
      </c>
      <c r="U16" s="56">
        <v>0</v>
      </c>
    </row>
    <row r="17" spans="2:21" s="6" customFormat="1" ht="13.5" customHeight="1">
      <c r="B17" s="469" t="s">
        <v>165</v>
      </c>
      <c r="C17" s="148" t="s">
        <v>166</v>
      </c>
      <c r="D17" s="55">
        <v>207</v>
      </c>
      <c r="E17" s="56">
        <v>61</v>
      </c>
      <c r="F17" s="56">
        <v>146</v>
      </c>
      <c r="G17" s="53">
        <v>0</v>
      </c>
      <c r="H17" s="54">
        <v>0</v>
      </c>
      <c r="I17" s="54">
        <v>0</v>
      </c>
      <c r="J17" s="56">
        <v>207</v>
      </c>
      <c r="K17" s="56">
        <v>61</v>
      </c>
      <c r="L17" s="56">
        <v>146</v>
      </c>
      <c r="M17" s="53">
        <v>0</v>
      </c>
      <c r="N17" s="53">
        <v>0</v>
      </c>
      <c r="O17" s="54">
        <v>0</v>
      </c>
      <c r="P17" s="56">
        <v>207</v>
      </c>
      <c r="Q17" s="56">
        <v>61</v>
      </c>
      <c r="R17" s="56">
        <v>146</v>
      </c>
      <c r="S17" s="53">
        <v>0</v>
      </c>
      <c r="T17" s="54">
        <v>0</v>
      </c>
      <c r="U17" s="54">
        <v>0</v>
      </c>
    </row>
    <row r="18" spans="2:21" s="6" customFormat="1" ht="13.5" customHeight="1">
      <c r="B18" s="469"/>
      <c r="C18" s="148" t="s">
        <v>167</v>
      </c>
      <c r="D18" s="55">
        <v>141</v>
      </c>
      <c r="E18" s="53">
        <v>0</v>
      </c>
      <c r="F18" s="56">
        <v>141</v>
      </c>
      <c r="G18" s="53">
        <v>0</v>
      </c>
      <c r="H18" s="54">
        <v>0</v>
      </c>
      <c r="I18" s="54">
        <v>0</v>
      </c>
      <c r="J18" s="53">
        <v>0</v>
      </c>
      <c r="K18" s="54">
        <v>0</v>
      </c>
      <c r="L18" s="54">
        <v>0</v>
      </c>
      <c r="M18" s="56">
        <v>141</v>
      </c>
      <c r="N18" s="54">
        <v>0</v>
      </c>
      <c r="O18" s="56">
        <v>141</v>
      </c>
      <c r="P18" s="56">
        <v>141</v>
      </c>
      <c r="Q18" s="53">
        <v>0</v>
      </c>
      <c r="R18" s="56">
        <v>141</v>
      </c>
      <c r="S18" s="53">
        <v>0</v>
      </c>
      <c r="T18" s="54">
        <v>0</v>
      </c>
      <c r="U18" s="54">
        <v>0</v>
      </c>
    </row>
    <row r="19" spans="2:21" s="6" customFormat="1" ht="13.5" customHeight="1">
      <c r="B19" s="181"/>
      <c r="C19" s="148" t="s">
        <v>168</v>
      </c>
      <c r="D19" s="55">
        <v>37</v>
      </c>
      <c r="E19" s="56">
        <v>25</v>
      </c>
      <c r="F19" s="56">
        <v>12</v>
      </c>
      <c r="G19" s="53">
        <v>0</v>
      </c>
      <c r="H19" s="54">
        <v>0</v>
      </c>
      <c r="I19" s="54">
        <v>0</v>
      </c>
      <c r="J19" s="53">
        <v>0</v>
      </c>
      <c r="K19" s="54">
        <v>0</v>
      </c>
      <c r="L19" s="54">
        <v>0</v>
      </c>
      <c r="M19" s="56">
        <v>37</v>
      </c>
      <c r="N19" s="56">
        <v>25</v>
      </c>
      <c r="O19" s="56">
        <v>12</v>
      </c>
      <c r="P19" s="56">
        <v>37</v>
      </c>
      <c r="Q19" s="56">
        <v>25</v>
      </c>
      <c r="R19" s="56">
        <v>12</v>
      </c>
      <c r="S19" s="53">
        <v>0</v>
      </c>
      <c r="T19" s="54">
        <v>0</v>
      </c>
      <c r="U19" s="54">
        <v>0</v>
      </c>
    </row>
    <row r="20" spans="2:21" s="6" customFormat="1" ht="13.5" customHeight="1">
      <c r="B20" s="181"/>
      <c r="C20" s="135" t="s">
        <v>430</v>
      </c>
      <c r="D20" s="55">
        <v>530</v>
      </c>
      <c r="E20" s="56">
        <v>295</v>
      </c>
      <c r="F20" s="56">
        <v>235</v>
      </c>
      <c r="G20" s="53">
        <v>0</v>
      </c>
      <c r="H20" s="54">
        <v>0</v>
      </c>
      <c r="I20" s="54">
        <v>0</v>
      </c>
      <c r="J20" s="56">
        <v>0</v>
      </c>
      <c r="K20" s="54">
        <v>0</v>
      </c>
      <c r="L20" s="56">
        <v>0</v>
      </c>
      <c r="M20" s="56">
        <v>530</v>
      </c>
      <c r="N20" s="56">
        <v>295</v>
      </c>
      <c r="O20" s="56">
        <v>235</v>
      </c>
      <c r="P20" s="56">
        <v>530</v>
      </c>
      <c r="Q20" s="56">
        <v>295</v>
      </c>
      <c r="R20" s="56">
        <v>235</v>
      </c>
      <c r="S20" s="53">
        <v>0</v>
      </c>
      <c r="T20" s="54">
        <v>0</v>
      </c>
      <c r="U20" s="54">
        <v>0</v>
      </c>
    </row>
    <row r="21" spans="2:21" s="6" customFormat="1" ht="4.5" customHeight="1">
      <c r="B21" s="181"/>
      <c r="C21" s="74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2:21" s="6" customFormat="1" ht="13.5" customHeight="1">
      <c r="B22" s="207"/>
      <c r="C22" s="148" t="s">
        <v>8</v>
      </c>
      <c r="D22" s="55">
        <v>202</v>
      </c>
      <c r="E22" s="56">
        <v>56</v>
      </c>
      <c r="F22" s="56">
        <v>146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6">
        <v>202</v>
      </c>
      <c r="N22" s="56">
        <v>56</v>
      </c>
      <c r="O22" s="56">
        <v>146</v>
      </c>
      <c r="P22" s="56">
        <v>202</v>
      </c>
      <c r="Q22" s="56">
        <v>56</v>
      </c>
      <c r="R22" s="56">
        <v>146</v>
      </c>
      <c r="S22" s="53">
        <v>0</v>
      </c>
      <c r="T22" s="53">
        <v>0</v>
      </c>
      <c r="U22" s="53">
        <v>0</v>
      </c>
    </row>
    <row r="23" spans="2:21" s="6" customFormat="1" ht="13.5" customHeight="1">
      <c r="B23" s="208" t="s">
        <v>170</v>
      </c>
      <c r="C23" s="148" t="s">
        <v>171</v>
      </c>
      <c r="D23" s="55">
        <v>46</v>
      </c>
      <c r="E23" s="56">
        <v>25</v>
      </c>
      <c r="F23" s="56">
        <v>21</v>
      </c>
      <c r="G23" s="53">
        <v>0</v>
      </c>
      <c r="H23" s="54">
        <v>0</v>
      </c>
      <c r="I23" s="54">
        <v>0</v>
      </c>
      <c r="J23" s="53">
        <v>0</v>
      </c>
      <c r="K23" s="54">
        <v>0</v>
      </c>
      <c r="L23" s="54">
        <v>0</v>
      </c>
      <c r="M23" s="56">
        <v>46</v>
      </c>
      <c r="N23" s="56">
        <v>25</v>
      </c>
      <c r="O23" s="56">
        <v>21</v>
      </c>
      <c r="P23" s="56">
        <v>46</v>
      </c>
      <c r="Q23" s="56">
        <v>25</v>
      </c>
      <c r="R23" s="56">
        <v>21</v>
      </c>
      <c r="S23" s="53">
        <v>0</v>
      </c>
      <c r="T23" s="54">
        <v>0</v>
      </c>
      <c r="U23" s="54">
        <v>0</v>
      </c>
    </row>
    <row r="24" spans="2:21" s="6" customFormat="1" ht="13.5" customHeight="1">
      <c r="B24" s="208"/>
      <c r="C24" s="148" t="s">
        <v>185</v>
      </c>
      <c r="D24" s="55">
        <v>118</v>
      </c>
      <c r="E24" s="56">
        <v>31</v>
      </c>
      <c r="F24" s="56">
        <v>87</v>
      </c>
      <c r="G24" s="53">
        <v>0</v>
      </c>
      <c r="H24" s="54">
        <v>0</v>
      </c>
      <c r="I24" s="54">
        <v>0</v>
      </c>
      <c r="J24" s="53">
        <v>0</v>
      </c>
      <c r="K24" s="54">
        <v>0</v>
      </c>
      <c r="L24" s="54">
        <v>0</v>
      </c>
      <c r="M24" s="56">
        <v>118</v>
      </c>
      <c r="N24" s="56">
        <v>31</v>
      </c>
      <c r="O24" s="56">
        <v>87</v>
      </c>
      <c r="P24" s="56">
        <v>118</v>
      </c>
      <c r="Q24" s="56">
        <v>31</v>
      </c>
      <c r="R24" s="56">
        <v>87</v>
      </c>
      <c r="S24" s="53">
        <v>0</v>
      </c>
      <c r="T24" s="54">
        <v>0</v>
      </c>
      <c r="U24" s="54">
        <v>0</v>
      </c>
    </row>
    <row r="25" spans="2:21" s="6" customFormat="1" ht="13.5" customHeight="1">
      <c r="B25" s="97"/>
      <c r="C25" s="148" t="s">
        <v>412</v>
      </c>
      <c r="D25" s="55">
        <v>38</v>
      </c>
      <c r="E25" s="53">
        <v>0</v>
      </c>
      <c r="F25" s="56">
        <v>38</v>
      </c>
      <c r="G25" s="53">
        <v>0</v>
      </c>
      <c r="H25" s="54">
        <v>0</v>
      </c>
      <c r="I25" s="54">
        <v>0</v>
      </c>
      <c r="J25" s="53">
        <v>0</v>
      </c>
      <c r="K25" s="54">
        <v>0</v>
      </c>
      <c r="L25" s="54">
        <v>0</v>
      </c>
      <c r="M25" s="56">
        <v>38</v>
      </c>
      <c r="N25" s="54">
        <v>0</v>
      </c>
      <c r="O25" s="56">
        <v>38</v>
      </c>
      <c r="P25" s="56">
        <v>38</v>
      </c>
      <c r="Q25" s="53">
        <v>0</v>
      </c>
      <c r="R25" s="56">
        <v>38</v>
      </c>
      <c r="S25" s="53">
        <v>0</v>
      </c>
      <c r="T25" s="54">
        <v>0</v>
      </c>
      <c r="U25" s="54">
        <v>0</v>
      </c>
    </row>
    <row r="26" spans="2:21" s="6" customFormat="1" ht="4.5" customHeight="1">
      <c r="B26" s="181"/>
      <c r="C26" s="148"/>
      <c r="D26" s="55"/>
      <c r="E26" s="56"/>
      <c r="F26" s="56"/>
      <c r="G26" s="53"/>
      <c r="H26" s="54"/>
      <c r="I26" s="54"/>
      <c r="J26" s="53"/>
      <c r="K26" s="54"/>
      <c r="L26" s="54"/>
      <c r="M26" s="56"/>
      <c r="N26" s="56"/>
      <c r="O26" s="56"/>
      <c r="P26" s="56"/>
      <c r="Q26" s="56"/>
      <c r="R26" s="56"/>
      <c r="S26" s="53"/>
      <c r="T26" s="54"/>
      <c r="U26" s="54"/>
    </row>
    <row r="27" spans="2:21" s="6" customFormat="1" ht="13.5" customHeight="1">
      <c r="B27" s="475" t="s">
        <v>428</v>
      </c>
      <c r="C27" s="148" t="s">
        <v>431</v>
      </c>
      <c r="D27" s="55">
        <v>108</v>
      </c>
      <c r="E27" s="56">
        <v>62</v>
      </c>
      <c r="F27" s="56">
        <v>46</v>
      </c>
      <c r="G27" s="53">
        <v>0</v>
      </c>
      <c r="H27" s="54">
        <v>0</v>
      </c>
      <c r="I27" s="54">
        <v>0</v>
      </c>
      <c r="J27" s="53">
        <v>0</v>
      </c>
      <c r="K27" s="54">
        <v>0</v>
      </c>
      <c r="L27" s="54">
        <v>0</v>
      </c>
      <c r="M27" s="56">
        <v>108</v>
      </c>
      <c r="N27" s="56">
        <v>62</v>
      </c>
      <c r="O27" s="56">
        <v>46</v>
      </c>
      <c r="P27" s="56">
        <v>108</v>
      </c>
      <c r="Q27" s="56">
        <v>62</v>
      </c>
      <c r="R27" s="56">
        <v>46</v>
      </c>
      <c r="S27" s="53">
        <v>0</v>
      </c>
      <c r="T27" s="54">
        <v>0</v>
      </c>
      <c r="U27" s="54">
        <v>0</v>
      </c>
    </row>
    <row r="28" spans="2:21" s="6" customFormat="1" ht="13.5" customHeight="1">
      <c r="B28" s="475"/>
      <c r="C28" s="148" t="s">
        <v>432</v>
      </c>
      <c r="D28" s="55">
        <v>73</v>
      </c>
      <c r="E28" s="56">
        <v>47</v>
      </c>
      <c r="F28" s="56">
        <v>26</v>
      </c>
      <c r="G28" s="53">
        <v>0</v>
      </c>
      <c r="H28" s="54">
        <v>0</v>
      </c>
      <c r="I28" s="54">
        <v>0</v>
      </c>
      <c r="J28" s="53">
        <v>0</v>
      </c>
      <c r="K28" s="54">
        <v>0</v>
      </c>
      <c r="L28" s="54">
        <v>0</v>
      </c>
      <c r="M28" s="56">
        <v>73</v>
      </c>
      <c r="N28" s="56">
        <v>47</v>
      </c>
      <c r="O28" s="56">
        <v>26</v>
      </c>
      <c r="P28" s="56">
        <v>73</v>
      </c>
      <c r="Q28" s="56">
        <v>47</v>
      </c>
      <c r="R28" s="56">
        <v>26</v>
      </c>
      <c r="S28" s="53">
        <v>0</v>
      </c>
      <c r="T28" s="54">
        <v>0</v>
      </c>
      <c r="U28" s="54">
        <v>0</v>
      </c>
    </row>
    <row r="29" spans="2:21" s="74" customFormat="1" ht="13.5" customHeight="1">
      <c r="B29" s="475"/>
      <c r="C29" s="148" t="s">
        <v>169</v>
      </c>
      <c r="D29" s="349">
        <v>35</v>
      </c>
      <c r="E29" s="209">
        <v>15</v>
      </c>
      <c r="F29" s="209">
        <v>20</v>
      </c>
      <c r="G29" s="210">
        <v>0</v>
      </c>
      <c r="H29" s="210">
        <v>0</v>
      </c>
      <c r="I29" s="210">
        <v>0</v>
      </c>
      <c r="J29" s="210">
        <v>0</v>
      </c>
      <c r="K29" s="210">
        <v>0</v>
      </c>
      <c r="L29" s="210">
        <v>0</v>
      </c>
      <c r="M29" s="209">
        <v>35</v>
      </c>
      <c r="N29" s="209">
        <v>15</v>
      </c>
      <c r="O29" s="209">
        <v>20</v>
      </c>
      <c r="P29" s="209">
        <v>35</v>
      </c>
      <c r="Q29" s="209">
        <v>15</v>
      </c>
      <c r="R29" s="209">
        <v>20</v>
      </c>
      <c r="S29" s="210">
        <v>0</v>
      </c>
      <c r="T29" s="210">
        <v>0</v>
      </c>
      <c r="U29" s="210">
        <v>0</v>
      </c>
    </row>
    <row r="30" spans="2:21" s="6" customFormat="1" ht="4.5" customHeight="1">
      <c r="B30" s="97"/>
      <c r="C30" s="148"/>
      <c r="D30" s="55"/>
      <c r="E30" s="56"/>
      <c r="F30" s="56"/>
      <c r="G30" s="53"/>
      <c r="H30" s="53"/>
      <c r="I30" s="53"/>
      <c r="J30" s="53"/>
      <c r="K30" s="53"/>
      <c r="L30" s="53"/>
      <c r="M30" s="56"/>
      <c r="N30" s="56"/>
      <c r="O30" s="56"/>
      <c r="P30" s="56"/>
      <c r="Q30" s="56"/>
      <c r="R30" s="56"/>
      <c r="S30" s="53"/>
      <c r="T30" s="53"/>
      <c r="U30" s="53"/>
    </row>
    <row r="31" spans="2:21" s="6" customFormat="1" ht="13.5" customHeight="1">
      <c r="B31" s="468" t="s">
        <v>355</v>
      </c>
      <c r="C31" s="148" t="s">
        <v>8</v>
      </c>
      <c r="D31" s="55">
        <v>153</v>
      </c>
      <c r="E31" s="56">
        <v>41</v>
      </c>
      <c r="F31" s="56">
        <v>112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6">
        <v>153</v>
      </c>
      <c r="N31" s="56">
        <v>41</v>
      </c>
      <c r="O31" s="56">
        <v>112</v>
      </c>
      <c r="P31" s="56">
        <v>128</v>
      </c>
      <c r="Q31" s="56">
        <v>33</v>
      </c>
      <c r="R31" s="56">
        <v>95</v>
      </c>
      <c r="S31" s="56">
        <v>25</v>
      </c>
      <c r="T31" s="56">
        <v>8</v>
      </c>
      <c r="U31" s="56">
        <v>17</v>
      </c>
    </row>
    <row r="32" spans="2:21" s="6" customFormat="1" ht="13.5" customHeight="1">
      <c r="B32" s="468"/>
      <c r="C32" s="148" t="s">
        <v>186</v>
      </c>
      <c r="D32" s="52">
        <v>69</v>
      </c>
      <c r="E32" s="53">
        <v>30</v>
      </c>
      <c r="F32" s="53">
        <v>39</v>
      </c>
      <c r="G32" s="53">
        <v>0</v>
      </c>
      <c r="H32" s="54">
        <v>0</v>
      </c>
      <c r="I32" s="54">
        <v>0</v>
      </c>
      <c r="J32" s="53">
        <v>0</v>
      </c>
      <c r="K32" s="54">
        <v>0</v>
      </c>
      <c r="L32" s="54">
        <v>0</v>
      </c>
      <c r="M32" s="53">
        <v>69</v>
      </c>
      <c r="N32" s="54">
        <v>30</v>
      </c>
      <c r="O32" s="54">
        <v>39</v>
      </c>
      <c r="P32" s="53">
        <v>44</v>
      </c>
      <c r="Q32" s="54">
        <v>22</v>
      </c>
      <c r="R32" s="54">
        <v>22</v>
      </c>
      <c r="S32" s="53">
        <v>25</v>
      </c>
      <c r="T32" s="54">
        <v>8</v>
      </c>
      <c r="U32" s="54">
        <v>17</v>
      </c>
    </row>
    <row r="33" spans="2:21" s="6" customFormat="1" ht="13.5" customHeight="1">
      <c r="B33" s="468"/>
      <c r="C33" s="148" t="s">
        <v>413</v>
      </c>
      <c r="D33" s="52">
        <v>26</v>
      </c>
      <c r="E33" s="53">
        <v>2</v>
      </c>
      <c r="F33" s="53">
        <v>24</v>
      </c>
      <c r="G33" s="53">
        <v>0</v>
      </c>
      <c r="H33" s="54">
        <v>0</v>
      </c>
      <c r="I33" s="54">
        <v>0</v>
      </c>
      <c r="J33" s="53">
        <v>0</v>
      </c>
      <c r="K33" s="54">
        <v>0</v>
      </c>
      <c r="L33" s="54">
        <v>0</v>
      </c>
      <c r="M33" s="53">
        <v>26</v>
      </c>
      <c r="N33" s="54">
        <v>2</v>
      </c>
      <c r="O33" s="54">
        <v>24</v>
      </c>
      <c r="P33" s="53">
        <v>26</v>
      </c>
      <c r="Q33" s="54">
        <v>2</v>
      </c>
      <c r="R33" s="54">
        <v>24</v>
      </c>
      <c r="S33" s="210">
        <v>0</v>
      </c>
      <c r="T33" s="210">
        <v>0</v>
      </c>
      <c r="U33" s="210">
        <v>0</v>
      </c>
    </row>
    <row r="34" spans="2:21" s="6" customFormat="1" ht="13.5" customHeight="1">
      <c r="B34" s="468"/>
      <c r="C34" s="148" t="s">
        <v>414</v>
      </c>
      <c r="D34" s="52">
        <v>58</v>
      </c>
      <c r="E34" s="53">
        <v>9</v>
      </c>
      <c r="F34" s="53">
        <v>49</v>
      </c>
      <c r="G34" s="53">
        <v>0</v>
      </c>
      <c r="H34" s="54">
        <v>0</v>
      </c>
      <c r="I34" s="54">
        <v>0</v>
      </c>
      <c r="J34" s="53">
        <v>0</v>
      </c>
      <c r="K34" s="54">
        <v>0</v>
      </c>
      <c r="L34" s="54">
        <v>0</v>
      </c>
      <c r="M34" s="53">
        <v>58</v>
      </c>
      <c r="N34" s="54">
        <v>9</v>
      </c>
      <c r="O34" s="54">
        <v>49</v>
      </c>
      <c r="P34" s="53">
        <v>58</v>
      </c>
      <c r="Q34" s="54">
        <v>9</v>
      </c>
      <c r="R34" s="54">
        <v>49</v>
      </c>
      <c r="S34" s="210">
        <v>0</v>
      </c>
      <c r="T34" s="210">
        <v>0</v>
      </c>
      <c r="U34" s="210">
        <v>0</v>
      </c>
    </row>
    <row r="35" spans="2:21" s="6" customFormat="1" ht="4.5" customHeight="1">
      <c r="B35" s="181"/>
      <c r="C35" s="74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</row>
    <row r="36" spans="2:21" s="6" customFormat="1" ht="13.5" customHeight="1">
      <c r="B36" s="181"/>
      <c r="C36" s="148" t="s">
        <v>8</v>
      </c>
      <c r="D36" s="55">
        <v>68</v>
      </c>
      <c r="E36" s="54">
        <v>3</v>
      </c>
      <c r="F36" s="56">
        <v>65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6">
        <v>68</v>
      </c>
      <c r="N36" s="53">
        <v>3</v>
      </c>
      <c r="O36" s="56">
        <v>65</v>
      </c>
      <c r="P36" s="56">
        <v>43</v>
      </c>
      <c r="Q36" s="53">
        <v>3</v>
      </c>
      <c r="R36" s="56">
        <v>40</v>
      </c>
      <c r="S36" s="56">
        <v>25</v>
      </c>
      <c r="T36" s="53">
        <v>0</v>
      </c>
      <c r="U36" s="56">
        <v>25</v>
      </c>
    </row>
    <row r="37" spans="2:21" s="6" customFormat="1" ht="13.5" customHeight="1">
      <c r="B37" s="181" t="s">
        <v>415</v>
      </c>
      <c r="C37" s="148" t="s">
        <v>173</v>
      </c>
      <c r="D37" s="55">
        <v>8</v>
      </c>
      <c r="E37" s="53">
        <v>0</v>
      </c>
      <c r="F37" s="56">
        <v>8</v>
      </c>
      <c r="G37" s="53">
        <v>0</v>
      </c>
      <c r="H37" s="54">
        <v>0</v>
      </c>
      <c r="I37" s="54">
        <v>0</v>
      </c>
      <c r="J37" s="53">
        <v>0</v>
      </c>
      <c r="K37" s="54">
        <v>0</v>
      </c>
      <c r="L37" s="54">
        <v>0</v>
      </c>
      <c r="M37" s="56">
        <v>8</v>
      </c>
      <c r="N37" s="54">
        <v>0</v>
      </c>
      <c r="O37" s="56">
        <v>8</v>
      </c>
      <c r="P37" s="56">
        <v>3</v>
      </c>
      <c r="Q37" s="54">
        <v>0</v>
      </c>
      <c r="R37" s="56">
        <v>3</v>
      </c>
      <c r="S37" s="56">
        <v>5</v>
      </c>
      <c r="T37" s="54">
        <v>0</v>
      </c>
      <c r="U37" s="56">
        <v>5</v>
      </c>
    </row>
    <row r="38" spans="2:21" s="6" customFormat="1" ht="13.5" customHeight="1">
      <c r="B38" s="97" t="s">
        <v>174</v>
      </c>
      <c r="C38" s="148" t="s">
        <v>175</v>
      </c>
      <c r="D38" s="55">
        <v>12</v>
      </c>
      <c r="E38" s="53">
        <v>0</v>
      </c>
      <c r="F38" s="56">
        <v>12</v>
      </c>
      <c r="G38" s="53">
        <v>0</v>
      </c>
      <c r="H38" s="54">
        <v>0</v>
      </c>
      <c r="I38" s="54">
        <v>0</v>
      </c>
      <c r="J38" s="53">
        <v>0</v>
      </c>
      <c r="K38" s="54">
        <v>0</v>
      </c>
      <c r="L38" s="54">
        <v>0</v>
      </c>
      <c r="M38" s="56">
        <v>12</v>
      </c>
      <c r="N38" s="54">
        <v>0</v>
      </c>
      <c r="O38" s="56">
        <v>12</v>
      </c>
      <c r="P38" s="56">
        <v>7</v>
      </c>
      <c r="Q38" s="54">
        <v>0</v>
      </c>
      <c r="R38" s="56">
        <v>7</v>
      </c>
      <c r="S38" s="54">
        <v>5</v>
      </c>
      <c r="T38" s="54">
        <v>0</v>
      </c>
      <c r="U38" s="56">
        <v>5</v>
      </c>
    </row>
    <row r="39" spans="2:21" s="6" customFormat="1" ht="13.5" customHeight="1">
      <c r="B39" s="181"/>
      <c r="C39" s="148" t="s">
        <v>176</v>
      </c>
      <c r="D39" s="55">
        <v>11</v>
      </c>
      <c r="E39" s="53">
        <v>3</v>
      </c>
      <c r="F39" s="56">
        <v>8</v>
      </c>
      <c r="G39" s="53">
        <v>0</v>
      </c>
      <c r="H39" s="54">
        <v>0</v>
      </c>
      <c r="I39" s="54">
        <v>0</v>
      </c>
      <c r="J39" s="53">
        <v>0</v>
      </c>
      <c r="K39" s="54">
        <v>0</v>
      </c>
      <c r="L39" s="54">
        <v>0</v>
      </c>
      <c r="M39" s="56">
        <v>11</v>
      </c>
      <c r="N39" s="54">
        <v>3</v>
      </c>
      <c r="O39" s="56">
        <v>8</v>
      </c>
      <c r="P39" s="56">
        <v>11</v>
      </c>
      <c r="Q39" s="54">
        <v>3</v>
      </c>
      <c r="R39" s="56">
        <v>8</v>
      </c>
      <c r="S39" s="54">
        <v>0</v>
      </c>
      <c r="T39" s="54">
        <v>0</v>
      </c>
      <c r="U39" s="54">
        <v>0</v>
      </c>
    </row>
    <row r="40" spans="2:21" s="6" customFormat="1" ht="13.5" customHeight="1">
      <c r="B40" s="181"/>
      <c r="C40" s="148" t="s">
        <v>187</v>
      </c>
      <c r="D40" s="55">
        <v>37</v>
      </c>
      <c r="E40" s="53">
        <v>0</v>
      </c>
      <c r="F40" s="56">
        <v>37</v>
      </c>
      <c r="G40" s="53">
        <v>0</v>
      </c>
      <c r="H40" s="54">
        <v>0</v>
      </c>
      <c r="I40" s="54">
        <v>0</v>
      </c>
      <c r="J40" s="53">
        <v>0</v>
      </c>
      <c r="K40" s="54">
        <v>0</v>
      </c>
      <c r="L40" s="54">
        <v>0</v>
      </c>
      <c r="M40" s="56">
        <v>37</v>
      </c>
      <c r="N40" s="54">
        <v>0</v>
      </c>
      <c r="O40" s="56">
        <v>37</v>
      </c>
      <c r="P40" s="56">
        <v>22</v>
      </c>
      <c r="Q40" s="54">
        <v>0</v>
      </c>
      <c r="R40" s="56">
        <v>22</v>
      </c>
      <c r="S40" s="56">
        <v>15</v>
      </c>
      <c r="T40" s="54">
        <v>0</v>
      </c>
      <c r="U40" s="56">
        <v>15</v>
      </c>
    </row>
    <row r="41" spans="2:21" s="6" customFormat="1" ht="4.5" customHeight="1">
      <c r="B41" s="181"/>
      <c r="C41" s="74"/>
      <c r="D41" s="5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</row>
    <row r="42" spans="2:21" s="6" customFormat="1" ht="13.5" customHeight="1">
      <c r="B42" s="468" t="s">
        <v>416</v>
      </c>
      <c r="C42" s="148" t="s">
        <v>8</v>
      </c>
      <c r="D42" s="55">
        <v>176</v>
      </c>
      <c r="E42" s="56">
        <v>74</v>
      </c>
      <c r="F42" s="56">
        <v>102</v>
      </c>
      <c r="G42" s="53">
        <v>0</v>
      </c>
      <c r="H42" s="54">
        <v>0</v>
      </c>
      <c r="I42" s="54">
        <v>0</v>
      </c>
      <c r="J42" s="53">
        <v>0</v>
      </c>
      <c r="K42" s="54">
        <v>0</v>
      </c>
      <c r="L42" s="54">
        <v>0</v>
      </c>
      <c r="M42" s="56">
        <v>176</v>
      </c>
      <c r="N42" s="56">
        <v>74</v>
      </c>
      <c r="O42" s="56">
        <v>102</v>
      </c>
      <c r="P42" s="56">
        <v>176</v>
      </c>
      <c r="Q42" s="56">
        <v>74</v>
      </c>
      <c r="R42" s="56">
        <v>102</v>
      </c>
      <c r="S42" s="53">
        <v>0</v>
      </c>
      <c r="T42" s="54">
        <v>0</v>
      </c>
      <c r="U42" s="54">
        <v>0</v>
      </c>
    </row>
    <row r="43" spans="2:21" s="6" customFormat="1" ht="13.5" customHeight="1">
      <c r="B43" s="468"/>
      <c r="C43" s="148" t="s">
        <v>417</v>
      </c>
      <c r="D43" s="55">
        <v>31</v>
      </c>
      <c r="E43" s="56">
        <v>6</v>
      </c>
      <c r="F43" s="56">
        <v>25</v>
      </c>
      <c r="G43" s="53">
        <v>0</v>
      </c>
      <c r="H43" s="54">
        <v>0</v>
      </c>
      <c r="I43" s="54">
        <v>0</v>
      </c>
      <c r="J43" s="53">
        <v>0</v>
      </c>
      <c r="K43" s="54">
        <v>0</v>
      </c>
      <c r="L43" s="54">
        <v>0</v>
      </c>
      <c r="M43" s="56">
        <v>31</v>
      </c>
      <c r="N43" s="56">
        <v>6</v>
      </c>
      <c r="O43" s="56">
        <v>25</v>
      </c>
      <c r="P43" s="56">
        <v>31</v>
      </c>
      <c r="Q43" s="56">
        <v>6</v>
      </c>
      <c r="R43" s="56">
        <v>25</v>
      </c>
      <c r="S43" s="53">
        <v>0</v>
      </c>
      <c r="T43" s="54">
        <v>0</v>
      </c>
      <c r="U43" s="54">
        <v>0</v>
      </c>
    </row>
    <row r="44" spans="2:21" s="6" customFormat="1" ht="13.5" customHeight="1">
      <c r="B44" s="468"/>
      <c r="C44" s="148" t="s">
        <v>433</v>
      </c>
      <c r="D44" s="55">
        <v>45</v>
      </c>
      <c r="E44" s="56">
        <v>8</v>
      </c>
      <c r="F44" s="56">
        <v>37</v>
      </c>
      <c r="G44" s="53">
        <v>0</v>
      </c>
      <c r="H44" s="54">
        <v>0</v>
      </c>
      <c r="I44" s="54">
        <v>0</v>
      </c>
      <c r="J44" s="53">
        <v>0</v>
      </c>
      <c r="K44" s="54">
        <v>0</v>
      </c>
      <c r="L44" s="54">
        <v>0</v>
      </c>
      <c r="M44" s="56">
        <v>45</v>
      </c>
      <c r="N44" s="56">
        <v>8</v>
      </c>
      <c r="O44" s="56">
        <v>37</v>
      </c>
      <c r="P44" s="56">
        <v>45</v>
      </c>
      <c r="Q44" s="56">
        <v>8</v>
      </c>
      <c r="R44" s="56">
        <v>37</v>
      </c>
      <c r="S44" s="53">
        <v>0</v>
      </c>
      <c r="T44" s="54">
        <v>0</v>
      </c>
      <c r="U44" s="54">
        <v>0</v>
      </c>
    </row>
    <row r="45" spans="2:21" s="6" customFormat="1" ht="13.5" customHeight="1">
      <c r="B45" s="468"/>
      <c r="C45" s="148" t="s">
        <v>418</v>
      </c>
      <c r="D45" s="55">
        <v>56</v>
      </c>
      <c r="E45" s="56">
        <v>35</v>
      </c>
      <c r="F45" s="56">
        <v>21</v>
      </c>
      <c r="G45" s="53">
        <v>0</v>
      </c>
      <c r="H45" s="54">
        <v>0</v>
      </c>
      <c r="I45" s="54">
        <v>0</v>
      </c>
      <c r="J45" s="53">
        <v>0</v>
      </c>
      <c r="K45" s="54">
        <v>0</v>
      </c>
      <c r="L45" s="54">
        <v>0</v>
      </c>
      <c r="M45" s="56">
        <v>56</v>
      </c>
      <c r="N45" s="56">
        <v>35</v>
      </c>
      <c r="O45" s="56">
        <v>21</v>
      </c>
      <c r="P45" s="56">
        <v>56</v>
      </c>
      <c r="Q45" s="56">
        <v>35</v>
      </c>
      <c r="R45" s="56">
        <v>21</v>
      </c>
      <c r="S45" s="53">
        <v>0</v>
      </c>
      <c r="T45" s="54">
        <v>0</v>
      </c>
      <c r="U45" s="54">
        <v>0</v>
      </c>
    </row>
    <row r="46" spans="2:21" s="6" customFormat="1" ht="13.5" customHeight="1">
      <c r="B46" s="468"/>
      <c r="C46" s="148" t="s">
        <v>412</v>
      </c>
      <c r="D46" s="55">
        <v>44</v>
      </c>
      <c r="E46" s="56">
        <v>25</v>
      </c>
      <c r="F46" s="56">
        <v>19</v>
      </c>
      <c r="G46" s="53">
        <v>0</v>
      </c>
      <c r="H46" s="54">
        <v>0</v>
      </c>
      <c r="I46" s="54">
        <v>0</v>
      </c>
      <c r="J46" s="53">
        <v>0</v>
      </c>
      <c r="K46" s="54">
        <v>0</v>
      </c>
      <c r="L46" s="54">
        <v>0</v>
      </c>
      <c r="M46" s="56">
        <v>44</v>
      </c>
      <c r="N46" s="56">
        <v>25</v>
      </c>
      <c r="O46" s="56">
        <v>19</v>
      </c>
      <c r="P46" s="56">
        <v>44</v>
      </c>
      <c r="Q46" s="56">
        <v>25</v>
      </c>
      <c r="R46" s="56">
        <v>19</v>
      </c>
      <c r="S46" s="53">
        <v>0</v>
      </c>
      <c r="T46" s="54">
        <v>0</v>
      </c>
      <c r="U46" s="54">
        <v>0</v>
      </c>
    </row>
    <row r="47" spans="2:21" s="6" customFormat="1" ht="4.5" customHeight="1">
      <c r="B47" s="211"/>
      <c r="D47" s="211"/>
      <c r="U47" s="212"/>
    </row>
    <row r="48" spans="2:21" s="6" customFormat="1" ht="4.5" customHeight="1">
      <c r="B48" s="199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</row>
    <row r="49" spans="2:12" ht="13.5" customHeight="1"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</row>
    <row r="50" ht="10.5">
      <c r="H50" s="214"/>
    </row>
  </sheetData>
  <mergeCells count="12">
    <mergeCell ref="B2:L2"/>
    <mergeCell ref="P5:R5"/>
    <mergeCell ref="S5:U5"/>
    <mergeCell ref="P4:U4"/>
    <mergeCell ref="D4:O4"/>
    <mergeCell ref="B42:B46"/>
    <mergeCell ref="B31:B34"/>
    <mergeCell ref="B5:C5"/>
    <mergeCell ref="B10:B13"/>
    <mergeCell ref="B8:C8"/>
    <mergeCell ref="B17:B18"/>
    <mergeCell ref="B27:B29"/>
  </mergeCells>
  <printOptions/>
  <pageMargins left="0.5905511811023623" right="0.1968503937007874" top="0.984251968503937" bottom="0.984251968503937" header="0.5118110236220472" footer="0.5118110236220472"/>
  <pageSetup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S24"/>
  <sheetViews>
    <sheetView workbookViewId="0" topLeftCell="A1">
      <selection activeCell="K28" sqref="K28"/>
    </sheetView>
  </sheetViews>
  <sheetFormatPr defaultColWidth="9.00390625" defaultRowHeight="12.75"/>
  <cols>
    <col min="1" max="1" width="0.5" style="205" customWidth="1"/>
    <col min="2" max="2" width="7.375" style="205" customWidth="1"/>
    <col min="3" max="3" width="8.625" style="205" customWidth="1"/>
    <col min="4" max="19" width="4.625" style="205" customWidth="1"/>
    <col min="20" max="20" width="2.125" style="205" customWidth="1"/>
    <col min="21" max="16384" width="9.00390625" style="205" customWidth="1"/>
  </cols>
  <sheetData>
    <row r="1" ht="10.5" customHeight="1"/>
    <row r="2" spans="2:12" ht="13.5" customHeight="1">
      <c r="B2" s="419" t="s">
        <v>177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="6" customFormat="1" ht="4.5" customHeight="1">
      <c r="N3" s="397"/>
    </row>
    <row r="4" spans="2:19" s="74" customFormat="1" ht="40.5" customHeight="1">
      <c r="B4" s="466" t="s">
        <v>188</v>
      </c>
      <c r="C4" s="482"/>
      <c r="D4" s="215" t="s">
        <v>189</v>
      </c>
      <c r="E4" s="434" t="s">
        <v>190</v>
      </c>
      <c r="F4" s="444"/>
      <c r="G4" s="435"/>
      <c r="H4" s="480" t="s">
        <v>191</v>
      </c>
      <c r="I4" s="444"/>
      <c r="J4" s="435"/>
      <c r="K4" s="480" t="s">
        <v>192</v>
      </c>
      <c r="L4" s="444"/>
      <c r="M4" s="435"/>
      <c r="N4" s="480" t="s">
        <v>193</v>
      </c>
      <c r="O4" s="444"/>
      <c r="P4" s="435"/>
      <c r="Q4" s="480" t="s">
        <v>194</v>
      </c>
      <c r="R4" s="481"/>
      <c r="S4" s="481"/>
    </row>
    <row r="5" spans="2:19" s="74" customFormat="1" ht="13.5" customHeight="1">
      <c r="B5" s="181"/>
      <c r="D5" s="97" t="s">
        <v>8</v>
      </c>
      <c r="E5" s="7" t="s">
        <v>8</v>
      </c>
      <c r="F5" s="7" t="s">
        <v>47</v>
      </c>
      <c r="G5" s="7" t="s">
        <v>48</v>
      </c>
      <c r="H5" s="7" t="s">
        <v>8</v>
      </c>
      <c r="I5" s="7" t="s">
        <v>47</v>
      </c>
      <c r="J5" s="7" t="s">
        <v>48</v>
      </c>
      <c r="K5" s="7" t="s">
        <v>8</v>
      </c>
      <c r="L5" s="7" t="s">
        <v>47</v>
      </c>
      <c r="M5" s="7" t="s">
        <v>48</v>
      </c>
      <c r="N5" s="7" t="s">
        <v>8</v>
      </c>
      <c r="O5" s="7" t="s">
        <v>47</v>
      </c>
      <c r="P5" s="7" t="s">
        <v>48</v>
      </c>
      <c r="Q5" s="7" t="s">
        <v>8</v>
      </c>
      <c r="R5" s="7" t="s">
        <v>47</v>
      </c>
      <c r="S5" s="7" t="s">
        <v>48</v>
      </c>
    </row>
    <row r="6" spans="2:19" s="6" customFormat="1" ht="4.5" customHeight="1">
      <c r="B6" s="206"/>
      <c r="C6" s="175"/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2:19" s="6" customFormat="1" ht="13.5" customHeight="1">
      <c r="B7" s="473" t="s">
        <v>195</v>
      </c>
      <c r="C7" s="474"/>
      <c r="D7" s="76">
        <f>D9+D11+D13+D17</f>
        <v>10</v>
      </c>
      <c r="E7" s="77">
        <f>SUM(F7:G7)</f>
        <v>255</v>
      </c>
      <c r="F7" s="77">
        <f>F9+F11+F13+F17</f>
        <v>103</v>
      </c>
      <c r="G7" s="77">
        <f>G9+G11+G13+G17</f>
        <v>152</v>
      </c>
      <c r="H7" s="77">
        <f>SUM(I7:J7)</f>
        <v>45</v>
      </c>
      <c r="I7" s="77">
        <f>I9+I11+I13+I17</f>
        <v>17</v>
      </c>
      <c r="J7" s="77">
        <f>J9+J11+J13+J17</f>
        <v>28</v>
      </c>
      <c r="K7" s="77">
        <f>SUM(L7:M7)</f>
        <v>210</v>
      </c>
      <c r="L7" s="77">
        <f>L9+L11+L13+L17</f>
        <v>86</v>
      </c>
      <c r="M7" s="77">
        <f>M9+M11+M13+M17</f>
        <v>124</v>
      </c>
      <c r="N7" s="77">
        <f>SUM(O7:P7)</f>
        <v>71</v>
      </c>
      <c r="O7" s="77">
        <f>O9+O11+O13+O17</f>
        <v>19</v>
      </c>
      <c r="P7" s="77">
        <f>P9+P11+P13+P17</f>
        <v>52</v>
      </c>
      <c r="Q7" s="77">
        <f>SUM(R7:S7)</f>
        <v>7</v>
      </c>
      <c r="R7" s="77">
        <f>R9+R11+R13+R17</f>
        <v>0</v>
      </c>
      <c r="S7" s="77">
        <f>S9+S11+S13+S17</f>
        <v>7</v>
      </c>
    </row>
    <row r="8" spans="2:19" s="6" customFormat="1" ht="4.5" customHeight="1">
      <c r="B8" s="181"/>
      <c r="C8" s="74"/>
      <c r="D8" s="52"/>
      <c r="E8" s="53">
        <v>0</v>
      </c>
      <c r="F8" s="53"/>
      <c r="G8" s="53"/>
      <c r="H8" s="53">
        <v>0</v>
      </c>
      <c r="I8" s="53"/>
      <c r="J8" s="53"/>
      <c r="K8" s="53">
        <v>0</v>
      </c>
      <c r="L8" s="53"/>
      <c r="M8" s="53"/>
      <c r="N8" s="53">
        <v>0</v>
      </c>
      <c r="O8" s="53"/>
      <c r="P8" s="53"/>
      <c r="Q8" s="53">
        <v>0</v>
      </c>
      <c r="R8" s="53"/>
      <c r="S8" s="53"/>
    </row>
    <row r="9" spans="2:19" s="6" customFormat="1" ht="13.5" customHeight="1">
      <c r="B9" s="181" t="s">
        <v>196</v>
      </c>
      <c r="C9" s="74" t="s">
        <v>197</v>
      </c>
      <c r="D9" s="52">
        <v>1</v>
      </c>
      <c r="E9" s="53">
        <v>2</v>
      </c>
      <c r="F9" s="53">
        <v>0</v>
      </c>
      <c r="G9" s="53">
        <v>2</v>
      </c>
      <c r="H9" s="53">
        <v>2</v>
      </c>
      <c r="I9" s="54">
        <v>0</v>
      </c>
      <c r="J9" s="54">
        <v>2</v>
      </c>
      <c r="K9" s="53">
        <v>0</v>
      </c>
      <c r="L9" s="54">
        <v>0</v>
      </c>
      <c r="M9" s="54">
        <v>0</v>
      </c>
      <c r="N9" s="53">
        <v>2</v>
      </c>
      <c r="O9" s="54">
        <v>0</v>
      </c>
      <c r="P9" s="54">
        <v>2</v>
      </c>
      <c r="Q9" s="53">
        <v>0</v>
      </c>
      <c r="R9" s="54">
        <v>0</v>
      </c>
      <c r="S9" s="54">
        <v>0</v>
      </c>
    </row>
    <row r="10" spans="2:19" s="6" customFormat="1" ht="4.5" customHeight="1">
      <c r="B10" s="181"/>
      <c r="C10" s="74"/>
      <c r="D10" s="5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2:19" s="6" customFormat="1" ht="13.5" customHeight="1">
      <c r="B11" s="97" t="s">
        <v>165</v>
      </c>
      <c r="C11" s="148" t="s">
        <v>166</v>
      </c>
      <c r="D11" s="55">
        <v>2</v>
      </c>
      <c r="E11" s="56">
        <v>54</v>
      </c>
      <c r="F11" s="56">
        <v>19</v>
      </c>
      <c r="G11" s="56">
        <v>35</v>
      </c>
      <c r="H11" s="53">
        <v>0</v>
      </c>
      <c r="I11" s="54">
        <v>0</v>
      </c>
      <c r="J11" s="54">
        <v>0</v>
      </c>
      <c r="K11" s="56">
        <v>54</v>
      </c>
      <c r="L11" s="56">
        <v>19</v>
      </c>
      <c r="M11" s="56">
        <v>35</v>
      </c>
      <c r="N11" s="56">
        <v>54</v>
      </c>
      <c r="O11" s="56">
        <v>19</v>
      </c>
      <c r="P11" s="56">
        <v>35</v>
      </c>
      <c r="Q11" s="56">
        <v>0</v>
      </c>
      <c r="R11" s="56">
        <v>0</v>
      </c>
      <c r="S11" s="56">
        <v>0</v>
      </c>
    </row>
    <row r="12" spans="2:19" s="6" customFormat="1" ht="4.5" customHeight="1">
      <c r="B12" s="181"/>
      <c r="C12" s="74"/>
      <c r="D12" s="52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2:19" s="6" customFormat="1" ht="13.5" customHeight="1">
      <c r="B13" s="468" t="s">
        <v>198</v>
      </c>
      <c r="C13" s="148" t="s">
        <v>8</v>
      </c>
      <c r="D13" s="55">
        <f>SUM(D14:D15)</f>
        <v>4</v>
      </c>
      <c r="E13" s="56">
        <v>184</v>
      </c>
      <c r="F13" s="56">
        <v>84</v>
      </c>
      <c r="G13" s="56">
        <v>100</v>
      </c>
      <c r="H13" s="56">
        <v>43</v>
      </c>
      <c r="I13" s="56">
        <v>17</v>
      </c>
      <c r="J13" s="56">
        <v>26</v>
      </c>
      <c r="K13" s="56">
        <v>141</v>
      </c>
      <c r="L13" s="56">
        <v>67</v>
      </c>
      <c r="M13" s="56">
        <v>74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</row>
    <row r="14" spans="2:19" s="6" customFormat="1" ht="13.5" customHeight="1">
      <c r="B14" s="468"/>
      <c r="C14" s="148" t="s">
        <v>172</v>
      </c>
      <c r="D14" s="55">
        <v>1</v>
      </c>
      <c r="E14" s="56">
        <v>52</v>
      </c>
      <c r="F14" s="56">
        <v>24</v>
      </c>
      <c r="G14" s="56">
        <v>28</v>
      </c>
      <c r="H14" s="53">
        <v>0</v>
      </c>
      <c r="I14" s="54">
        <v>0</v>
      </c>
      <c r="J14" s="54">
        <v>0</v>
      </c>
      <c r="K14" s="56">
        <v>52</v>
      </c>
      <c r="L14" s="56">
        <v>24</v>
      </c>
      <c r="M14" s="56">
        <v>28</v>
      </c>
      <c r="N14" s="56">
        <v>0</v>
      </c>
      <c r="O14" s="56">
        <v>0</v>
      </c>
      <c r="P14" s="56">
        <v>0</v>
      </c>
      <c r="Q14" s="53">
        <v>0</v>
      </c>
      <c r="R14" s="54">
        <v>0</v>
      </c>
      <c r="S14" s="54">
        <v>0</v>
      </c>
    </row>
    <row r="15" spans="2:19" s="6" customFormat="1" ht="13.5" customHeight="1">
      <c r="B15" s="468"/>
      <c r="C15" s="148" t="s">
        <v>169</v>
      </c>
      <c r="D15" s="55">
        <v>3</v>
      </c>
      <c r="E15" s="56">
        <v>132</v>
      </c>
      <c r="F15" s="56">
        <v>60</v>
      </c>
      <c r="G15" s="56">
        <v>72</v>
      </c>
      <c r="H15" s="56">
        <v>43</v>
      </c>
      <c r="I15" s="56">
        <v>17</v>
      </c>
      <c r="J15" s="56">
        <v>26</v>
      </c>
      <c r="K15" s="56">
        <v>89</v>
      </c>
      <c r="L15" s="56">
        <v>43</v>
      </c>
      <c r="M15" s="56">
        <v>46</v>
      </c>
      <c r="N15" s="56">
        <v>0</v>
      </c>
      <c r="O15" s="56">
        <v>0</v>
      </c>
      <c r="P15" s="56">
        <v>0</v>
      </c>
      <c r="Q15" s="53">
        <v>0</v>
      </c>
      <c r="R15" s="54">
        <v>0</v>
      </c>
      <c r="S15" s="54">
        <v>0</v>
      </c>
    </row>
    <row r="16" spans="2:19" s="6" customFormat="1" ht="4.5" customHeight="1">
      <c r="B16" s="181"/>
      <c r="C16" s="74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2:19" s="6" customFormat="1" ht="13.5" customHeight="1">
      <c r="B17" s="181"/>
      <c r="C17" s="148" t="s">
        <v>8</v>
      </c>
      <c r="D17" s="55">
        <f>SUM(D18:D19)</f>
        <v>3</v>
      </c>
      <c r="E17" s="56">
        <v>15</v>
      </c>
      <c r="F17" s="56">
        <v>0</v>
      </c>
      <c r="G17" s="56">
        <v>15</v>
      </c>
      <c r="H17" s="56">
        <v>0</v>
      </c>
      <c r="I17" s="56">
        <v>0</v>
      </c>
      <c r="J17" s="56">
        <v>0</v>
      </c>
      <c r="K17" s="56">
        <v>15</v>
      </c>
      <c r="L17" s="54">
        <v>0</v>
      </c>
      <c r="M17" s="56">
        <v>15</v>
      </c>
      <c r="N17" s="56">
        <v>15</v>
      </c>
      <c r="O17" s="56">
        <v>0</v>
      </c>
      <c r="P17" s="56">
        <v>15</v>
      </c>
      <c r="Q17" s="56">
        <v>7</v>
      </c>
      <c r="R17" s="56">
        <v>0</v>
      </c>
      <c r="S17" s="56">
        <v>7</v>
      </c>
    </row>
    <row r="18" spans="2:19" s="6" customFormat="1" ht="13.5" customHeight="1">
      <c r="B18" s="97" t="s">
        <v>174</v>
      </c>
      <c r="C18" s="148" t="s">
        <v>173</v>
      </c>
      <c r="D18" s="55">
        <v>1</v>
      </c>
      <c r="E18" s="56">
        <v>3</v>
      </c>
      <c r="F18" s="53">
        <v>0</v>
      </c>
      <c r="G18" s="56">
        <v>3</v>
      </c>
      <c r="H18" s="53">
        <v>0</v>
      </c>
      <c r="I18" s="54">
        <v>0</v>
      </c>
      <c r="J18" s="54">
        <v>0</v>
      </c>
      <c r="K18" s="56">
        <v>3</v>
      </c>
      <c r="L18" s="54">
        <v>0</v>
      </c>
      <c r="M18" s="56">
        <v>3</v>
      </c>
      <c r="N18" s="56">
        <v>3</v>
      </c>
      <c r="O18" s="54">
        <v>0</v>
      </c>
      <c r="P18" s="56">
        <v>3</v>
      </c>
      <c r="Q18" s="53">
        <v>0</v>
      </c>
      <c r="R18" s="54">
        <v>0</v>
      </c>
      <c r="S18" s="54">
        <v>0</v>
      </c>
    </row>
    <row r="19" spans="2:19" s="6" customFormat="1" ht="13.5" customHeight="1">
      <c r="B19" s="97"/>
      <c r="C19" s="148" t="s">
        <v>176</v>
      </c>
      <c r="D19" s="55">
        <v>2</v>
      </c>
      <c r="E19" s="56">
        <v>12</v>
      </c>
      <c r="F19" s="56">
        <v>0</v>
      </c>
      <c r="G19" s="56">
        <v>12</v>
      </c>
      <c r="H19" s="56">
        <v>0</v>
      </c>
      <c r="I19" s="56">
        <v>0</v>
      </c>
      <c r="J19" s="56">
        <v>0</v>
      </c>
      <c r="K19" s="56">
        <v>12</v>
      </c>
      <c r="L19" s="54">
        <v>0</v>
      </c>
      <c r="M19" s="56">
        <v>12</v>
      </c>
      <c r="N19" s="56">
        <v>12</v>
      </c>
      <c r="O19" s="56">
        <v>0</v>
      </c>
      <c r="P19" s="56">
        <v>12</v>
      </c>
      <c r="Q19" s="56">
        <v>7</v>
      </c>
      <c r="R19" s="56">
        <v>0</v>
      </c>
      <c r="S19" s="56">
        <v>7</v>
      </c>
    </row>
    <row r="20" spans="2:19" s="6" customFormat="1" ht="4.5" customHeight="1">
      <c r="B20" s="216"/>
      <c r="C20" s="217"/>
      <c r="D20" s="78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="6" customFormat="1" ht="6" customHeight="1"/>
    <row r="22" ht="13.5" customHeight="1">
      <c r="B22" s="132" t="s">
        <v>364</v>
      </c>
    </row>
    <row r="24" ht="10.5">
      <c r="D24" s="214"/>
    </row>
  </sheetData>
  <mergeCells count="9">
    <mergeCell ref="B13:B15"/>
    <mergeCell ref="B2:L2"/>
    <mergeCell ref="K4:M4"/>
    <mergeCell ref="N4:P4"/>
    <mergeCell ref="Q4:S4"/>
    <mergeCell ref="B7:C7"/>
    <mergeCell ref="B4:C4"/>
    <mergeCell ref="E4:G4"/>
    <mergeCell ref="H4:J4"/>
  </mergeCells>
  <printOptions/>
  <pageMargins left="0.7874015748031497" right="0.3937007874015748" top="0.984251968503937" bottom="0.984251968503937" header="0.5118110236220472" footer="0.5118110236220472"/>
  <pageSetup orientation="portrait" paperSize="9" scale="9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29"/>
  <sheetViews>
    <sheetView zoomScale="95" zoomScaleNormal="95" workbookViewId="0" topLeftCell="A1">
      <selection activeCell="C13" sqref="C13"/>
    </sheetView>
  </sheetViews>
  <sheetFormatPr defaultColWidth="10.00390625" defaultRowHeight="17.25" customHeight="1"/>
  <cols>
    <col min="1" max="1" width="1.625" style="1" customWidth="1"/>
    <col min="2" max="2" width="9.625" style="1" customWidth="1"/>
    <col min="3" max="3" width="10.625" style="1" customWidth="1"/>
    <col min="4" max="4" width="11.625" style="1" customWidth="1"/>
    <col min="5" max="10" width="9.625" style="1" customWidth="1"/>
    <col min="11" max="16384" width="10.00390625" style="1" customWidth="1"/>
  </cols>
  <sheetData>
    <row r="1" ht="18" customHeight="1">
      <c r="B1" s="400" t="s">
        <v>451</v>
      </c>
    </row>
    <row r="2" spans="2:12" ht="6" customHeight="1" thickBot="1"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</row>
    <row r="3" spans="2:9" ht="18" customHeight="1">
      <c r="B3" s="490" t="s">
        <v>199</v>
      </c>
      <c r="C3" s="498" t="s">
        <v>227</v>
      </c>
      <c r="D3" s="501" t="s">
        <v>200</v>
      </c>
      <c r="E3" s="501" t="s">
        <v>201</v>
      </c>
      <c r="F3" s="501" t="s">
        <v>202</v>
      </c>
      <c r="G3" s="221" t="s">
        <v>203</v>
      </c>
      <c r="H3" s="483" t="s">
        <v>228</v>
      </c>
      <c r="I3" s="484"/>
    </row>
    <row r="4" spans="2:9" ht="18" customHeight="1">
      <c r="B4" s="493"/>
      <c r="C4" s="502"/>
      <c r="D4" s="502"/>
      <c r="E4" s="502"/>
      <c r="F4" s="502"/>
      <c r="G4" s="93" t="s">
        <v>204</v>
      </c>
      <c r="H4" s="223" t="s">
        <v>205</v>
      </c>
      <c r="I4" s="224" t="s">
        <v>206</v>
      </c>
    </row>
    <row r="5" spans="2:9" ht="18" customHeight="1" thickBot="1">
      <c r="B5" s="225" t="s">
        <v>207</v>
      </c>
      <c r="C5" s="223" t="s">
        <v>208</v>
      </c>
      <c r="D5" s="223" t="s">
        <v>229</v>
      </c>
      <c r="E5" s="226">
        <v>0</v>
      </c>
      <c r="F5" s="227">
        <v>36</v>
      </c>
      <c r="G5" s="227">
        <v>385</v>
      </c>
      <c r="H5" s="227">
        <v>216</v>
      </c>
      <c r="I5" s="227">
        <v>1424</v>
      </c>
    </row>
    <row r="6" spans="2:9" ht="30" customHeight="1">
      <c r="B6" s="228"/>
      <c r="C6" s="228"/>
      <c r="D6" s="228"/>
      <c r="E6" s="228"/>
      <c r="F6" s="228"/>
      <c r="G6" s="228"/>
      <c r="H6" s="228"/>
      <c r="I6" s="228"/>
    </row>
    <row r="7" ht="18" customHeight="1">
      <c r="B7" s="400" t="s">
        <v>209</v>
      </c>
    </row>
    <row r="8" ht="6" customHeight="1" thickBot="1">
      <c r="B8" s="218"/>
    </row>
    <row r="9" spans="2:7" ht="18" customHeight="1">
      <c r="B9" s="219" t="s">
        <v>210</v>
      </c>
      <c r="C9" s="220" t="s">
        <v>211</v>
      </c>
      <c r="D9" s="220" t="s">
        <v>212</v>
      </c>
      <c r="E9" s="220" t="s">
        <v>213</v>
      </c>
      <c r="F9" s="220" t="s">
        <v>214</v>
      </c>
      <c r="G9" s="221" t="s">
        <v>215</v>
      </c>
    </row>
    <row r="10" spans="2:7" ht="18" customHeight="1">
      <c r="B10" s="229" t="s">
        <v>8</v>
      </c>
      <c r="C10" s="230">
        <f>SUM(C11:C12)</f>
        <v>920</v>
      </c>
      <c r="D10" s="231">
        <f>SUM(D11:D12)</f>
        <v>6</v>
      </c>
      <c r="E10" s="231">
        <f>SUM(E11:E12)</f>
        <v>144</v>
      </c>
      <c r="F10" s="231">
        <f>SUM(F11:F12)</f>
        <v>48</v>
      </c>
      <c r="G10" s="231">
        <f>SUM(G11:G12)</f>
        <v>8</v>
      </c>
    </row>
    <row r="11" spans="2:7" ht="18" customHeight="1">
      <c r="B11" s="91" t="s">
        <v>47</v>
      </c>
      <c r="C11" s="100">
        <v>433</v>
      </c>
      <c r="D11" s="3">
        <v>3</v>
      </c>
      <c r="E11" s="101">
        <v>51</v>
      </c>
      <c r="F11" s="101">
        <v>23</v>
      </c>
      <c r="G11" s="382">
        <v>4</v>
      </c>
    </row>
    <row r="12" spans="2:7" ht="18" customHeight="1" thickBot="1">
      <c r="B12" s="91" t="s">
        <v>48</v>
      </c>
      <c r="C12" s="100">
        <v>487</v>
      </c>
      <c r="D12" s="101">
        <v>3</v>
      </c>
      <c r="E12" s="101">
        <v>93</v>
      </c>
      <c r="F12" s="101">
        <v>25</v>
      </c>
      <c r="G12" s="237">
        <v>4</v>
      </c>
    </row>
    <row r="13" spans="2:7" ht="30" customHeight="1">
      <c r="B13" s="228"/>
      <c r="C13" s="228"/>
      <c r="D13" s="228"/>
      <c r="E13" s="228"/>
      <c r="F13" s="228"/>
      <c r="G13" s="87"/>
    </row>
    <row r="14" ht="18" customHeight="1">
      <c r="B14" s="400" t="s">
        <v>216</v>
      </c>
    </row>
    <row r="15" ht="6" customHeight="1" thickBot="1">
      <c r="B15" s="218"/>
    </row>
    <row r="16" spans="2:11" ht="18" customHeight="1">
      <c r="B16" s="228"/>
      <c r="C16" s="488" t="s">
        <v>230</v>
      </c>
      <c r="D16" s="489"/>
      <c r="E16" s="489"/>
      <c r="F16" s="489"/>
      <c r="G16" s="489"/>
      <c r="H16" s="490"/>
      <c r="I16" s="483" t="s">
        <v>231</v>
      </c>
      <c r="J16" s="487"/>
      <c r="K16" s="487"/>
    </row>
    <row r="17" spans="2:11" ht="18" customHeight="1">
      <c r="B17" s="91" t="s">
        <v>210</v>
      </c>
      <c r="C17" s="491"/>
      <c r="D17" s="492"/>
      <c r="E17" s="492"/>
      <c r="F17" s="492"/>
      <c r="G17" s="492"/>
      <c r="H17" s="493"/>
      <c r="I17" s="485" t="s">
        <v>8</v>
      </c>
      <c r="J17" s="89" t="s">
        <v>217</v>
      </c>
      <c r="K17" s="232" t="s">
        <v>232</v>
      </c>
    </row>
    <row r="18" spans="3:11" ht="18" customHeight="1">
      <c r="C18" s="224" t="s">
        <v>8</v>
      </c>
      <c r="D18" s="224" t="s">
        <v>218</v>
      </c>
      <c r="E18" s="224" t="s">
        <v>219</v>
      </c>
      <c r="F18" s="224" t="s">
        <v>220</v>
      </c>
      <c r="G18" s="224" t="s">
        <v>221</v>
      </c>
      <c r="H18" s="233" t="s">
        <v>405</v>
      </c>
      <c r="I18" s="486"/>
      <c r="J18" s="494" t="s">
        <v>233</v>
      </c>
      <c r="K18" s="495"/>
    </row>
    <row r="19" spans="2:11" ht="18" customHeight="1">
      <c r="B19" s="229" t="s">
        <v>8</v>
      </c>
      <c r="C19" s="230">
        <f>SUM(D19:H19)</f>
        <v>20</v>
      </c>
      <c r="D19" s="234">
        <v>0</v>
      </c>
      <c r="E19" s="231">
        <f>SUM(E20:E21)</f>
        <v>1</v>
      </c>
      <c r="F19" s="231">
        <f aca="true" t="shared" si="0" ref="F19:K19">SUM(F20:F21)</f>
        <v>17</v>
      </c>
      <c r="G19" s="231">
        <f t="shared" si="0"/>
        <v>1</v>
      </c>
      <c r="H19" s="231">
        <f t="shared" si="0"/>
        <v>1</v>
      </c>
      <c r="I19" s="231">
        <f>SUM(I20:I21)</f>
        <v>3</v>
      </c>
      <c r="J19" s="231">
        <f t="shared" si="0"/>
        <v>3</v>
      </c>
      <c r="K19" s="231">
        <f t="shared" si="0"/>
        <v>0</v>
      </c>
    </row>
    <row r="20" spans="2:11" ht="18" customHeight="1">
      <c r="B20" s="91" t="s">
        <v>47</v>
      </c>
      <c r="C20" s="100">
        <f>SUM(D20:H20)</f>
        <v>10</v>
      </c>
      <c r="D20" s="3">
        <v>0</v>
      </c>
      <c r="E20" s="101">
        <v>1</v>
      </c>
      <c r="F20" s="101">
        <v>9</v>
      </c>
      <c r="G20" s="101">
        <v>0</v>
      </c>
      <c r="H20" s="101">
        <v>0</v>
      </c>
      <c r="I20" s="3">
        <f>SUM(J20:K20)</f>
        <v>0</v>
      </c>
      <c r="J20" s="3">
        <v>0</v>
      </c>
      <c r="K20" s="3">
        <v>0</v>
      </c>
    </row>
    <row r="21" spans="2:11" ht="18" customHeight="1" thickBot="1">
      <c r="B21" s="91" t="s">
        <v>48</v>
      </c>
      <c r="C21" s="235">
        <f>SUM(D21:H21)</f>
        <v>10</v>
      </c>
      <c r="D21" s="3">
        <v>0</v>
      </c>
      <c r="E21" s="3">
        <v>0</v>
      </c>
      <c r="F21" s="101">
        <v>8</v>
      </c>
      <c r="G21" s="101">
        <v>1</v>
      </c>
      <c r="H21" s="101">
        <v>1</v>
      </c>
      <c r="I21" s="236">
        <f>SUM(J21:K21)</f>
        <v>3</v>
      </c>
      <c r="J21" s="237">
        <v>3</v>
      </c>
      <c r="K21" s="238">
        <v>0</v>
      </c>
    </row>
    <row r="22" spans="2:9" ht="30" customHeight="1">
      <c r="B22" s="228"/>
      <c r="C22" s="228"/>
      <c r="D22" s="228"/>
      <c r="E22" s="228"/>
      <c r="F22" s="228"/>
      <c r="G22" s="228"/>
      <c r="H22" s="228"/>
      <c r="I22" s="228"/>
    </row>
    <row r="23" ht="18" customHeight="1">
      <c r="B23" s="400" t="s">
        <v>222</v>
      </c>
    </row>
    <row r="24" ht="6" customHeight="1" thickBot="1">
      <c r="B24" s="218"/>
    </row>
    <row r="25" spans="2:10" ht="18" customHeight="1">
      <c r="B25" s="490" t="s">
        <v>210</v>
      </c>
      <c r="C25" s="483" t="s">
        <v>425</v>
      </c>
      <c r="D25" s="497"/>
      <c r="E25" s="220" t="s">
        <v>223</v>
      </c>
      <c r="F25" s="498" t="s">
        <v>234</v>
      </c>
      <c r="G25" s="379" t="s">
        <v>224</v>
      </c>
      <c r="H25" s="498" t="s">
        <v>426</v>
      </c>
      <c r="I25" s="220" t="s">
        <v>225</v>
      </c>
      <c r="J25" s="221" t="s">
        <v>226</v>
      </c>
    </row>
    <row r="26" spans="2:10" ht="18" customHeight="1">
      <c r="B26" s="493"/>
      <c r="C26" s="223" t="s">
        <v>424</v>
      </c>
      <c r="D26" s="224" t="s">
        <v>169</v>
      </c>
      <c r="E26" s="222"/>
      <c r="F26" s="499"/>
      <c r="G26" s="380"/>
      <c r="H26" s="500"/>
      <c r="I26" s="222"/>
      <c r="J26" s="93" t="s">
        <v>169</v>
      </c>
    </row>
    <row r="27" spans="2:10" ht="18" customHeight="1">
      <c r="B27" s="229" t="s">
        <v>8</v>
      </c>
      <c r="C27" s="230">
        <f>SUM(C28:C29)</f>
        <v>3</v>
      </c>
      <c r="D27" s="234">
        <f>SUM(D28:D29)</f>
        <v>2</v>
      </c>
      <c r="E27" s="234">
        <v>0</v>
      </c>
      <c r="F27" s="234">
        <v>0</v>
      </c>
      <c r="G27" s="234">
        <v>0</v>
      </c>
      <c r="H27" s="234">
        <v>0</v>
      </c>
      <c r="I27" s="234">
        <v>0</v>
      </c>
      <c r="J27" s="234">
        <v>0</v>
      </c>
    </row>
    <row r="28" spans="2:10" ht="18" customHeight="1">
      <c r="B28" s="91" t="s">
        <v>47</v>
      </c>
      <c r="C28" s="2">
        <v>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2:10" ht="18" customHeight="1" thickBot="1">
      <c r="B29" s="239" t="s">
        <v>48</v>
      </c>
      <c r="C29" s="240">
        <v>2</v>
      </c>
      <c r="D29" s="241">
        <v>2</v>
      </c>
      <c r="E29" s="241">
        <v>0</v>
      </c>
      <c r="F29" s="241">
        <v>0</v>
      </c>
      <c r="G29" s="241">
        <v>0</v>
      </c>
      <c r="H29" s="241">
        <v>0</v>
      </c>
      <c r="I29" s="241">
        <v>0</v>
      </c>
      <c r="J29" s="241">
        <v>0</v>
      </c>
    </row>
    <row r="30" ht="12"/>
    <row r="31" ht="13.5" thickBot="1" thickTop="1"/>
    <row r="32" ht="13.5" thickBot="1" thickTop="1"/>
    <row r="33" ht="13.5" thickBot="1" thickTop="1"/>
    <row r="34" ht="13.5" thickBot="1" thickTop="1"/>
  </sheetData>
  <mergeCells count="15">
    <mergeCell ref="B2:L2"/>
    <mergeCell ref="C25:D25"/>
    <mergeCell ref="F25:F26"/>
    <mergeCell ref="H25:H26"/>
    <mergeCell ref="B3:B4"/>
    <mergeCell ref="D3:D4"/>
    <mergeCell ref="E3:E4"/>
    <mergeCell ref="F3:F4"/>
    <mergeCell ref="C3:C4"/>
    <mergeCell ref="B25:B26"/>
    <mergeCell ref="H3:I3"/>
    <mergeCell ref="I17:I18"/>
    <mergeCell ref="I16:K16"/>
    <mergeCell ref="C16:H17"/>
    <mergeCell ref="J18:K18"/>
  </mergeCells>
  <printOptions/>
  <pageMargins left="0.5905511811023623" right="0.1968503937007874" top="0.984251968503937" bottom="0.984251968503937" header="0.5118110236220472" footer="0.5118110236220472"/>
  <pageSetup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S41"/>
  <sheetViews>
    <sheetView workbookViewId="0" topLeftCell="A1">
      <selection activeCell="B1" sqref="B1"/>
    </sheetView>
  </sheetViews>
  <sheetFormatPr defaultColWidth="8.00390625" defaultRowHeight="13.5" customHeight="1"/>
  <cols>
    <col min="1" max="1" width="0.5" style="6" customWidth="1"/>
    <col min="2" max="2" width="9.625" style="6" customWidth="1"/>
    <col min="3" max="4" width="7.625" style="6" customWidth="1"/>
    <col min="5" max="7" width="5.625" style="6" customWidth="1"/>
    <col min="8" max="8" width="5.50390625" style="6" customWidth="1"/>
    <col min="9" max="9" width="6.00390625" style="6" customWidth="1"/>
    <col min="10" max="10" width="5.625" style="6" customWidth="1"/>
    <col min="11" max="11" width="7.625" style="6" customWidth="1"/>
    <col min="12" max="15" width="5.375" style="6" customWidth="1"/>
    <col min="16" max="16" width="5.125" style="6" customWidth="1"/>
    <col min="17" max="17" width="6.625" style="6" customWidth="1"/>
    <col min="18" max="18" width="5.625" style="6" customWidth="1"/>
    <col min="19" max="19" width="6.625" style="6" customWidth="1"/>
    <col min="20" max="16384" width="8.00390625" style="6" customWidth="1"/>
  </cols>
  <sheetData>
    <row r="1" ht="4.5" customHeight="1"/>
    <row r="2" spans="2:12" ht="13.5" customHeight="1">
      <c r="B2" s="419" t="s">
        <v>235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ht="4.5" customHeight="1" thickBot="1"/>
    <row r="4" spans="2:18" s="74" customFormat="1" ht="13.5" customHeight="1">
      <c r="B4" s="242"/>
      <c r="C4" s="243"/>
      <c r="D4" s="244" t="s">
        <v>236</v>
      </c>
      <c r="E4" s="244" t="s">
        <v>17</v>
      </c>
      <c r="F4" s="244" t="s">
        <v>17</v>
      </c>
      <c r="G4" s="244" t="s">
        <v>269</v>
      </c>
      <c r="H4" s="243"/>
      <c r="I4" s="372" t="s">
        <v>270</v>
      </c>
      <c r="J4" s="32" t="s">
        <v>237</v>
      </c>
      <c r="K4" s="244" t="s">
        <v>271</v>
      </c>
      <c r="L4" s="504" t="s">
        <v>272</v>
      </c>
      <c r="M4" s="505"/>
      <c r="N4" s="505"/>
      <c r="O4" s="505"/>
      <c r="P4" s="506"/>
      <c r="Q4" s="32" t="s">
        <v>238</v>
      </c>
      <c r="R4" s="243"/>
    </row>
    <row r="5" spans="2:18" s="74" customFormat="1" ht="13.5" customHeight="1">
      <c r="B5" s="470" t="s">
        <v>25</v>
      </c>
      <c r="C5" s="503" t="s">
        <v>8</v>
      </c>
      <c r="D5" s="97" t="s">
        <v>239</v>
      </c>
      <c r="E5" s="137" t="s">
        <v>240</v>
      </c>
      <c r="F5" s="137" t="s">
        <v>241</v>
      </c>
      <c r="G5" s="137" t="s">
        <v>273</v>
      </c>
      <c r="H5" s="97" t="s">
        <v>242</v>
      </c>
      <c r="I5" s="160" t="s">
        <v>274</v>
      </c>
      <c r="J5" s="97" t="s">
        <v>243</v>
      </c>
      <c r="K5" s="97" t="s">
        <v>244</v>
      </c>
      <c r="L5" s="438" t="s">
        <v>275</v>
      </c>
      <c r="M5" s="439"/>
      <c r="N5" s="439"/>
      <c r="O5" s="439"/>
      <c r="P5" s="440"/>
      <c r="Q5" s="97" t="s">
        <v>245</v>
      </c>
      <c r="R5" s="97" t="s">
        <v>246</v>
      </c>
    </row>
    <row r="6" spans="2:18" s="74" customFormat="1" ht="13.5" customHeight="1">
      <c r="B6" s="470"/>
      <c r="C6" s="503"/>
      <c r="D6" s="181"/>
      <c r="E6" s="97" t="s">
        <v>239</v>
      </c>
      <c r="F6" s="137" t="s">
        <v>247</v>
      </c>
      <c r="G6" s="137" t="s">
        <v>276</v>
      </c>
      <c r="H6" s="181"/>
      <c r="I6" s="181"/>
      <c r="J6" s="181"/>
      <c r="K6" s="97" t="s">
        <v>239</v>
      </c>
      <c r="L6" s="441" t="s">
        <v>8</v>
      </c>
      <c r="M6" s="7" t="s">
        <v>248</v>
      </c>
      <c r="N6" s="7" t="s">
        <v>249</v>
      </c>
      <c r="O6" s="7" t="s">
        <v>250</v>
      </c>
      <c r="P6" s="7" t="s">
        <v>277</v>
      </c>
      <c r="Q6" s="97" t="s">
        <v>251</v>
      </c>
      <c r="R6" s="181"/>
    </row>
    <row r="7" spans="3:18" s="74" customFormat="1" ht="13.5" customHeight="1">
      <c r="C7" s="181"/>
      <c r="D7" s="97" t="s">
        <v>248</v>
      </c>
      <c r="E7" s="97" t="s">
        <v>249</v>
      </c>
      <c r="F7" s="97" t="s">
        <v>250</v>
      </c>
      <c r="G7" s="97" t="s">
        <v>277</v>
      </c>
      <c r="H7" s="97" t="s">
        <v>278</v>
      </c>
      <c r="I7" s="97" t="s">
        <v>279</v>
      </c>
      <c r="J7" s="97" t="s">
        <v>280</v>
      </c>
      <c r="K7" s="97" t="s">
        <v>252</v>
      </c>
      <c r="L7" s="442"/>
      <c r="M7" s="97" t="s">
        <v>253</v>
      </c>
      <c r="N7" s="97" t="s">
        <v>253</v>
      </c>
      <c r="O7" s="97" t="s">
        <v>253</v>
      </c>
      <c r="P7" s="97" t="s">
        <v>281</v>
      </c>
      <c r="Q7" s="97" t="s">
        <v>254</v>
      </c>
      <c r="R7" s="97" t="s">
        <v>254</v>
      </c>
    </row>
    <row r="8" spans="2:18" ht="4.5" customHeight="1">
      <c r="B8" s="175"/>
      <c r="C8" s="61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</row>
    <row r="9" spans="2:19" ht="13.5" customHeight="1">
      <c r="B9" s="79" t="s">
        <v>28</v>
      </c>
      <c r="C9" s="347">
        <f>SUM(D9:J9)</f>
        <v>7590</v>
      </c>
      <c r="D9" s="51">
        <f>SUM(D13:D40)</f>
        <v>7477</v>
      </c>
      <c r="E9" s="51">
        <f aca="true" t="shared" si="0" ref="E9:K9">SUM(E13:E40)</f>
        <v>6</v>
      </c>
      <c r="F9" s="51">
        <f t="shared" si="0"/>
        <v>3</v>
      </c>
      <c r="G9" s="51">
        <f t="shared" si="0"/>
        <v>14</v>
      </c>
      <c r="H9" s="51">
        <f t="shared" si="0"/>
        <v>32</v>
      </c>
      <c r="I9" s="51">
        <f t="shared" si="0"/>
        <v>57</v>
      </c>
      <c r="J9" s="51">
        <f t="shared" si="0"/>
        <v>1</v>
      </c>
      <c r="K9" s="51">
        <f t="shared" si="0"/>
        <v>120</v>
      </c>
      <c r="L9" s="51">
        <f>SUM(L13:L40)</f>
        <v>0</v>
      </c>
      <c r="M9" s="51">
        <f>SUM(M13:M40)</f>
        <v>0</v>
      </c>
      <c r="N9" s="51">
        <f>SUM(N13:N40)</f>
        <v>0</v>
      </c>
      <c r="O9" s="51">
        <f>SUM(O13:O40)</f>
        <v>0</v>
      </c>
      <c r="P9" s="51">
        <f>SUM(P13:P40)</f>
        <v>0</v>
      </c>
      <c r="Q9" s="350">
        <v>98.5</v>
      </c>
      <c r="R9" s="350">
        <v>0.4</v>
      </c>
      <c r="S9" s="13"/>
    </row>
    <row r="10" spans="2:19" ht="13.5" customHeight="1">
      <c r="B10" s="30" t="s">
        <v>29</v>
      </c>
      <c r="C10" s="55">
        <f>SUM(D10:J10)</f>
        <v>157</v>
      </c>
      <c r="D10" s="56">
        <v>156</v>
      </c>
      <c r="E10" s="54">
        <v>0</v>
      </c>
      <c r="F10" s="54">
        <v>0</v>
      </c>
      <c r="G10" s="54">
        <v>0</v>
      </c>
      <c r="H10" s="54">
        <v>0</v>
      </c>
      <c r="I10" s="54">
        <v>1</v>
      </c>
      <c r="J10" s="54">
        <v>0</v>
      </c>
      <c r="K10" s="56">
        <v>3</v>
      </c>
      <c r="L10" s="51">
        <f>SUM(M10:P10)</f>
        <v>0</v>
      </c>
      <c r="M10" s="54">
        <v>0</v>
      </c>
      <c r="N10" s="54">
        <v>0</v>
      </c>
      <c r="O10" s="54">
        <v>0</v>
      </c>
      <c r="P10" s="54">
        <v>0</v>
      </c>
      <c r="Q10" s="351">
        <v>99.4</v>
      </c>
      <c r="R10" s="352">
        <v>0</v>
      </c>
      <c r="S10" s="13"/>
    </row>
    <row r="11" spans="2:19" ht="13.5" customHeight="1">
      <c r="B11" s="30" t="s">
        <v>30</v>
      </c>
      <c r="C11" s="55">
        <f>SUM(D11:J11)</f>
        <v>190</v>
      </c>
      <c r="D11" s="56">
        <v>190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2</v>
      </c>
      <c r="L11" s="51">
        <f>SUM(M11:P11)</f>
        <v>0</v>
      </c>
      <c r="M11" s="54">
        <v>0</v>
      </c>
      <c r="N11" s="54">
        <v>0</v>
      </c>
      <c r="O11" s="54">
        <v>0</v>
      </c>
      <c r="P11" s="54">
        <v>0</v>
      </c>
      <c r="Q11" s="351">
        <v>100</v>
      </c>
      <c r="R11" s="352">
        <v>0</v>
      </c>
      <c r="S11" s="13"/>
    </row>
    <row r="12" spans="3:18" ht="4.5" customHeight="1">
      <c r="C12" s="52">
        <v>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353"/>
      <c r="R12" s="354"/>
    </row>
    <row r="13" spans="2:19" ht="13.5" customHeight="1">
      <c r="B13" s="245" t="s">
        <v>31</v>
      </c>
      <c r="C13" s="55">
        <v>2645</v>
      </c>
      <c r="D13" s="56">
        <v>2601</v>
      </c>
      <c r="E13" s="56">
        <v>3</v>
      </c>
      <c r="F13" s="56">
        <v>3</v>
      </c>
      <c r="G13" s="54">
        <v>2</v>
      </c>
      <c r="H13" s="56">
        <v>5</v>
      </c>
      <c r="I13" s="56">
        <v>30</v>
      </c>
      <c r="J13" s="56">
        <v>1</v>
      </c>
      <c r="K13" s="56">
        <v>41</v>
      </c>
      <c r="L13" s="53">
        <v>0</v>
      </c>
      <c r="M13" s="56">
        <v>0</v>
      </c>
      <c r="N13" s="54">
        <v>0</v>
      </c>
      <c r="O13" s="54">
        <v>0</v>
      </c>
      <c r="P13" s="54">
        <v>0</v>
      </c>
      <c r="Q13" s="353">
        <v>98.3</v>
      </c>
      <c r="R13" s="354">
        <v>0.2</v>
      </c>
      <c r="S13" s="13"/>
    </row>
    <row r="14" spans="2:19" ht="13.5" customHeight="1">
      <c r="B14" s="245" t="s">
        <v>32</v>
      </c>
      <c r="C14" s="55">
        <v>557</v>
      </c>
      <c r="D14" s="56">
        <v>550</v>
      </c>
      <c r="E14" s="54">
        <v>0</v>
      </c>
      <c r="F14" s="54">
        <v>0</v>
      </c>
      <c r="G14" s="54">
        <v>1</v>
      </c>
      <c r="H14" s="54">
        <v>4</v>
      </c>
      <c r="I14" s="56">
        <v>2</v>
      </c>
      <c r="J14" s="54">
        <v>0</v>
      </c>
      <c r="K14" s="56">
        <v>11</v>
      </c>
      <c r="L14" s="53">
        <v>0</v>
      </c>
      <c r="M14" s="54">
        <v>0</v>
      </c>
      <c r="N14" s="54">
        <v>0</v>
      </c>
      <c r="O14" s="54">
        <v>0</v>
      </c>
      <c r="P14" s="54">
        <v>0</v>
      </c>
      <c r="Q14" s="353">
        <v>98.7</v>
      </c>
      <c r="R14" s="354">
        <v>0.7</v>
      </c>
      <c r="S14" s="13"/>
    </row>
    <row r="15" spans="2:19" ht="13.5" customHeight="1">
      <c r="B15" s="245" t="s">
        <v>33</v>
      </c>
      <c r="C15" s="55">
        <v>351</v>
      </c>
      <c r="D15" s="56">
        <v>342</v>
      </c>
      <c r="E15" s="54">
        <v>0</v>
      </c>
      <c r="F15" s="54">
        <v>0</v>
      </c>
      <c r="G15" s="54">
        <v>0</v>
      </c>
      <c r="H15" s="54">
        <v>3</v>
      </c>
      <c r="I15" s="56">
        <v>6</v>
      </c>
      <c r="J15" s="54">
        <v>0</v>
      </c>
      <c r="K15" s="56">
        <v>1</v>
      </c>
      <c r="L15" s="53">
        <v>0</v>
      </c>
      <c r="M15" s="54">
        <v>0</v>
      </c>
      <c r="N15" s="54">
        <v>0</v>
      </c>
      <c r="O15" s="54">
        <v>0</v>
      </c>
      <c r="P15" s="54">
        <v>0</v>
      </c>
      <c r="Q15" s="353">
        <v>97.4</v>
      </c>
      <c r="R15" s="354">
        <v>0.9</v>
      </c>
      <c r="S15" s="13"/>
    </row>
    <row r="16" spans="2:19" ht="13.5" customHeight="1">
      <c r="B16" s="245" t="s">
        <v>34</v>
      </c>
      <c r="C16" s="55">
        <v>755</v>
      </c>
      <c r="D16" s="56">
        <v>745</v>
      </c>
      <c r="E16" s="54">
        <v>0</v>
      </c>
      <c r="F16" s="54">
        <v>0</v>
      </c>
      <c r="G16" s="54">
        <v>0</v>
      </c>
      <c r="H16" s="56">
        <v>8</v>
      </c>
      <c r="I16" s="56">
        <v>2</v>
      </c>
      <c r="J16" s="53">
        <v>0</v>
      </c>
      <c r="K16" s="56">
        <v>5</v>
      </c>
      <c r="L16" s="53">
        <v>0</v>
      </c>
      <c r="M16" s="56">
        <v>0</v>
      </c>
      <c r="N16" s="54">
        <v>0</v>
      </c>
      <c r="O16" s="54">
        <v>0</v>
      </c>
      <c r="P16" s="54">
        <v>0</v>
      </c>
      <c r="Q16" s="351">
        <v>98.7</v>
      </c>
      <c r="R16" s="354">
        <v>1.1</v>
      </c>
      <c r="S16" s="13"/>
    </row>
    <row r="17" spans="2:19" ht="13.5" customHeight="1">
      <c r="B17" s="245" t="s">
        <v>370</v>
      </c>
      <c r="C17" s="55">
        <v>433</v>
      </c>
      <c r="D17" s="56">
        <v>430</v>
      </c>
      <c r="E17" s="54">
        <v>1</v>
      </c>
      <c r="F17" s="54">
        <v>0</v>
      </c>
      <c r="G17" s="54">
        <v>0</v>
      </c>
      <c r="H17" s="56">
        <v>1</v>
      </c>
      <c r="I17" s="56">
        <v>1</v>
      </c>
      <c r="J17" s="53">
        <v>0</v>
      </c>
      <c r="K17" s="56">
        <v>2</v>
      </c>
      <c r="L17" s="53">
        <v>0</v>
      </c>
      <c r="M17" s="56">
        <v>0</v>
      </c>
      <c r="N17" s="54">
        <v>0</v>
      </c>
      <c r="O17" s="54">
        <v>0</v>
      </c>
      <c r="P17" s="54">
        <v>0</v>
      </c>
      <c r="Q17" s="351">
        <v>99.3</v>
      </c>
      <c r="R17" s="354">
        <v>0.2</v>
      </c>
      <c r="S17" s="13"/>
    </row>
    <row r="18" spans="2:19" ht="4.5" customHeight="1">
      <c r="B18" s="245"/>
      <c r="C18" s="55"/>
      <c r="D18" s="56"/>
      <c r="E18" s="54"/>
      <c r="F18" s="54"/>
      <c r="G18" s="54"/>
      <c r="H18" s="56"/>
      <c r="I18" s="56"/>
      <c r="J18" s="53"/>
      <c r="K18" s="56"/>
      <c r="L18" s="53"/>
      <c r="M18" s="56"/>
      <c r="N18" s="54"/>
      <c r="O18" s="54"/>
      <c r="P18" s="54"/>
      <c r="Q18" s="351"/>
      <c r="R18" s="354"/>
      <c r="S18" s="13"/>
    </row>
    <row r="19" spans="2:19" ht="13.5" customHeight="1">
      <c r="B19" s="245" t="s">
        <v>371</v>
      </c>
      <c r="C19" s="55">
        <v>397</v>
      </c>
      <c r="D19" s="56">
        <v>390</v>
      </c>
      <c r="E19" s="54">
        <v>0</v>
      </c>
      <c r="F19" s="54">
        <v>0</v>
      </c>
      <c r="G19" s="54">
        <v>0</v>
      </c>
      <c r="H19" s="56">
        <v>4</v>
      </c>
      <c r="I19" s="56">
        <v>3</v>
      </c>
      <c r="J19" s="53">
        <v>0</v>
      </c>
      <c r="K19" s="56">
        <v>3</v>
      </c>
      <c r="L19" s="53">
        <v>0</v>
      </c>
      <c r="M19" s="56">
        <v>0</v>
      </c>
      <c r="N19" s="54">
        <v>0</v>
      </c>
      <c r="O19" s="54">
        <v>0</v>
      </c>
      <c r="P19" s="54">
        <v>0</v>
      </c>
      <c r="Q19" s="351">
        <v>98.2</v>
      </c>
      <c r="R19" s="354">
        <v>1</v>
      </c>
      <c r="S19" s="13"/>
    </row>
    <row r="20" spans="2:19" ht="13.5" customHeight="1">
      <c r="B20" s="245" t="s">
        <v>372</v>
      </c>
      <c r="C20" s="55">
        <v>291</v>
      </c>
      <c r="D20" s="56">
        <v>288</v>
      </c>
      <c r="E20" s="54">
        <v>0</v>
      </c>
      <c r="F20" s="54">
        <v>0</v>
      </c>
      <c r="G20" s="54">
        <v>1</v>
      </c>
      <c r="H20" s="56">
        <v>0</v>
      </c>
      <c r="I20" s="56">
        <v>2</v>
      </c>
      <c r="J20" s="53">
        <v>0</v>
      </c>
      <c r="K20" s="56">
        <v>4</v>
      </c>
      <c r="L20" s="53">
        <v>0</v>
      </c>
      <c r="M20" s="56">
        <v>0</v>
      </c>
      <c r="N20" s="54">
        <v>0</v>
      </c>
      <c r="O20" s="54">
        <v>0</v>
      </c>
      <c r="P20" s="54">
        <v>0</v>
      </c>
      <c r="Q20" s="351">
        <v>99</v>
      </c>
      <c r="R20" s="354">
        <v>0</v>
      </c>
      <c r="S20" s="13"/>
    </row>
    <row r="21" spans="2:19" ht="13.5" customHeight="1">
      <c r="B21" s="245" t="s">
        <v>390</v>
      </c>
      <c r="C21" s="55">
        <v>289</v>
      </c>
      <c r="D21" s="56">
        <v>287</v>
      </c>
      <c r="E21" s="54">
        <v>0</v>
      </c>
      <c r="F21" s="54">
        <v>0</v>
      </c>
      <c r="G21" s="56">
        <v>1</v>
      </c>
      <c r="H21" s="56">
        <v>0</v>
      </c>
      <c r="I21" s="56">
        <v>1</v>
      </c>
      <c r="J21" s="56">
        <v>0</v>
      </c>
      <c r="K21" s="56">
        <v>13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351">
        <v>99.3</v>
      </c>
      <c r="R21" s="354">
        <v>0</v>
      </c>
      <c r="S21" s="13"/>
    </row>
    <row r="22" spans="2:19" ht="13.5" customHeight="1">
      <c r="B22" s="245" t="s">
        <v>35</v>
      </c>
      <c r="C22" s="55">
        <v>58</v>
      </c>
      <c r="D22" s="56">
        <v>58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3">
        <v>0</v>
      </c>
      <c r="M22" s="54">
        <v>0</v>
      </c>
      <c r="N22" s="54">
        <v>0</v>
      </c>
      <c r="O22" s="54">
        <v>0</v>
      </c>
      <c r="P22" s="54">
        <v>0</v>
      </c>
      <c r="Q22" s="351">
        <v>100</v>
      </c>
      <c r="R22" s="354">
        <v>0</v>
      </c>
      <c r="S22" s="13"/>
    </row>
    <row r="23" spans="2:19" ht="13.5" customHeight="1">
      <c r="B23" s="245" t="s">
        <v>36</v>
      </c>
      <c r="C23" s="55">
        <v>10</v>
      </c>
      <c r="D23" s="56">
        <v>10</v>
      </c>
      <c r="E23" s="54">
        <v>0</v>
      </c>
      <c r="F23" s="54">
        <v>0</v>
      </c>
      <c r="G23" s="54">
        <v>0</v>
      </c>
      <c r="H23" s="54">
        <v>0</v>
      </c>
      <c r="I23" s="53">
        <v>0</v>
      </c>
      <c r="J23" s="54">
        <v>0</v>
      </c>
      <c r="K23" s="54">
        <v>0</v>
      </c>
      <c r="L23" s="53">
        <v>0</v>
      </c>
      <c r="M23" s="54">
        <v>0</v>
      </c>
      <c r="N23" s="54">
        <v>0</v>
      </c>
      <c r="O23" s="54">
        <v>0</v>
      </c>
      <c r="P23" s="54">
        <v>0</v>
      </c>
      <c r="Q23" s="353">
        <v>100</v>
      </c>
      <c r="R23" s="352">
        <v>0</v>
      </c>
      <c r="S23" s="13"/>
    </row>
    <row r="24" spans="2:19" ht="4.5" customHeight="1">
      <c r="B24" s="245"/>
      <c r="C24" s="55"/>
      <c r="D24" s="56"/>
      <c r="E24" s="54"/>
      <c r="F24" s="54"/>
      <c r="G24" s="54"/>
      <c r="H24" s="54"/>
      <c r="I24" s="53"/>
      <c r="J24" s="54"/>
      <c r="K24" s="54"/>
      <c r="L24" s="53"/>
      <c r="M24" s="54"/>
      <c r="N24" s="54"/>
      <c r="O24" s="54"/>
      <c r="P24" s="54"/>
      <c r="Q24" s="353"/>
      <c r="R24" s="352"/>
      <c r="S24" s="13"/>
    </row>
    <row r="25" spans="2:19" ht="13.5" customHeight="1">
      <c r="B25" s="245" t="s">
        <v>37</v>
      </c>
      <c r="C25" s="55">
        <v>21</v>
      </c>
      <c r="D25" s="56">
        <v>20</v>
      </c>
      <c r="E25" s="54">
        <v>0</v>
      </c>
      <c r="F25" s="54">
        <v>0</v>
      </c>
      <c r="G25" s="54">
        <v>0</v>
      </c>
      <c r="H25" s="54">
        <v>0</v>
      </c>
      <c r="I25" s="54">
        <v>1</v>
      </c>
      <c r="J25" s="54">
        <v>0</v>
      </c>
      <c r="K25" s="54">
        <v>0</v>
      </c>
      <c r="L25" s="53">
        <v>0</v>
      </c>
      <c r="M25" s="54">
        <v>0</v>
      </c>
      <c r="N25" s="54">
        <v>0</v>
      </c>
      <c r="O25" s="54">
        <v>0</v>
      </c>
      <c r="P25" s="54">
        <v>0</v>
      </c>
      <c r="Q25" s="353">
        <v>95.2</v>
      </c>
      <c r="R25" s="352">
        <v>0</v>
      </c>
      <c r="S25" s="13"/>
    </row>
    <row r="26" spans="2:19" ht="13.5" customHeight="1">
      <c r="B26" s="245" t="s">
        <v>38</v>
      </c>
      <c r="C26" s="55">
        <v>262</v>
      </c>
      <c r="D26" s="56">
        <v>257</v>
      </c>
      <c r="E26" s="56">
        <v>2</v>
      </c>
      <c r="F26" s="54">
        <v>0</v>
      </c>
      <c r="G26" s="54">
        <v>1</v>
      </c>
      <c r="H26" s="54">
        <v>0</v>
      </c>
      <c r="I26" s="53">
        <v>2</v>
      </c>
      <c r="J26" s="54">
        <v>0</v>
      </c>
      <c r="K26" s="54">
        <v>7</v>
      </c>
      <c r="L26" s="53">
        <v>0</v>
      </c>
      <c r="M26" s="54">
        <v>0</v>
      </c>
      <c r="N26" s="54">
        <v>0</v>
      </c>
      <c r="O26" s="54">
        <v>0</v>
      </c>
      <c r="P26" s="54">
        <v>0</v>
      </c>
      <c r="Q26" s="353">
        <v>98.1</v>
      </c>
      <c r="R26" s="354">
        <v>0</v>
      </c>
      <c r="S26" s="13"/>
    </row>
    <row r="27" spans="2:19" ht="13.5" customHeight="1">
      <c r="B27" s="245" t="s">
        <v>39</v>
      </c>
      <c r="C27" s="55">
        <v>49</v>
      </c>
      <c r="D27" s="56">
        <v>49</v>
      </c>
      <c r="E27" s="54">
        <v>0</v>
      </c>
      <c r="F27" s="56">
        <v>0</v>
      </c>
      <c r="G27" s="54">
        <v>0</v>
      </c>
      <c r="H27" s="54">
        <v>0</v>
      </c>
      <c r="I27" s="53">
        <v>0</v>
      </c>
      <c r="J27" s="54">
        <v>0</v>
      </c>
      <c r="K27" s="54">
        <v>1</v>
      </c>
      <c r="L27" s="53">
        <v>0</v>
      </c>
      <c r="M27" s="54">
        <v>0</v>
      </c>
      <c r="N27" s="54">
        <v>0</v>
      </c>
      <c r="O27" s="54">
        <v>0</v>
      </c>
      <c r="P27" s="54">
        <v>0</v>
      </c>
      <c r="Q27" s="353">
        <v>100</v>
      </c>
      <c r="R27" s="354">
        <v>0</v>
      </c>
      <c r="S27" s="13"/>
    </row>
    <row r="28" spans="2:19" ht="13.5" customHeight="1">
      <c r="B28" s="245" t="s">
        <v>373</v>
      </c>
      <c r="C28" s="55">
        <v>66</v>
      </c>
      <c r="D28" s="56">
        <v>65</v>
      </c>
      <c r="E28" s="54">
        <v>0</v>
      </c>
      <c r="F28" s="54">
        <v>0</v>
      </c>
      <c r="G28" s="54">
        <v>0</v>
      </c>
      <c r="H28" s="54">
        <v>0</v>
      </c>
      <c r="I28" s="54">
        <v>1</v>
      </c>
      <c r="J28" s="54">
        <v>0</v>
      </c>
      <c r="K28" s="54">
        <v>3</v>
      </c>
      <c r="L28" s="53">
        <v>0</v>
      </c>
      <c r="M28" s="54">
        <v>0</v>
      </c>
      <c r="N28" s="54">
        <v>0</v>
      </c>
      <c r="O28" s="54">
        <v>0</v>
      </c>
      <c r="P28" s="54">
        <v>0</v>
      </c>
      <c r="Q28" s="351">
        <v>98.5</v>
      </c>
      <c r="R28" s="352">
        <v>0</v>
      </c>
      <c r="S28" s="13"/>
    </row>
    <row r="29" spans="2:19" ht="13.5" customHeight="1">
      <c r="B29" s="245" t="s">
        <v>40</v>
      </c>
      <c r="C29" s="55">
        <v>58</v>
      </c>
      <c r="D29" s="56">
        <v>57</v>
      </c>
      <c r="E29" s="54">
        <v>0</v>
      </c>
      <c r="F29" s="54">
        <v>0</v>
      </c>
      <c r="G29" s="54">
        <v>1</v>
      </c>
      <c r="H29" s="56">
        <v>0</v>
      </c>
      <c r="I29" s="54">
        <v>0</v>
      </c>
      <c r="J29" s="54">
        <v>0</v>
      </c>
      <c r="K29" s="54">
        <v>2</v>
      </c>
      <c r="L29" s="53">
        <v>0</v>
      </c>
      <c r="M29" s="54">
        <v>0</v>
      </c>
      <c r="N29" s="54">
        <v>0</v>
      </c>
      <c r="O29" s="54">
        <v>0</v>
      </c>
      <c r="P29" s="54">
        <v>0</v>
      </c>
      <c r="Q29" s="353">
        <v>98.3</v>
      </c>
      <c r="R29" s="354">
        <v>0</v>
      </c>
      <c r="S29" s="13"/>
    </row>
    <row r="30" spans="2:19" ht="4.5" customHeight="1">
      <c r="B30" s="245"/>
      <c r="C30" s="55"/>
      <c r="D30" s="56"/>
      <c r="E30" s="54"/>
      <c r="F30" s="54"/>
      <c r="G30" s="54"/>
      <c r="H30" s="56"/>
      <c r="I30" s="54"/>
      <c r="J30" s="54"/>
      <c r="K30" s="54"/>
      <c r="L30" s="53"/>
      <c r="M30" s="54"/>
      <c r="N30" s="54"/>
      <c r="O30" s="54"/>
      <c r="P30" s="54"/>
      <c r="Q30" s="353"/>
      <c r="R30" s="354"/>
      <c r="S30" s="13"/>
    </row>
    <row r="31" spans="2:19" ht="13.5" customHeight="1">
      <c r="B31" s="245" t="s">
        <v>391</v>
      </c>
      <c r="C31" s="55">
        <v>82</v>
      </c>
      <c r="D31" s="56">
        <v>81</v>
      </c>
      <c r="E31" s="54">
        <v>0</v>
      </c>
      <c r="F31" s="54">
        <v>0</v>
      </c>
      <c r="G31" s="54">
        <v>0</v>
      </c>
      <c r="H31" s="53">
        <v>0</v>
      </c>
      <c r="I31" s="54">
        <v>1</v>
      </c>
      <c r="J31" s="54">
        <v>0</v>
      </c>
      <c r="K31" s="54">
        <v>0</v>
      </c>
      <c r="L31" s="53">
        <v>0</v>
      </c>
      <c r="M31" s="53">
        <v>0</v>
      </c>
      <c r="N31" s="54">
        <v>0</v>
      </c>
      <c r="O31" s="54">
        <v>0</v>
      </c>
      <c r="P31" s="54">
        <v>0</v>
      </c>
      <c r="Q31" s="351">
        <v>98.8</v>
      </c>
      <c r="R31" s="354">
        <v>0</v>
      </c>
      <c r="S31" s="13"/>
    </row>
    <row r="32" spans="2:19" ht="13.5" customHeight="1">
      <c r="B32" s="245" t="s">
        <v>392</v>
      </c>
      <c r="C32" s="55">
        <v>124</v>
      </c>
      <c r="D32" s="56">
        <v>121</v>
      </c>
      <c r="E32" s="54">
        <v>0</v>
      </c>
      <c r="F32" s="54">
        <v>0</v>
      </c>
      <c r="G32" s="54">
        <v>1</v>
      </c>
      <c r="H32" s="56">
        <v>2</v>
      </c>
      <c r="I32" s="54">
        <v>0</v>
      </c>
      <c r="J32" s="54">
        <v>0</v>
      </c>
      <c r="K32" s="54">
        <v>3</v>
      </c>
      <c r="L32" s="53">
        <v>0</v>
      </c>
      <c r="M32" s="54">
        <v>0</v>
      </c>
      <c r="N32" s="54">
        <v>0</v>
      </c>
      <c r="O32" s="54">
        <v>0</v>
      </c>
      <c r="P32" s="54">
        <v>0</v>
      </c>
      <c r="Q32" s="353">
        <v>97.6</v>
      </c>
      <c r="R32" s="354">
        <v>1.6</v>
      </c>
      <c r="S32" s="13"/>
    </row>
    <row r="33" spans="2:19" ht="13.5" customHeight="1">
      <c r="B33" s="245" t="s">
        <v>41</v>
      </c>
      <c r="C33" s="55">
        <v>140</v>
      </c>
      <c r="D33" s="56">
        <v>138</v>
      </c>
      <c r="E33" s="54">
        <v>0</v>
      </c>
      <c r="F33" s="54">
        <v>0</v>
      </c>
      <c r="G33" s="54">
        <v>0</v>
      </c>
      <c r="H33" s="54">
        <v>1</v>
      </c>
      <c r="I33" s="54">
        <v>1</v>
      </c>
      <c r="J33" s="54">
        <v>0</v>
      </c>
      <c r="K33" s="56">
        <v>1</v>
      </c>
      <c r="L33" s="53">
        <v>0</v>
      </c>
      <c r="M33" s="56">
        <v>0</v>
      </c>
      <c r="N33" s="54">
        <v>0</v>
      </c>
      <c r="O33" s="54">
        <v>0</v>
      </c>
      <c r="P33" s="54">
        <v>0</v>
      </c>
      <c r="Q33" s="353">
        <v>98.6</v>
      </c>
      <c r="R33" s="354">
        <v>0.7</v>
      </c>
      <c r="S33" s="13"/>
    </row>
    <row r="34" spans="2:19" ht="13.5" customHeight="1">
      <c r="B34" s="245" t="s">
        <v>42</v>
      </c>
      <c r="C34" s="55">
        <v>191</v>
      </c>
      <c r="D34" s="56">
        <v>188</v>
      </c>
      <c r="E34" s="54">
        <v>0</v>
      </c>
      <c r="F34" s="56">
        <v>0</v>
      </c>
      <c r="G34" s="54">
        <v>3</v>
      </c>
      <c r="H34" s="54">
        <v>0</v>
      </c>
      <c r="I34" s="54">
        <v>0</v>
      </c>
      <c r="J34" s="54">
        <v>0</v>
      </c>
      <c r="K34" s="56">
        <v>1</v>
      </c>
      <c r="L34" s="53">
        <v>0</v>
      </c>
      <c r="M34" s="56">
        <v>0</v>
      </c>
      <c r="N34" s="54">
        <v>0</v>
      </c>
      <c r="O34" s="54">
        <v>0</v>
      </c>
      <c r="P34" s="54">
        <v>0</v>
      </c>
      <c r="Q34" s="351">
        <v>98.4</v>
      </c>
      <c r="R34" s="354">
        <v>0</v>
      </c>
      <c r="S34" s="13"/>
    </row>
    <row r="35" spans="2:19" ht="13.5" customHeight="1">
      <c r="B35" s="245" t="s">
        <v>43</v>
      </c>
      <c r="C35" s="55">
        <v>321</v>
      </c>
      <c r="D35" s="56">
        <v>318</v>
      </c>
      <c r="E35" s="54">
        <v>0</v>
      </c>
      <c r="F35" s="54">
        <v>0</v>
      </c>
      <c r="G35" s="54">
        <v>1</v>
      </c>
      <c r="H35" s="56">
        <v>1</v>
      </c>
      <c r="I35" s="56">
        <v>1</v>
      </c>
      <c r="J35" s="54">
        <v>0</v>
      </c>
      <c r="K35" s="56">
        <v>4</v>
      </c>
      <c r="L35" s="53">
        <v>0</v>
      </c>
      <c r="M35" s="54">
        <v>0</v>
      </c>
      <c r="N35" s="54">
        <v>0</v>
      </c>
      <c r="O35" s="54">
        <v>0</v>
      </c>
      <c r="P35" s="54">
        <v>0</v>
      </c>
      <c r="Q35" s="351">
        <v>99.1</v>
      </c>
      <c r="R35" s="354">
        <v>0.3</v>
      </c>
      <c r="S35" s="13"/>
    </row>
    <row r="36" spans="2:19" ht="4.5" customHeight="1">
      <c r="B36" s="245"/>
      <c r="C36" s="55"/>
      <c r="D36" s="56"/>
      <c r="E36" s="54"/>
      <c r="F36" s="54"/>
      <c r="G36" s="54"/>
      <c r="H36" s="56"/>
      <c r="I36" s="56"/>
      <c r="J36" s="54"/>
      <c r="K36" s="56"/>
      <c r="L36" s="53"/>
      <c r="M36" s="54"/>
      <c r="N36" s="54"/>
      <c r="O36" s="54"/>
      <c r="P36" s="54"/>
      <c r="Q36" s="351"/>
      <c r="R36" s="354"/>
      <c r="S36" s="13"/>
    </row>
    <row r="37" spans="2:19" ht="13.5" customHeight="1">
      <c r="B37" s="245" t="s">
        <v>44</v>
      </c>
      <c r="C37" s="55">
        <v>106</v>
      </c>
      <c r="D37" s="56">
        <v>103</v>
      </c>
      <c r="E37" s="54">
        <v>0</v>
      </c>
      <c r="F37" s="54">
        <v>0</v>
      </c>
      <c r="G37" s="54">
        <v>0</v>
      </c>
      <c r="H37" s="56">
        <v>2</v>
      </c>
      <c r="I37" s="54">
        <v>1</v>
      </c>
      <c r="J37" s="54">
        <v>0</v>
      </c>
      <c r="K37" s="56">
        <v>0</v>
      </c>
      <c r="L37" s="53">
        <v>0</v>
      </c>
      <c r="M37" s="56">
        <v>0</v>
      </c>
      <c r="N37" s="54">
        <v>0</v>
      </c>
      <c r="O37" s="54">
        <v>0</v>
      </c>
      <c r="P37" s="54">
        <v>0</v>
      </c>
      <c r="Q37" s="353">
        <v>97.2</v>
      </c>
      <c r="R37" s="354">
        <v>1.9</v>
      </c>
      <c r="S37" s="13"/>
    </row>
    <row r="38" spans="2:19" ht="13.5" customHeight="1">
      <c r="B38" s="245" t="s">
        <v>45</v>
      </c>
      <c r="C38" s="55">
        <v>114</v>
      </c>
      <c r="D38" s="56">
        <v>114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6">
        <v>0</v>
      </c>
      <c r="K38" s="54">
        <v>3</v>
      </c>
      <c r="L38" s="53">
        <v>0</v>
      </c>
      <c r="M38" s="56">
        <v>0</v>
      </c>
      <c r="N38" s="54">
        <v>0</v>
      </c>
      <c r="O38" s="54">
        <v>0</v>
      </c>
      <c r="P38" s="54">
        <v>0</v>
      </c>
      <c r="Q38" s="353">
        <v>100</v>
      </c>
      <c r="R38" s="354">
        <v>0</v>
      </c>
      <c r="S38" s="13"/>
    </row>
    <row r="39" spans="2:19" ht="13.5" customHeight="1">
      <c r="B39" s="245" t="s">
        <v>374</v>
      </c>
      <c r="C39" s="55">
        <v>92</v>
      </c>
      <c r="D39" s="56">
        <v>91</v>
      </c>
      <c r="E39" s="54">
        <v>0</v>
      </c>
      <c r="F39" s="54">
        <v>0</v>
      </c>
      <c r="G39" s="54">
        <v>1</v>
      </c>
      <c r="H39" s="56">
        <v>0</v>
      </c>
      <c r="I39" s="54">
        <v>0</v>
      </c>
      <c r="J39" s="54">
        <v>0</v>
      </c>
      <c r="K39" s="54">
        <v>4</v>
      </c>
      <c r="L39" s="53">
        <v>0</v>
      </c>
      <c r="M39" s="54">
        <v>0</v>
      </c>
      <c r="N39" s="54">
        <v>0</v>
      </c>
      <c r="O39" s="54">
        <v>0</v>
      </c>
      <c r="P39" s="54">
        <v>0</v>
      </c>
      <c r="Q39" s="353">
        <v>98.9</v>
      </c>
      <c r="R39" s="352">
        <v>0</v>
      </c>
      <c r="S39" s="13"/>
    </row>
    <row r="40" spans="2:19" ht="13.5" customHeight="1">
      <c r="B40" s="245" t="s">
        <v>393</v>
      </c>
      <c r="C40" s="55">
        <v>178</v>
      </c>
      <c r="D40" s="56">
        <v>174</v>
      </c>
      <c r="E40" s="54">
        <v>0</v>
      </c>
      <c r="F40" s="54">
        <v>0</v>
      </c>
      <c r="G40" s="54">
        <v>1</v>
      </c>
      <c r="H40" s="56">
        <v>1</v>
      </c>
      <c r="I40" s="54">
        <v>2</v>
      </c>
      <c r="J40" s="54">
        <v>0</v>
      </c>
      <c r="K40" s="56">
        <v>11</v>
      </c>
      <c r="L40" s="53">
        <v>0</v>
      </c>
      <c r="M40" s="54">
        <v>0</v>
      </c>
      <c r="N40" s="54">
        <v>0</v>
      </c>
      <c r="O40" s="54">
        <v>0</v>
      </c>
      <c r="P40" s="54">
        <v>0</v>
      </c>
      <c r="Q40" s="353">
        <v>97.8</v>
      </c>
      <c r="R40" s="354">
        <v>0.6</v>
      </c>
      <c r="S40" s="13"/>
    </row>
    <row r="41" spans="2:18" ht="4.5" customHeight="1" thickBot="1">
      <c r="B41" s="246"/>
      <c r="C41" s="247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</row>
    <row r="42" ht="11.25"/>
    <row r="43" ht="12.75" thickBot="1" thickTop="1"/>
    <row r="44" ht="12.75" thickBot="1" thickTop="1"/>
    <row r="45" ht="12.75" thickBot="1" thickTop="1"/>
    <row r="46" ht="12.75" thickBot="1" thickTop="1"/>
    <row r="47" ht="12.75" thickBot="1" thickTop="1"/>
    <row r="48" ht="12.75" thickBot="1" thickTop="1"/>
    <row r="49" ht="12.75" thickBot="1" thickTop="1"/>
    <row r="50" ht="12.75" thickBot="1" thickTop="1"/>
    <row r="51" ht="12.75" thickBot="1" thickTop="1"/>
    <row r="52" ht="12.75" thickBot="1" thickTop="1"/>
    <row r="53" ht="12.75" thickBot="1" thickTop="1"/>
    <row r="54" ht="12.75" thickBot="1" thickTop="1"/>
    <row r="55" ht="12.75" thickBot="1" thickTop="1"/>
    <row r="56" ht="12.75" thickBot="1" thickTop="1"/>
    <row r="57" ht="12.75" thickBot="1" thickTop="1"/>
    <row r="58" ht="12.75" thickBot="1" thickTop="1"/>
    <row r="59" ht="12.75" thickBot="1" thickTop="1"/>
    <row r="60" ht="12.75" thickBot="1" thickTop="1"/>
    <row r="61" ht="12.75" thickBot="1" thickTop="1"/>
    <row r="62" ht="12.75" thickBot="1" thickTop="1"/>
    <row r="63" ht="12.75" thickBot="1" thickTop="1"/>
    <row r="64" ht="12.75" thickBot="1" thickTop="1"/>
    <row r="65" ht="12.75" thickBot="1" thickTop="1"/>
  </sheetData>
  <mergeCells count="6">
    <mergeCell ref="B2:L2"/>
    <mergeCell ref="B5:B6"/>
    <mergeCell ref="C5:C6"/>
    <mergeCell ref="L6:L7"/>
    <mergeCell ref="L4:P4"/>
    <mergeCell ref="L5:P5"/>
  </mergeCells>
  <printOptions/>
  <pageMargins left="0.5905511811023623" right="0.1968503937007874" top="0.984251968503937" bottom="0.5905511811023623" header="0.3937007874015748" footer="0.5118110236220472"/>
  <pageSetup orientation="portrait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AA41"/>
  <sheetViews>
    <sheetView workbookViewId="0" topLeftCell="A1">
      <selection activeCell="M2" sqref="M2"/>
    </sheetView>
  </sheetViews>
  <sheetFormatPr defaultColWidth="8.00390625" defaultRowHeight="13.5" customHeight="1"/>
  <cols>
    <col min="1" max="1" width="0.5" style="6" customWidth="1"/>
    <col min="2" max="2" width="9.625" style="6" customWidth="1"/>
    <col min="3" max="4" width="7.625" style="6" customWidth="1"/>
    <col min="5" max="9" width="7.125" style="6" customWidth="1"/>
    <col min="10" max="10" width="10.625" style="6" customWidth="1"/>
    <col min="11" max="17" width="7.125" style="6" customWidth="1"/>
    <col min="18" max="18" width="10.625" style="6" customWidth="1"/>
    <col min="19" max="25" width="7.125" style="6" customWidth="1"/>
    <col min="26" max="26" width="10.625" style="6" customWidth="1"/>
    <col min="27" max="16384" width="8.00390625" style="6" customWidth="1"/>
  </cols>
  <sheetData>
    <row r="1" ht="4.5" customHeight="1"/>
    <row r="2" spans="2:24" ht="13.5" customHeight="1">
      <c r="B2" s="419" t="s">
        <v>452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N2" s="419" t="s">
        <v>352</v>
      </c>
      <c r="O2" s="419"/>
      <c r="P2" s="419"/>
      <c r="Q2" s="419"/>
      <c r="R2" s="419"/>
      <c r="S2" s="419"/>
      <c r="T2" s="419"/>
      <c r="U2" s="419"/>
      <c r="V2" s="419"/>
      <c r="W2" s="419"/>
      <c r="X2" s="419"/>
    </row>
    <row r="3" ht="4.5" customHeight="1" thickBot="1"/>
    <row r="4" spans="2:26" s="74" customFormat="1" ht="13.5" customHeight="1">
      <c r="B4" s="242"/>
      <c r="C4" s="243"/>
      <c r="D4" s="242"/>
      <c r="E4" s="242"/>
      <c r="F4" s="180" t="s">
        <v>8</v>
      </c>
      <c r="G4" s="242"/>
      <c r="H4" s="242"/>
      <c r="I4" s="242"/>
      <c r="J4" s="242"/>
      <c r="K4" s="243"/>
      <c r="L4" s="242"/>
      <c r="M4" s="242"/>
      <c r="N4" s="180" t="s">
        <v>47</v>
      </c>
      <c r="O4" s="242"/>
      <c r="P4" s="242"/>
      <c r="Q4" s="242"/>
      <c r="R4" s="242"/>
      <c r="S4" s="243"/>
      <c r="T4" s="242"/>
      <c r="U4" s="242"/>
      <c r="V4" s="180" t="s">
        <v>48</v>
      </c>
      <c r="W4" s="242"/>
      <c r="X4" s="242"/>
      <c r="Y4" s="242"/>
      <c r="Z4" s="248"/>
    </row>
    <row r="5" spans="2:26" s="74" customFormat="1" ht="13.5" customHeight="1">
      <c r="B5" s="470" t="s">
        <v>25</v>
      </c>
      <c r="C5" s="173"/>
      <c r="D5" s="434" t="s">
        <v>282</v>
      </c>
      <c r="E5" s="444"/>
      <c r="F5" s="444"/>
      <c r="G5" s="435"/>
      <c r="H5" s="249"/>
      <c r="I5" s="7" t="s">
        <v>255</v>
      </c>
      <c r="J5" s="7" t="s">
        <v>419</v>
      </c>
      <c r="K5" s="173"/>
      <c r="L5" s="507" t="s">
        <v>361</v>
      </c>
      <c r="M5" s="508"/>
      <c r="N5" s="508"/>
      <c r="O5" s="509"/>
      <c r="P5" s="340"/>
      <c r="Q5" s="7" t="s">
        <v>255</v>
      </c>
      <c r="R5" s="7" t="s">
        <v>419</v>
      </c>
      <c r="S5" s="173"/>
      <c r="T5" s="434" t="s">
        <v>282</v>
      </c>
      <c r="U5" s="444"/>
      <c r="V5" s="444"/>
      <c r="W5" s="435"/>
      <c r="X5" s="249"/>
      <c r="Y5" s="7" t="s">
        <v>255</v>
      </c>
      <c r="Z5" s="165" t="s">
        <v>419</v>
      </c>
    </row>
    <row r="6" spans="2:26" s="74" customFormat="1" ht="13.5" customHeight="1">
      <c r="B6" s="470"/>
      <c r="C6" s="503" t="s">
        <v>8</v>
      </c>
      <c r="D6" s="434" t="s">
        <v>256</v>
      </c>
      <c r="E6" s="444"/>
      <c r="F6" s="444"/>
      <c r="G6" s="435"/>
      <c r="H6" s="250" t="s">
        <v>283</v>
      </c>
      <c r="I6" s="97" t="s">
        <v>257</v>
      </c>
      <c r="J6" s="97" t="s">
        <v>258</v>
      </c>
      <c r="K6" s="97" t="s">
        <v>8</v>
      </c>
      <c r="L6" s="434" t="s">
        <v>256</v>
      </c>
      <c r="M6" s="444"/>
      <c r="N6" s="444"/>
      <c r="O6" s="435"/>
      <c r="P6" s="250" t="s">
        <v>283</v>
      </c>
      <c r="Q6" s="97" t="s">
        <v>257</v>
      </c>
      <c r="R6" s="97" t="s">
        <v>258</v>
      </c>
      <c r="S6" s="97" t="s">
        <v>8</v>
      </c>
      <c r="T6" s="434" t="s">
        <v>256</v>
      </c>
      <c r="U6" s="444"/>
      <c r="V6" s="444"/>
      <c r="W6" s="435"/>
      <c r="X6" s="250" t="s">
        <v>283</v>
      </c>
      <c r="Y6" s="97" t="s">
        <v>257</v>
      </c>
      <c r="Z6" s="251" t="s">
        <v>258</v>
      </c>
    </row>
    <row r="7" spans="3:26" s="74" customFormat="1" ht="13.5" customHeight="1">
      <c r="C7" s="442"/>
      <c r="D7" s="7" t="s">
        <v>8</v>
      </c>
      <c r="E7" s="7" t="s">
        <v>259</v>
      </c>
      <c r="F7" s="7" t="s">
        <v>260</v>
      </c>
      <c r="G7" s="7" t="s">
        <v>261</v>
      </c>
      <c r="H7" s="42"/>
      <c r="I7" s="97" t="s">
        <v>239</v>
      </c>
      <c r="J7" s="97" t="s">
        <v>284</v>
      </c>
      <c r="K7" s="181"/>
      <c r="L7" s="7" t="s">
        <v>8</v>
      </c>
      <c r="M7" s="7" t="s">
        <v>259</v>
      </c>
      <c r="N7" s="7" t="s">
        <v>260</v>
      </c>
      <c r="O7" s="7" t="s">
        <v>261</v>
      </c>
      <c r="P7" s="42"/>
      <c r="Q7" s="97" t="s">
        <v>239</v>
      </c>
      <c r="R7" s="97" t="s">
        <v>284</v>
      </c>
      <c r="S7" s="181"/>
      <c r="T7" s="7" t="s">
        <v>8</v>
      </c>
      <c r="U7" s="7" t="s">
        <v>259</v>
      </c>
      <c r="V7" s="7" t="s">
        <v>260</v>
      </c>
      <c r="W7" s="7" t="s">
        <v>261</v>
      </c>
      <c r="X7" s="42"/>
      <c r="Y7" s="97" t="s">
        <v>239</v>
      </c>
      <c r="Z7" s="251" t="s">
        <v>284</v>
      </c>
    </row>
    <row r="8" spans="2:26" ht="4.5" customHeight="1">
      <c r="B8" s="175"/>
      <c r="C8" s="206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99"/>
    </row>
    <row r="9" spans="2:26" ht="13.5" customHeight="1">
      <c r="B9" s="79" t="s">
        <v>28</v>
      </c>
      <c r="C9" s="347">
        <f>SUM(E9:J9)</f>
        <v>7477</v>
      </c>
      <c r="D9" s="51">
        <f>SUM(E9:G9)</f>
        <v>7218</v>
      </c>
      <c r="E9" s="51">
        <f>SUM(E13:E40)</f>
        <v>7015</v>
      </c>
      <c r="F9" s="51">
        <f>SUM(F13:F40)</f>
        <v>154</v>
      </c>
      <c r="G9" s="51">
        <f>SUM(G13:G40)</f>
        <v>49</v>
      </c>
      <c r="H9" s="51">
        <f aca="true" t="shared" si="0" ref="H9:Z9">SUM(H13:H40)</f>
        <v>0</v>
      </c>
      <c r="I9" s="51">
        <f t="shared" si="0"/>
        <v>188</v>
      </c>
      <c r="J9" s="51">
        <f t="shared" si="0"/>
        <v>71</v>
      </c>
      <c r="K9" s="51">
        <f>SUM(M9:R9)</f>
        <v>3887</v>
      </c>
      <c r="L9" s="51">
        <f>SUM(M9:O9)</f>
        <v>3682</v>
      </c>
      <c r="M9" s="51">
        <f t="shared" si="0"/>
        <v>3581</v>
      </c>
      <c r="N9" s="51">
        <f t="shared" si="0"/>
        <v>82</v>
      </c>
      <c r="O9" s="51">
        <f t="shared" si="0"/>
        <v>19</v>
      </c>
      <c r="P9" s="51">
        <f t="shared" si="0"/>
        <v>0</v>
      </c>
      <c r="Q9" s="51">
        <f t="shared" si="0"/>
        <v>155</v>
      </c>
      <c r="R9" s="51">
        <f t="shared" si="0"/>
        <v>50</v>
      </c>
      <c r="S9" s="51">
        <f>SUM(U9:Z9)</f>
        <v>3590</v>
      </c>
      <c r="T9" s="51">
        <f>SUM(U9:W9)</f>
        <v>3536</v>
      </c>
      <c r="U9" s="51">
        <f t="shared" si="0"/>
        <v>3434</v>
      </c>
      <c r="V9" s="51">
        <f t="shared" si="0"/>
        <v>72</v>
      </c>
      <c r="W9" s="51">
        <f t="shared" si="0"/>
        <v>30</v>
      </c>
      <c r="X9" s="51">
        <f t="shared" si="0"/>
        <v>0</v>
      </c>
      <c r="Y9" s="51">
        <f t="shared" si="0"/>
        <v>33</v>
      </c>
      <c r="Z9" s="51">
        <f t="shared" si="0"/>
        <v>21</v>
      </c>
    </row>
    <row r="10" spans="2:26" ht="13.5" customHeight="1">
      <c r="B10" s="30" t="s">
        <v>29</v>
      </c>
      <c r="C10" s="55">
        <f>SUM(E10:J10)</f>
        <v>156</v>
      </c>
      <c r="D10" s="56">
        <f>SUM(E10:G10)</f>
        <v>155</v>
      </c>
      <c r="E10" s="56">
        <v>155</v>
      </c>
      <c r="F10" s="53">
        <v>0</v>
      </c>
      <c r="G10" s="53">
        <v>0</v>
      </c>
      <c r="H10" s="53">
        <v>0</v>
      </c>
      <c r="I10" s="53">
        <v>1</v>
      </c>
      <c r="J10" s="53">
        <v>0</v>
      </c>
      <c r="K10" s="56">
        <f>SUM(M10:R10)</f>
        <v>82</v>
      </c>
      <c r="L10" s="56">
        <f>SUM(M10:O10)</f>
        <v>81</v>
      </c>
      <c r="M10" s="56">
        <v>81</v>
      </c>
      <c r="N10" s="54">
        <v>0</v>
      </c>
      <c r="O10" s="54">
        <v>0</v>
      </c>
      <c r="P10" s="54">
        <v>0</v>
      </c>
      <c r="Q10" s="54">
        <v>1</v>
      </c>
      <c r="R10" s="54">
        <v>0</v>
      </c>
      <c r="S10" s="56">
        <f>SUM(U10:Z10)</f>
        <v>74</v>
      </c>
      <c r="T10" s="56">
        <f>SUM(U10:W10)</f>
        <v>74</v>
      </c>
      <c r="U10" s="56">
        <v>74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</row>
    <row r="11" spans="2:26" ht="13.5" customHeight="1">
      <c r="B11" s="30" t="s">
        <v>30</v>
      </c>
      <c r="C11" s="55">
        <f>SUM(E11:J11)</f>
        <v>190</v>
      </c>
      <c r="D11" s="56">
        <f>SUM(E11:G11)</f>
        <v>190</v>
      </c>
      <c r="E11" s="56">
        <v>189</v>
      </c>
      <c r="F11" s="53">
        <v>1</v>
      </c>
      <c r="G11" s="53">
        <v>0</v>
      </c>
      <c r="H11" s="53">
        <v>0</v>
      </c>
      <c r="I11" s="53">
        <v>0</v>
      </c>
      <c r="J11" s="53">
        <v>0</v>
      </c>
      <c r="K11" s="56">
        <f>SUM(M11:R11)</f>
        <v>100</v>
      </c>
      <c r="L11" s="56">
        <f>SUM(M11:O11)</f>
        <v>100</v>
      </c>
      <c r="M11" s="56">
        <v>100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6">
        <f>SUM(U11:Z11)</f>
        <v>90</v>
      </c>
      <c r="T11" s="56">
        <f>SUM(U11:W11)</f>
        <v>90</v>
      </c>
      <c r="U11" s="56">
        <v>89</v>
      </c>
      <c r="V11" s="54">
        <v>1</v>
      </c>
      <c r="W11" s="54">
        <v>0</v>
      </c>
      <c r="X11" s="54">
        <v>0</v>
      </c>
      <c r="Y11" s="54">
        <v>0</v>
      </c>
      <c r="Z11" s="54">
        <v>0</v>
      </c>
    </row>
    <row r="12" spans="3:26" ht="4.5" customHeight="1"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/>
      <c r="N12" s="53"/>
      <c r="O12" s="53"/>
      <c r="P12" s="53"/>
      <c r="Q12" s="53"/>
      <c r="R12" s="53"/>
      <c r="S12" s="53">
        <v>0</v>
      </c>
      <c r="T12" s="53">
        <v>0</v>
      </c>
      <c r="U12" s="53"/>
      <c r="V12" s="53"/>
      <c r="W12" s="53"/>
      <c r="X12" s="53"/>
      <c r="Y12" s="53"/>
      <c r="Z12" s="53"/>
    </row>
    <row r="13" spans="2:26" ht="13.5" customHeight="1">
      <c r="B13" s="245" t="s">
        <v>31</v>
      </c>
      <c r="C13" s="55">
        <v>2601</v>
      </c>
      <c r="D13" s="56">
        <f>SUM(E13:G13)</f>
        <v>2543</v>
      </c>
      <c r="E13" s="56">
        <v>2448</v>
      </c>
      <c r="F13" s="56">
        <v>78</v>
      </c>
      <c r="G13" s="56">
        <v>17</v>
      </c>
      <c r="H13" s="53">
        <v>0</v>
      </c>
      <c r="I13" s="56">
        <v>38</v>
      </c>
      <c r="J13" s="56">
        <v>20</v>
      </c>
      <c r="K13" s="56">
        <v>1343</v>
      </c>
      <c r="L13" s="56">
        <f>SUM(M13:O13)</f>
        <v>1298</v>
      </c>
      <c r="M13" s="56">
        <v>1249</v>
      </c>
      <c r="N13" s="56">
        <v>43</v>
      </c>
      <c r="O13" s="56">
        <v>6</v>
      </c>
      <c r="P13" s="54">
        <v>0</v>
      </c>
      <c r="Q13" s="56">
        <v>31</v>
      </c>
      <c r="R13" s="56">
        <v>14</v>
      </c>
      <c r="S13" s="56">
        <v>1258</v>
      </c>
      <c r="T13" s="56">
        <f>SUM(U13:W13)</f>
        <v>1245</v>
      </c>
      <c r="U13" s="56">
        <v>1199</v>
      </c>
      <c r="V13" s="56">
        <v>35</v>
      </c>
      <c r="W13" s="56">
        <v>11</v>
      </c>
      <c r="X13" s="54">
        <v>0</v>
      </c>
      <c r="Y13" s="56">
        <v>7</v>
      </c>
      <c r="Z13" s="56">
        <v>6</v>
      </c>
    </row>
    <row r="14" spans="2:26" ht="13.5" customHeight="1">
      <c r="B14" s="245" t="s">
        <v>32</v>
      </c>
      <c r="C14" s="55">
        <v>550</v>
      </c>
      <c r="D14" s="56">
        <f>SUM(E14:G14)</f>
        <v>533</v>
      </c>
      <c r="E14" s="56">
        <v>516</v>
      </c>
      <c r="F14" s="56">
        <v>14</v>
      </c>
      <c r="G14" s="56">
        <v>3</v>
      </c>
      <c r="H14" s="53">
        <v>0</v>
      </c>
      <c r="I14" s="56">
        <v>12</v>
      </c>
      <c r="J14" s="56">
        <v>5</v>
      </c>
      <c r="K14" s="56">
        <v>289</v>
      </c>
      <c r="L14" s="56">
        <f>SUM(M14:O14)</f>
        <v>276</v>
      </c>
      <c r="M14" s="56">
        <v>265</v>
      </c>
      <c r="N14" s="56">
        <v>9</v>
      </c>
      <c r="O14" s="56">
        <v>2</v>
      </c>
      <c r="P14" s="54">
        <v>0</v>
      </c>
      <c r="Q14" s="56">
        <v>11</v>
      </c>
      <c r="R14" s="56">
        <v>2</v>
      </c>
      <c r="S14" s="56">
        <v>261</v>
      </c>
      <c r="T14" s="56">
        <f>SUM(U14:W14)</f>
        <v>257</v>
      </c>
      <c r="U14" s="56">
        <v>251</v>
      </c>
      <c r="V14" s="56">
        <v>5</v>
      </c>
      <c r="W14" s="56">
        <v>1</v>
      </c>
      <c r="X14" s="54">
        <v>0</v>
      </c>
      <c r="Y14" s="54">
        <v>1</v>
      </c>
      <c r="Z14" s="53">
        <v>3</v>
      </c>
    </row>
    <row r="15" spans="2:26" ht="13.5" customHeight="1">
      <c r="B15" s="245" t="s">
        <v>33</v>
      </c>
      <c r="C15" s="55">
        <v>342</v>
      </c>
      <c r="D15" s="56">
        <f>SUM(E15:G15)</f>
        <v>320</v>
      </c>
      <c r="E15" s="56">
        <v>308</v>
      </c>
      <c r="F15" s="56">
        <v>8</v>
      </c>
      <c r="G15" s="56">
        <v>4</v>
      </c>
      <c r="H15" s="53">
        <v>0</v>
      </c>
      <c r="I15" s="56">
        <v>19</v>
      </c>
      <c r="J15" s="53">
        <v>3</v>
      </c>
      <c r="K15" s="56">
        <v>175</v>
      </c>
      <c r="L15" s="56">
        <f>SUM(M15:O15)</f>
        <v>158</v>
      </c>
      <c r="M15" s="56">
        <v>153</v>
      </c>
      <c r="N15" s="56">
        <v>3</v>
      </c>
      <c r="O15" s="54">
        <v>2</v>
      </c>
      <c r="P15" s="54">
        <v>0</v>
      </c>
      <c r="Q15" s="56">
        <v>16</v>
      </c>
      <c r="R15" s="54">
        <v>1</v>
      </c>
      <c r="S15" s="56">
        <v>167</v>
      </c>
      <c r="T15" s="56">
        <f>SUM(U15:W15)</f>
        <v>162</v>
      </c>
      <c r="U15" s="56">
        <v>155</v>
      </c>
      <c r="V15" s="56">
        <v>5</v>
      </c>
      <c r="W15" s="56">
        <v>2</v>
      </c>
      <c r="X15" s="54">
        <v>0</v>
      </c>
      <c r="Y15" s="56">
        <v>3</v>
      </c>
      <c r="Z15" s="53">
        <v>2</v>
      </c>
    </row>
    <row r="16" spans="2:26" ht="13.5" customHeight="1">
      <c r="B16" s="245" t="s">
        <v>34</v>
      </c>
      <c r="C16" s="55">
        <v>745</v>
      </c>
      <c r="D16" s="56">
        <f>SUM(E16:G16)</f>
        <v>692</v>
      </c>
      <c r="E16" s="56">
        <v>676</v>
      </c>
      <c r="F16" s="56">
        <v>10</v>
      </c>
      <c r="G16" s="53">
        <v>6</v>
      </c>
      <c r="H16" s="53">
        <v>0</v>
      </c>
      <c r="I16" s="56">
        <v>42</v>
      </c>
      <c r="J16" s="56">
        <v>11</v>
      </c>
      <c r="K16" s="56">
        <v>389</v>
      </c>
      <c r="L16" s="56">
        <f>SUM(M16:O16)</f>
        <v>346</v>
      </c>
      <c r="M16" s="56">
        <v>339</v>
      </c>
      <c r="N16" s="56">
        <v>4</v>
      </c>
      <c r="O16" s="54">
        <v>3</v>
      </c>
      <c r="P16" s="54">
        <v>0</v>
      </c>
      <c r="Q16" s="56">
        <v>34</v>
      </c>
      <c r="R16" s="54">
        <v>9</v>
      </c>
      <c r="S16" s="56">
        <v>356</v>
      </c>
      <c r="T16" s="56">
        <f>SUM(U16:W16)</f>
        <v>346</v>
      </c>
      <c r="U16" s="56">
        <v>337</v>
      </c>
      <c r="V16" s="56">
        <v>6</v>
      </c>
      <c r="W16" s="54">
        <v>3</v>
      </c>
      <c r="X16" s="54">
        <v>0</v>
      </c>
      <c r="Y16" s="56">
        <v>8</v>
      </c>
      <c r="Z16" s="53">
        <v>2</v>
      </c>
    </row>
    <row r="17" spans="2:26" ht="13.5" customHeight="1">
      <c r="B17" s="245" t="s">
        <v>370</v>
      </c>
      <c r="C17" s="55">
        <v>430</v>
      </c>
      <c r="D17" s="56">
        <f>SUM(E17:G17)</f>
        <v>421</v>
      </c>
      <c r="E17" s="56">
        <v>418</v>
      </c>
      <c r="F17" s="56">
        <v>3</v>
      </c>
      <c r="G17" s="53">
        <v>0</v>
      </c>
      <c r="H17" s="53">
        <v>0</v>
      </c>
      <c r="I17" s="56">
        <v>5</v>
      </c>
      <c r="J17" s="56">
        <v>4</v>
      </c>
      <c r="K17" s="56">
        <v>238</v>
      </c>
      <c r="L17" s="56">
        <f>SUM(M17:O17)</f>
        <v>230</v>
      </c>
      <c r="M17" s="56">
        <v>228</v>
      </c>
      <c r="N17" s="56">
        <v>2</v>
      </c>
      <c r="O17" s="54">
        <v>0</v>
      </c>
      <c r="P17" s="54">
        <v>0</v>
      </c>
      <c r="Q17" s="56">
        <v>4</v>
      </c>
      <c r="R17" s="54">
        <v>4</v>
      </c>
      <c r="S17" s="56">
        <v>192</v>
      </c>
      <c r="T17" s="56">
        <f>SUM(U17:W17)</f>
        <v>191</v>
      </c>
      <c r="U17" s="56">
        <v>190</v>
      </c>
      <c r="V17" s="56">
        <v>1</v>
      </c>
      <c r="W17" s="54">
        <v>0</v>
      </c>
      <c r="X17" s="54">
        <v>0</v>
      </c>
      <c r="Y17" s="56">
        <v>1</v>
      </c>
      <c r="Z17" s="53">
        <v>0</v>
      </c>
    </row>
    <row r="18" spans="2:26" ht="4.5" customHeight="1">
      <c r="B18" s="245"/>
      <c r="C18" s="55"/>
      <c r="D18" s="56"/>
      <c r="E18" s="56"/>
      <c r="F18" s="56"/>
      <c r="G18" s="53"/>
      <c r="H18" s="53"/>
      <c r="I18" s="56"/>
      <c r="J18" s="56"/>
      <c r="K18" s="56"/>
      <c r="L18" s="56"/>
      <c r="M18" s="56"/>
      <c r="N18" s="56"/>
      <c r="O18" s="54"/>
      <c r="P18" s="54"/>
      <c r="Q18" s="56"/>
      <c r="R18" s="54"/>
      <c r="S18" s="56"/>
      <c r="T18" s="56"/>
      <c r="U18" s="56"/>
      <c r="V18" s="56"/>
      <c r="W18" s="54"/>
      <c r="X18" s="54"/>
      <c r="Y18" s="56"/>
      <c r="Z18" s="53"/>
    </row>
    <row r="19" spans="2:26" ht="13.5" customHeight="1">
      <c r="B19" s="245" t="s">
        <v>371</v>
      </c>
      <c r="C19" s="55">
        <v>390</v>
      </c>
      <c r="D19" s="56">
        <f>SUM(E19:G19)</f>
        <v>377</v>
      </c>
      <c r="E19" s="56">
        <v>373</v>
      </c>
      <c r="F19" s="56">
        <v>1</v>
      </c>
      <c r="G19" s="53">
        <v>3</v>
      </c>
      <c r="H19" s="53">
        <v>0</v>
      </c>
      <c r="I19" s="56">
        <v>8</v>
      </c>
      <c r="J19" s="56">
        <v>5</v>
      </c>
      <c r="K19" s="56">
        <v>194</v>
      </c>
      <c r="L19" s="56">
        <f>SUM(M19:O19)</f>
        <v>183</v>
      </c>
      <c r="M19" s="56">
        <v>181</v>
      </c>
      <c r="N19" s="56">
        <v>1</v>
      </c>
      <c r="O19" s="54">
        <v>1</v>
      </c>
      <c r="P19" s="54">
        <v>0</v>
      </c>
      <c r="Q19" s="56">
        <v>7</v>
      </c>
      <c r="R19" s="54">
        <v>4</v>
      </c>
      <c r="S19" s="56">
        <v>196</v>
      </c>
      <c r="T19" s="56">
        <f>SUM(U19:W19)</f>
        <v>194</v>
      </c>
      <c r="U19" s="56">
        <v>192</v>
      </c>
      <c r="V19" s="56">
        <v>0</v>
      </c>
      <c r="W19" s="54">
        <v>2</v>
      </c>
      <c r="X19" s="54">
        <v>0</v>
      </c>
      <c r="Y19" s="56">
        <v>1</v>
      </c>
      <c r="Z19" s="53">
        <v>1</v>
      </c>
    </row>
    <row r="20" spans="2:26" ht="13.5" customHeight="1">
      <c r="B20" s="245" t="s">
        <v>372</v>
      </c>
      <c r="C20" s="55">
        <v>288</v>
      </c>
      <c r="D20" s="56">
        <f>SUM(E20:G20)</f>
        <v>284</v>
      </c>
      <c r="E20" s="56">
        <v>282</v>
      </c>
      <c r="F20" s="56">
        <v>0</v>
      </c>
      <c r="G20" s="53">
        <v>2</v>
      </c>
      <c r="H20" s="53">
        <v>0</v>
      </c>
      <c r="I20" s="56">
        <v>3</v>
      </c>
      <c r="J20" s="56">
        <v>1</v>
      </c>
      <c r="K20" s="56">
        <v>151</v>
      </c>
      <c r="L20" s="56">
        <f>SUM(M20:O20)</f>
        <v>150</v>
      </c>
      <c r="M20" s="56">
        <v>150</v>
      </c>
      <c r="N20" s="56">
        <v>0</v>
      </c>
      <c r="O20" s="54">
        <v>0</v>
      </c>
      <c r="P20" s="54">
        <v>0</v>
      </c>
      <c r="Q20" s="56">
        <v>0</v>
      </c>
      <c r="R20" s="54">
        <v>1</v>
      </c>
      <c r="S20" s="56">
        <v>137</v>
      </c>
      <c r="T20" s="56">
        <f>SUM(U20:W20)</f>
        <v>134</v>
      </c>
      <c r="U20" s="56">
        <v>132</v>
      </c>
      <c r="V20" s="56">
        <v>0</v>
      </c>
      <c r="W20" s="54">
        <v>2</v>
      </c>
      <c r="X20" s="54">
        <v>0</v>
      </c>
      <c r="Y20" s="56">
        <v>3</v>
      </c>
      <c r="Z20" s="53">
        <v>0</v>
      </c>
    </row>
    <row r="21" spans="2:26" ht="13.5" customHeight="1">
      <c r="B21" s="245" t="s">
        <v>390</v>
      </c>
      <c r="C21" s="55">
        <v>287</v>
      </c>
      <c r="D21" s="56">
        <f>SUM(E21:G21)</f>
        <v>275</v>
      </c>
      <c r="E21" s="56">
        <v>268</v>
      </c>
      <c r="F21" s="56">
        <v>6</v>
      </c>
      <c r="G21" s="53">
        <v>1</v>
      </c>
      <c r="H21" s="53">
        <v>0</v>
      </c>
      <c r="I21" s="56">
        <v>10</v>
      </c>
      <c r="J21" s="56">
        <v>2</v>
      </c>
      <c r="K21" s="56">
        <v>161</v>
      </c>
      <c r="L21" s="56">
        <f>SUM(M21:O21)</f>
        <v>152</v>
      </c>
      <c r="M21" s="56">
        <v>150</v>
      </c>
      <c r="N21" s="56">
        <v>2</v>
      </c>
      <c r="O21" s="54">
        <v>0</v>
      </c>
      <c r="P21" s="54">
        <v>0</v>
      </c>
      <c r="Q21" s="56">
        <v>8</v>
      </c>
      <c r="R21" s="54">
        <v>1</v>
      </c>
      <c r="S21" s="56">
        <v>126</v>
      </c>
      <c r="T21" s="56">
        <f>SUM(U21:W21)</f>
        <v>123</v>
      </c>
      <c r="U21" s="56">
        <v>118</v>
      </c>
      <c r="V21" s="56">
        <v>4</v>
      </c>
      <c r="W21" s="54">
        <v>1</v>
      </c>
      <c r="X21" s="54">
        <v>0</v>
      </c>
      <c r="Y21" s="56">
        <v>2</v>
      </c>
      <c r="Z21" s="53">
        <v>1</v>
      </c>
    </row>
    <row r="22" spans="2:26" ht="13.5" customHeight="1">
      <c r="B22" s="245" t="s">
        <v>35</v>
      </c>
      <c r="C22" s="55">
        <v>58</v>
      </c>
      <c r="D22" s="56">
        <f>SUM(E22:G22)</f>
        <v>55</v>
      </c>
      <c r="E22" s="56">
        <v>55</v>
      </c>
      <c r="F22" s="56">
        <v>0</v>
      </c>
      <c r="G22" s="53">
        <v>0</v>
      </c>
      <c r="H22" s="53">
        <v>0</v>
      </c>
      <c r="I22" s="56">
        <v>2</v>
      </c>
      <c r="J22" s="53">
        <v>1</v>
      </c>
      <c r="K22" s="56">
        <v>37</v>
      </c>
      <c r="L22" s="56">
        <f>SUM(M22:O22)</f>
        <v>35</v>
      </c>
      <c r="M22" s="56">
        <v>35</v>
      </c>
      <c r="N22" s="54">
        <v>0</v>
      </c>
      <c r="O22" s="54">
        <v>0</v>
      </c>
      <c r="P22" s="54">
        <v>0</v>
      </c>
      <c r="Q22" s="56">
        <v>2</v>
      </c>
      <c r="R22" s="54">
        <v>0</v>
      </c>
      <c r="S22" s="56">
        <v>21</v>
      </c>
      <c r="T22" s="56">
        <f>SUM(U22:W22)</f>
        <v>20</v>
      </c>
      <c r="U22" s="56">
        <v>20</v>
      </c>
      <c r="V22" s="56">
        <v>0</v>
      </c>
      <c r="W22" s="54">
        <v>0</v>
      </c>
      <c r="X22" s="54">
        <v>0</v>
      </c>
      <c r="Y22" s="54">
        <v>0</v>
      </c>
      <c r="Z22" s="54">
        <v>1</v>
      </c>
    </row>
    <row r="23" spans="2:26" ht="13.5" customHeight="1">
      <c r="B23" s="245" t="s">
        <v>36</v>
      </c>
      <c r="C23" s="55">
        <v>10</v>
      </c>
      <c r="D23" s="56">
        <f>SUM(E23:G23)</f>
        <v>8</v>
      </c>
      <c r="E23" s="56">
        <v>8</v>
      </c>
      <c r="F23" s="56">
        <v>0</v>
      </c>
      <c r="G23" s="53">
        <v>0</v>
      </c>
      <c r="H23" s="53">
        <v>0</v>
      </c>
      <c r="I23" s="53">
        <v>1</v>
      </c>
      <c r="J23" s="53">
        <v>1</v>
      </c>
      <c r="K23" s="56">
        <v>7</v>
      </c>
      <c r="L23" s="56">
        <f>SUM(M23:O23)</f>
        <v>6</v>
      </c>
      <c r="M23" s="56">
        <v>6</v>
      </c>
      <c r="N23" s="56">
        <v>0</v>
      </c>
      <c r="O23" s="54">
        <v>0</v>
      </c>
      <c r="P23" s="54">
        <v>0</v>
      </c>
      <c r="Q23" s="54">
        <v>0</v>
      </c>
      <c r="R23" s="54">
        <v>1</v>
      </c>
      <c r="S23" s="56">
        <v>3</v>
      </c>
      <c r="T23" s="56">
        <f>SUM(U23:W23)</f>
        <v>2</v>
      </c>
      <c r="U23" s="56">
        <v>2</v>
      </c>
      <c r="V23" s="54">
        <v>0</v>
      </c>
      <c r="W23" s="54">
        <v>0</v>
      </c>
      <c r="X23" s="54">
        <v>0</v>
      </c>
      <c r="Y23" s="56">
        <v>1</v>
      </c>
      <c r="Z23" s="54">
        <v>0</v>
      </c>
    </row>
    <row r="24" spans="2:26" ht="4.5" customHeight="1">
      <c r="B24" s="245"/>
      <c r="C24" s="55"/>
      <c r="D24" s="56"/>
      <c r="E24" s="56"/>
      <c r="F24" s="56"/>
      <c r="G24" s="53"/>
      <c r="H24" s="53"/>
      <c r="I24" s="53"/>
      <c r="J24" s="53"/>
      <c r="K24" s="56"/>
      <c r="L24" s="56"/>
      <c r="M24" s="56"/>
      <c r="N24" s="56"/>
      <c r="O24" s="54"/>
      <c r="P24" s="54"/>
      <c r="Q24" s="54"/>
      <c r="R24" s="54"/>
      <c r="S24" s="56"/>
      <c r="T24" s="56"/>
      <c r="U24" s="56"/>
      <c r="V24" s="54"/>
      <c r="W24" s="54"/>
      <c r="X24" s="54"/>
      <c r="Y24" s="56"/>
      <c r="Z24" s="54"/>
    </row>
    <row r="25" spans="2:26" ht="13.5" customHeight="1">
      <c r="B25" s="245" t="s">
        <v>37</v>
      </c>
      <c r="C25" s="55">
        <v>20</v>
      </c>
      <c r="D25" s="56">
        <f>SUM(E25:G25)</f>
        <v>20</v>
      </c>
      <c r="E25" s="56">
        <v>20</v>
      </c>
      <c r="F25" s="56">
        <v>0</v>
      </c>
      <c r="G25" s="53">
        <v>0</v>
      </c>
      <c r="H25" s="53">
        <v>0</v>
      </c>
      <c r="I25" s="53">
        <v>0</v>
      </c>
      <c r="J25" s="53">
        <v>0</v>
      </c>
      <c r="K25" s="56">
        <v>8</v>
      </c>
      <c r="L25" s="56">
        <f>SUM(M25:O25)</f>
        <v>8</v>
      </c>
      <c r="M25" s="56">
        <v>8</v>
      </c>
      <c r="N25" s="56">
        <v>0</v>
      </c>
      <c r="O25" s="54">
        <v>0</v>
      </c>
      <c r="P25" s="54">
        <v>0</v>
      </c>
      <c r="Q25" s="56">
        <v>0</v>
      </c>
      <c r="R25" s="54">
        <v>0</v>
      </c>
      <c r="S25" s="56">
        <v>12</v>
      </c>
      <c r="T25" s="56">
        <f>SUM(U25:W25)</f>
        <v>12</v>
      </c>
      <c r="U25" s="56">
        <v>12</v>
      </c>
      <c r="V25" s="56">
        <v>0</v>
      </c>
      <c r="W25" s="54">
        <v>0</v>
      </c>
      <c r="X25" s="54">
        <v>0</v>
      </c>
      <c r="Y25" s="54">
        <v>0</v>
      </c>
      <c r="Z25" s="54">
        <v>0</v>
      </c>
    </row>
    <row r="26" spans="2:26" ht="13.5" customHeight="1">
      <c r="B26" s="245" t="s">
        <v>38</v>
      </c>
      <c r="C26" s="55">
        <v>257</v>
      </c>
      <c r="D26" s="56">
        <f>SUM(E26:G26)</f>
        <v>253</v>
      </c>
      <c r="E26" s="56">
        <v>239</v>
      </c>
      <c r="F26" s="56">
        <v>11</v>
      </c>
      <c r="G26" s="56">
        <v>3</v>
      </c>
      <c r="H26" s="53">
        <v>0</v>
      </c>
      <c r="I26" s="56">
        <v>3</v>
      </c>
      <c r="J26" s="53">
        <v>1</v>
      </c>
      <c r="K26" s="56">
        <v>135</v>
      </c>
      <c r="L26" s="56">
        <f>SUM(M26:O26)</f>
        <v>131</v>
      </c>
      <c r="M26" s="56">
        <v>125</v>
      </c>
      <c r="N26" s="56">
        <v>5</v>
      </c>
      <c r="O26" s="54">
        <v>1</v>
      </c>
      <c r="P26" s="54">
        <v>0</v>
      </c>
      <c r="Q26" s="56">
        <v>3</v>
      </c>
      <c r="R26" s="54">
        <v>1</v>
      </c>
      <c r="S26" s="56">
        <v>122</v>
      </c>
      <c r="T26" s="56">
        <f>SUM(U26:W26)</f>
        <v>122</v>
      </c>
      <c r="U26" s="56">
        <v>114</v>
      </c>
      <c r="V26" s="56">
        <v>6</v>
      </c>
      <c r="W26" s="54">
        <v>2</v>
      </c>
      <c r="X26" s="54">
        <v>0</v>
      </c>
      <c r="Y26" s="56">
        <v>0</v>
      </c>
      <c r="Z26" s="54">
        <v>0</v>
      </c>
    </row>
    <row r="27" spans="2:26" ht="13.5" customHeight="1">
      <c r="B27" s="245" t="s">
        <v>39</v>
      </c>
      <c r="C27" s="55">
        <v>49</v>
      </c>
      <c r="D27" s="56">
        <f>SUM(E27:G27)</f>
        <v>47</v>
      </c>
      <c r="E27" s="56">
        <v>45</v>
      </c>
      <c r="F27" s="53">
        <v>2</v>
      </c>
      <c r="G27" s="53">
        <v>0</v>
      </c>
      <c r="H27" s="53">
        <v>0</v>
      </c>
      <c r="I27" s="56">
        <v>1</v>
      </c>
      <c r="J27" s="53">
        <v>1</v>
      </c>
      <c r="K27" s="56">
        <v>26</v>
      </c>
      <c r="L27" s="56">
        <f>SUM(M27:O27)</f>
        <v>24</v>
      </c>
      <c r="M27" s="56">
        <v>23</v>
      </c>
      <c r="N27" s="54">
        <v>1</v>
      </c>
      <c r="O27" s="53">
        <v>0</v>
      </c>
      <c r="P27" s="54">
        <v>0</v>
      </c>
      <c r="Q27" s="56">
        <v>1</v>
      </c>
      <c r="R27" s="54">
        <v>1</v>
      </c>
      <c r="S27" s="56">
        <v>23</v>
      </c>
      <c r="T27" s="56">
        <f>SUM(U27:W27)</f>
        <v>23</v>
      </c>
      <c r="U27" s="56">
        <v>22</v>
      </c>
      <c r="V27" s="56">
        <v>1</v>
      </c>
      <c r="W27" s="54">
        <v>0</v>
      </c>
      <c r="X27" s="54">
        <v>0</v>
      </c>
      <c r="Y27" s="54">
        <v>0</v>
      </c>
      <c r="Z27" s="54">
        <v>0</v>
      </c>
    </row>
    <row r="28" spans="2:26" ht="13.5" customHeight="1">
      <c r="B28" s="245" t="s">
        <v>373</v>
      </c>
      <c r="C28" s="55">
        <v>65</v>
      </c>
      <c r="D28" s="56">
        <f>SUM(E28:G28)</f>
        <v>61</v>
      </c>
      <c r="E28" s="56">
        <v>61</v>
      </c>
      <c r="F28" s="56">
        <v>0</v>
      </c>
      <c r="G28" s="53">
        <v>0</v>
      </c>
      <c r="H28" s="53">
        <v>0</v>
      </c>
      <c r="I28" s="56">
        <v>4</v>
      </c>
      <c r="J28" s="53">
        <v>0</v>
      </c>
      <c r="K28" s="56">
        <v>29</v>
      </c>
      <c r="L28" s="56">
        <f>SUM(M28:O28)</f>
        <v>26</v>
      </c>
      <c r="M28" s="56">
        <v>26</v>
      </c>
      <c r="N28" s="56">
        <v>0</v>
      </c>
      <c r="O28" s="54">
        <v>0</v>
      </c>
      <c r="P28" s="54">
        <v>0</v>
      </c>
      <c r="Q28" s="56">
        <v>3</v>
      </c>
      <c r="R28" s="54">
        <v>0</v>
      </c>
      <c r="S28" s="56">
        <v>36</v>
      </c>
      <c r="T28" s="56">
        <f>SUM(U28:W28)</f>
        <v>35</v>
      </c>
      <c r="U28" s="56">
        <v>35</v>
      </c>
      <c r="V28" s="56">
        <v>0</v>
      </c>
      <c r="W28" s="54">
        <v>0</v>
      </c>
      <c r="X28" s="54">
        <v>0</v>
      </c>
      <c r="Y28" s="54">
        <v>1</v>
      </c>
      <c r="Z28" s="54">
        <v>0</v>
      </c>
    </row>
    <row r="29" spans="2:26" ht="13.5" customHeight="1">
      <c r="B29" s="245" t="s">
        <v>40</v>
      </c>
      <c r="C29" s="55">
        <v>57</v>
      </c>
      <c r="D29" s="56">
        <f>SUM(E29:G29)</f>
        <v>56</v>
      </c>
      <c r="E29" s="56">
        <v>53</v>
      </c>
      <c r="F29" s="53">
        <v>0</v>
      </c>
      <c r="G29" s="53">
        <v>3</v>
      </c>
      <c r="H29" s="53">
        <v>0</v>
      </c>
      <c r="I29" s="56">
        <v>0</v>
      </c>
      <c r="J29" s="53">
        <v>1</v>
      </c>
      <c r="K29" s="56">
        <v>30</v>
      </c>
      <c r="L29" s="56">
        <f>SUM(M29:O29)</f>
        <v>29</v>
      </c>
      <c r="M29" s="56">
        <v>27</v>
      </c>
      <c r="N29" s="54">
        <v>0</v>
      </c>
      <c r="O29" s="54">
        <v>2</v>
      </c>
      <c r="P29" s="54">
        <v>0</v>
      </c>
      <c r="Q29" s="56">
        <v>0</v>
      </c>
      <c r="R29" s="54">
        <v>1</v>
      </c>
      <c r="S29" s="56">
        <v>27</v>
      </c>
      <c r="T29" s="56">
        <f>SUM(U29:W29)</f>
        <v>27</v>
      </c>
      <c r="U29" s="56">
        <v>26</v>
      </c>
      <c r="V29" s="54">
        <v>0</v>
      </c>
      <c r="W29" s="54">
        <v>1</v>
      </c>
      <c r="X29" s="54">
        <v>0</v>
      </c>
      <c r="Y29" s="54">
        <v>0</v>
      </c>
      <c r="Z29" s="54">
        <v>0</v>
      </c>
    </row>
    <row r="30" spans="2:26" ht="4.5" customHeight="1">
      <c r="B30" s="245"/>
      <c r="C30" s="55"/>
      <c r="D30" s="56"/>
      <c r="E30" s="56"/>
      <c r="F30" s="53"/>
      <c r="G30" s="53"/>
      <c r="H30" s="53"/>
      <c r="I30" s="56"/>
      <c r="J30" s="53"/>
      <c r="K30" s="56"/>
      <c r="L30" s="56"/>
      <c r="M30" s="56"/>
      <c r="N30" s="54"/>
      <c r="O30" s="54"/>
      <c r="P30" s="54"/>
      <c r="Q30" s="56"/>
      <c r="R30" s="54"/>
      <c r="S30" s="56"/>
      <c r="T30" s="56"/>
      <c r="U30" s="56"/>
      <c r="V30" s="54"/>
      <c r="W30" s="54"/>
      <c r="X30" s="54"/>
      <c r="Y30" s="54"/>
      <c r="Z30" s="54"/>
    </row>
    <row r="31" spans="2:26" ht="13.5" customHeight="1">
      <c r="B31" s="245" t="s">
        <v>391</v>
      </c>
      <c r="C31" s="55">
        <v>81</v>
      </c>
      <c r="D31" s="56">
        <f>SUM(E31:G31)</f>
        <v>77</v>
      </c>
      <c r="E31" s="56">
        <v>76</v>
      </c>
      <c r="F31" s="53">
        <v>0</v>
      </c>
      <c r="G31" s="53">
        <v>1</v>
      </c>
      <c r="H31" s="53">
        <v>0</v>
      </c>
      <c r="I31" s="53">
        <v>4</v>
      </c>
      <c r="J31" s="56">
        <v>0</v>
      </c>
      <c r="K31" s="56">
        <v>39</v>
      </c>
      <c r="L31" s="56">
        <f>SUM(M31:O31)</f>
        <v>35</v>
      </c>
      <c r="M31" s="56">
        <v>34</v>
      </c>
      <c r="N31" s="54">
        <v>0</v>
      </c>
      <c r="O31" s="54">
        <v>1</v>
      </c>
      <c r="P31" s="54">
        <v>0</v>
      </c>
      <c r="Q31" s="54">
        <v>4</v>
      </c>
      <c r="R31" s="56">
        <v>0</v>
      </c>
      <c r="S31" s="56">
        <v>42</v>
      </c>
      <c r="T31" s="56">
        <f>SUM(U31:W31)</f>
        <v>42</v>
      </c>
      <c r="U31" s="56">
        <v>42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</row>
    <row r="32" spans="2:26" ht="13.5" customHeight="1">
      <c r="B32" s="245" t="s">
        <v>392</v>
      </c>
      <c r="C32" s="55">
        <v>121</v>
      </c>
      <c r="D32" s="56">
        <f>SUM(E32:G32)</f>
        <v>118</v>
      </c>
      <c r="E32" s="56">
        <v>116</v>
      </c>
      <c r="F32" s="53">
        <v>2</v>
      </c>
      <c r="G32" s="53">
        <v>0</v>
      </c>
      <c r="H32" s="53">
        <v>0</v>
      </c>
      <c r="I32" s="56">
        <v>1</v>
      </c>
      <c r="J32" s="56">
        <v>2</v>
      </c>
      <c r="K32" s="56">
        <v>62</v>
      </c>
      <c r="L32" s="56">
        <f>SUM(M32:O32)</f>
        <v>60</v>
      </c>
      <c r="M32" s="56">
        <v>60</v>
      </c>
      <c r="N32" s="54">
        <v>0</v>
      </c>
      <c r="O32" s="54">
        <v>0</v>
      </c>
      <c r="P32" s="54">
        <v>0</v>
      </c>
      <c r="Q32" s="56">
        <v>0</v>
      </c>
      <c r="R32" s="54">
        <v>2</v>
      </c>
      <c r="S32" s="56">
        <v>59</v>
      </c>
      <c r="T32" s="56">
        <f>SUM(U32:W32)</f>
        <v>58</v>
      </c>
      <c r="U32" s="56">
        <v>56</v>
      </c>
      <c r="V32" s="54">
        <v>2</v>
      </c>
      <c r="W32" s="54">
        <v>0</v>
      </c>
      <c r="X32" s="54">
        <v>0</v>
      </c>
      <c r="Y32" s="54">
        <v>1</v>
      </c>
      <c r="Z32" s="54">
        <v>0</v>
      </c>
    </row>
    <row r="33" spans="2:26" ht="13.5" customHeight="1">
      <c r="B33" s="245" t="s">
        <v>41</v>
      </c>
      <c r="C33" s="55">
        <v>138</v>
      </c>
      <c r="D33" s="56">
        <f>SUM(E33:G33)</f>
        <v>135</v>
      </c>
      <c r="E33" s="56">
        <v>131</v>
      </c>
      <c r="F33" s="56">
        <v>3</v>
      </c>
      <c r="G33" s="53">
        <v>1</v>
      </c>
      <c r="H33" s="53">
        <v>0</v>
      </c>
      <c r="I33" s="56">
        <v>0</v>
      </c>
      <c r="J33" s="56">
        <v>3</v>
      </c>
      <c r="K33" s="56">
        <v>79</v>
      </c>
      <c r="L33" s="56">
        <f>SUM(M33:O33)</f>
        <v>76</v>
      </c>
      <c r="M33" s="56">
        <v>75</v>
      </c>
      <c r="N33" s="56">
        <v>1</v>
      </c>
      <c r="O33" s="54">
        <v>0</v>
      </c>
      <c r="P33" s="54">
        <v>0</v>
      </c>
      <c r="Q33" s="56">
        <v>0</v>
      </c>
      <c r="R33" s="54">
        <v>3</v>
      </c>
      <c r="S33" s="56">
        <v>59</v>
      </c>
      <c r="T33" s="56">
        <f>SUM(U33:W33)</f>
        <v>59</v>
      </c>
      <c r="U33" s="56">
        <v>56</v>
      </c>
      <c r="V33" s="56">
        <v>2</v>
      </c>
      <c r="W33" s="53">
        <v>1</v>
      </c>
      <c r="X33" s="54">
        <v>0</v>
      </c>
      <c r="Y33" s="53">
        <v>0</v>
      </c>
      <c r="Z33" s="54">
        <v>0</v>
      </c>
    </row>
    <row r="34" spans="2:26" ht="13.5" customHeight="1">
      <c r="B34" s="245" t="s">
        <v>42</v>
      </c>
      <c r="C34" s="55">
        <v>188</v>
      </c>
      <c r="D34" s="56">
        <f>SUM(E34:G34)</f>
        <v>181</v>
      </c>
      <c r="E34" s="56">
        <v>175</v>
      </c>
      <c r="F34" s="56">
        <v>5</v>
      </c>
      <c r="G34" s="53">
        <v>1</v>
      </c>
      <c r="H34" s="53">
        <v>0</v>
      </c>
      <c r="I34" s="53">
        <v>5</v>
      </c>
      <c r="J34" s="56">
        <v>2</v>
      </c>
      <c r="K34" s="56">
        <v>104</v>
      </c>
      <c r="L34" s="56">
        <f>SUM(M34:O34)</f>
        <v>98</v>
      </c>
      <c r="M34" s="56">
        <v>97</v>
      </c>
      <c r="N34" s="56">
        <v>1</v>
      </c>
      <c r="O34" s="54">
        <v>0</v>
      </c>
      <c r="P34" s="54">
        <v>0</v>
      </c>
      <c r="Q34" s="54">
        <v>5</v>
      </c>
      <c r="R34" s="56">
        <v>1</v>
      </c>
      <c r="S34" s="56">
        <v>84</v>
      </c>
      <c r="T34" s="56">
        <f>SUM(U34:W34)</f>
        <v>83</v>
      </c>
      <c r="U34" s="56">
        <v>78</v>
      </c>
      <c r="V34" s="56">
        <v>4</v>
      </c>
      <c r="W34" s="54">
        <v>1</v>
      </c>
      <c r="X34" s="54">
        <v>0</v>
      </c>
      <c r="Y34" s="54">
        <v>0</v>
      </c>
      <c r="Z34" s="54">
        <v>1</v>
      </c>
    </row>
    <row r="35" spans="2:26" ht="13.5" customHeight="1">
      <c r="B35" s="245" t="s">
        <v>43</v>
      </c>
      <c r="C35" s="55">
        <v>318</v>
      </c>
      <c r="D35" s="56">
        <f>SUM(E35:G35)</f>
        <v>307</v>
      </c>
      <c r="E35" s="56">
        <v>297</v>
      </c>
      <c r="F35" s="56">
        <v>9</v>
      </c>
      <c r="G35" s="56">
        <v>1</v>
      </c>
      <c r="H35" s="53">
        <v>0</v>
      </c>
      <c r="I35" s="56">
        <v>10</v>
      </c>
      <c r="J35" s="53">
        <v>1</v>
      </c>
      <c r="K35" s="56">
        <v>146</v>
      </c>
      <c r="L35" s="56">
        <f>SUM(M35:O35)</f>
        <v>137</v>
      </c>
      <c r="M35" s="56">
        <v>129</v>
      </c>
      <c r="N35" s="56">
        <v>8</v>
      </c>
      <c r="O35" s="54">
        <v>0</v>
      </c>
      <c r="P35" s="54">
        <v>0</v>
      </c>
      <c r="Q35" s="56">
        <v>8</v>
      </c>
      <c r="R35" s="53">
        <v>1</v>
      </c>
      <c r="S35" s="56">
        <v>172</v>
      </c>
      <c r="T35" s="56">
        <f>SUM(U35:W35)</f>
        <v>170</v>
      </c>
      <c r="U35" s="56">
        <v>168</v>
      </c>
      <c r="V35" s="56">
        <v>1</v>
      </c>
      <c r="W35" s="56">
        <v>1</v>
      </c>
      <c r="X35" s="54">
        <v>0</v>
      </c>
      <c r="Y35" s="54">
        <v>2</v>
      </c>
      <c r="Z35" s="54">
        <v>0</v>
      </c>
    </row>
    <row r="36" spans="2:26" ht="4.5" customHeight="1">
      <c r="B36" s="245"/>
      <c r="C36" s="55"/>
      <c r="D36" s="56"/>
      <c r="E36" s="56"/>
      <c r="F36" s="56"/>
      <c r="G36" s="56"/>
      <c r="H36" s="53"/>
      <c r="I36" s="56"/>
      <c r="J36" s="53"/>
      <c r="K36" s="56"/>
      <c r="L36" s="56"/>
      <c r="M36" s="56"/>
      <c r="N36" s="56"/>
      <c r="O36" s="54"/>
      <c r="P36" s="54"/>
      <c r="Q36" s="56"/>
      <c r="R36" s="53"/>
      <c r="S36" s="56"/>
      <c r="T36" s="56"/>
      <c r="U36" s="56"/>
      <c r="V36" s="56"/>
      <c r="W36" s="56"/>
      <c r="X36" s="54"/>
      <c r="Y36" s="54"/>
      <c r="Z36" s="54"/>
    </row>
    <row r="37" spans="2:26" ht="13.5" customHeight="1">
      <c r="B37" s="245" t="s">
        <v>44</v>
      </c>
      <c r="C37" s="55">
        <v>103</v>
      </c>
      <c r="D37" s="56">
        <f>SUM(E37:G37)</f>
        <v>100</v>
      </c>
      <c r="E37" s="56">
        <v>98</v>
      </c>
      <c r="F37" s="56">
        <v>0</v>
      </c>
      <c r="G37" s="53">
        <v>2</v>
      </c>
      <c r="H37" s="53">
        <v>0</v>
      </c>
      <c r="I37" s="56">
        <v>2</v>
      </c>
      <c r="J37" s="56">
        <v>1</v>
      </c>
      <c r="K37" s="56">
        <v>52</v>
      </c>
      <c r="L37" s="56">
        <f>SUM(M37:O37)</f>
        <v>49</v>
      </c>
      <c r="M37" s="56">
        <v>48</v>
      </c>
      <c r="N37" s="54">
        <v>0</v>
      </c>
      <c r="O37" s="54">
        <v>1</v>
      </c>
      <c r="P37" s="54">
        <v>0</v>
      </c>
      <c r="Q37" s="56">
        <v>2</v>
      </c>
      <c r="R37" s="56">
        <v>1</v>
      </c>
      <c r="S37" s="56">
        <v>51</v>
      </c>
      <c r="T37" s="56">
        <f>SUM(U37:W37)</f>
        <v>51</v>
      </c>
      <c r="U37" s="56">
        <v>50</v>
      </c>
      <c r="V37" s="56">
        <v>0</v>
      </c>
      <c r="W37" s="54">
        <v>1</v>
      </c>
      <c r="X37" s="54">
        <v>0</v>
      </c>
      <c r="Y37" s="54">
        <v>0</v>
      </c>
      <c r="Z37" s="56">
        <v>0</v>
      </c>
    </row>
    <row r="38" spans="2:26" ht="13.5" customHeight="1">
      <c r="B38" s="245" t="s">
        <v>45</v>
      </c>
      <c r="C38" s="55">
        <v>114</v>
      </c>
      <c r="D38" s="56">
        <f>SUM(E38:G38)</f>
        <v>112</v>
      </c>
      <c r="E38" s="56">
        <v>111</v>
      </c>
      <c r="F38" s="56">
        <v>0</v>
      </c>
      <c r="G38" s="56">
        <v>1</v>
      </c>
      <c r="H38" s="53">
        <v>0</v>
      </c>
      <c r="I38" s="56">
        <v>1</v>
      </c>
      <c r="J38" s="56">
        <v>1</v>
      </c>
      <c r="K38" s="56">
        <v>59</v>
      </c>
      <c r="L38" s="56">
        <f>SUM(M38:O38)</f>
        <v>57</v>
      </c>
      <c r="M38" s="56">
        <v>57</v>
      </c>
      <c r="N38" s="56">
        <v>0</v>
      </c>
      <c r="O38" s="54">
        <v>0</v>
      </c>
      <c r="P38" s="54">
        <v>0</v>
      </c>
      <c r="Q38" s="56">
        <v>1</v>
      </c>
      <c r="R38" s="54">
        <v>1</v>
      </c>
      <c r="S38" s="56">
        <v>55</v>
      </c>
      <c r="T38" s="56">
        <f>SUM(U38:W38)</f>
        <v>55</v>
      </c>
      <c r="U38" s="56">
        <v>54</v>
      </c>
      <c r="V38" s="54">
        <v>0</v>
      </c>
      <c r="W38" s="54">
        <v>1</v>
      </c>
      <c r="X38" s="54">
        <v>0</v>
      </c>
      <c r="Y38" s="56">
        <v>0</v>
      </c>
      <c r="Z38" s="56">
        <v>0</v>
      </c>
    </row>
    <row r="39" spans="2:26" ht="13.5" customHeight="1">
      <c r="B39" s="245" t="s">
        <v>374</v>
      </c>
      <c r="C39" s="55">
        <v>91</v>
      </c>
      <c r="D39" s="56">
        <f>SUM(E39:G39)</f>
        <v>86</v>
      </c>
      <c r="E39" s="56">
        <v>85</v>
      </c>
      <c r="F39" s="56">
        <v>1</v>
      </c>
      <c r="G39" s="53">
        <v>0</v>
      </c>
      <c r="H39" s="53">
        <v>0</v>
      </c>
      <c r="I39" s="53">
        <v>4</v>
      </c>
      <c r="J39" s="53">
        <v>1</v>
      </c>
      <c r="K39" s="56">
        <v>48</v>
      </c>
      <c r="L39" s="56">
        <f>SUM(M39:O39)</f>
        <v>44</v>
      </c>
      <c r="M39" s="56">
        <v>43</v>
      </c>
      <c r="N39" s="56">
        <v>1</v>
      </c>
      <c r="O39" s="54">
        <v>0</v>
      </c>
      <c r="P39" s="54">
        <v>0</v>
      </c>
      <c r="Q39" s="56">
        <v>4</v>
      </c>
      <c r="R39" s="54">
        <v>0</v>
      </c>
      <c r="S39" s="56">
        <v>43</v>
      </c>
      <c r="T39" s="56">
        <f>SUM(U39:W39)</f>
        <v>42</v>
      </c>
      <c r="U39" s="56">
        <v>42</v>
      </c>
      <c r="V39" s="56">
        <v>0</v>
      </c>
      <c r="W39" s="54">
        <v>0</v>
      </c>
      <c r="X39" s="54">
        <v>0</v>
      </c>
      <c r="Y39" s="54">
        <v>0</v>
      </c>
      <c r="Z39" s="54">
        <v>1</v>
      </c>
    </row>
    <row r="40" spans="2:26" ht="13.5" customHeight="1">
      <c r="B40" s="245" t="s">
        <v>393</v>
      </c>
      <c r="C40" s="55">
        <v>174</v>
      </c>
      <c r="D40" s="56">
        <f>SUM(E40:G40)</f>
        <v>157</v>
      </c>
      <c r="E40" s="56">
        <v>156</v>
      </c>
      <c r="F40" s="56">
        <v>1</v>
      </c>
      <c r="G40" s="56">
        <v>0</v>
      </c>
      <c r="H40" s="53">
        <v>0</v>
      </c>
      <c r="I40" s="56">
        <v>13</v>
      </c>
      <c r="J40" s="53">
        <v>4</v>
      </c>
      <c r="K40" s="56">
        <v>86</v>
      </c>
      <c r="L40" s="56">
        <f>SUM(M40:O40)</f>
        <v>74</v>
      </c>
      <c r="M40" s="56">
        <v>73</v>
      </c>
      <c r="N40" s="54">
        <v>1</v>
      </c>
      <c r="O40" s="54">
        <v>0</v>
      </c>
      <c r="P40" s="54">
        <v>0</v>
      </c>
      <c r="Q40" s="56">
        <v>11</v>
      </c>
      <c r="R40" s="54">
        <v>1</v>
      </c>
      <c r="S40" s="56">
        <v>88</v>
      </c>
      <c r="T40" s="56">
        <f>SUM(U40:W40)</f>
        <v>83</v>
      </c>
      <c r="U40" s="56">
        <v>83</v>
      </c>
      <c r="V40" s="53">
        <v>0</v>
      </c>
      <c r="W40" s="56">
        <v>0</v>
      </c>
      <c r="X40" s="54">
        <v>0</v>
      </c>
      <c r="Y40" s="54">
        <v>2</v>
      </c>
      <c r="Z40" s="54">
        <v>3</v>
      </c>
    </row>
    <row r="41" spans="2:27" ht="4.5" customHeight="1" thickBot="1">
      <c r="B41" s="246"/>
      <c r="C41" s="247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386"/>
      <c r="AA41" s="387"/>
    </row>
    <row r="42" ht="11.25"/>
    <row r="43" ht="12.75" thickBot="1" thickTop="1"/>
    <row r="44" ht="12.75" thickBot="1" thickTop="1"/>
    <row r="45" ht="12.75" thickBot="1" thickTop="1"/>
    <row r="46" ht="12.75" thickBot="1" thickTop="1"/>
    <row r="47" ht="12.75" thickBot="1" thickTop="1"/>
    <row r="48" ht="12.75" thickBot="1" thickTop="1"/>
    <row r="49" ht="12.75" thickBot="1" thickTop="1"/>
    <row r="50" ht="12.75" thickBot="1" thickTop="1"/>
    <row r="51" ht="12.75" thickBot="1" thickTop="1"/>
    <row r="52" ht="12.75" thickBot="1" thickTop="1"/>
    <row r="53" ht="12.75" thickBot="1" thickTop="1"/>
    <row r="54" ht="12.75" thickBot="1" thickTop="1"/>
    <row r="55" ht="12.75" thickBot="1" thickTop="1"/>
    <row r="56" ht="12.75" thickBot="1" thickTop="1"/>
    <row r="57" ht="12.75" thickBot="1" thickTop="1"/>
    <row r="58" ht="12.75" thickBot="1" thickTop="1"/>
    <row r="59" ht="12.75" thickBot="1" thickTop="1"/>
    <row r="60" ht="12.75" thickBot="1" thickTop="1"/>
    <row r="61" ht="12.75" thickBot="1" thickTop="1"/>
    <row r="62" ht="12.75" thickBot="1" thickTop="1"/>
    <row r="63" ht="12.75" thickBot="1" thickTop="1"/>
    <row r="64" ht="12.75" thickBot="1" thickTop="1"/>
    <row r="65" ht="12.75" thickBot="1" thickTop="1"/>
  </sheetData>
  <mergeCells count="10">
    <mergeCell ref="T5:W5"/>
    <mergeCell ref="T6:W6"/>
    <mergeCell ref="B2:L2"/>
    <mergeCell ref="B5:B6"/>
    <mergeCell ref="C6:C7"/>
    <mergeCell ref="D5:G5"/>
    <mergeCell ref="D6:G6"/>
    <mergeCell ref="L5:O5"/>
    <mergeCell ref="L6:O6"/>
    <mergeCell ref="N2:X2"/>
  </mergeCells>
  <printOptions/>
  <pageMargins left="0.5905511811023623" right="0" top="0.5905511811023623" bottom="0.3937007874015748" header="0.5118110236220472" footer="0.5118110236220472"/>
  <pageSetup orientation="portrait" paperSize="9" scale="95" r:id="rId1"/>
  <colBreaks count="1" manualBreakCount="1">
    <brk id="13" min="1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1">
      <selection activeCell="B42" sqref="B42"/>
    </sheetView>
  </sheetViews>
  <sheetFormatPr defaultColWidth="11.00390625" defaultRowHeight="12.75" customHeight="1"/>
  <cols>
    <col min="1" max="1" width="1.625" style="6" customWidth="1"/>
    <col min="2" max="8" width="11.625" style="6" customWidth="1"/>
    <col min="9" max="9" width="6.00390625" style="6" customWidth="1"/>
    <col min="10" max="16384" width="11.00390625" style="6" customWidth="1"/>
  </cols>
  <sheetData>
    <row r="1" ht="4.5" customHeight="1"/>
    <row r="2" spans="2:12" ht="12.75" customHeight="1">
      <c r="B2" s="419" t="s">
        <v>24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ht="4.5" customHeight="1" thickBot="1"/>
    <row r="4" spans="2:8" s="74" customFormat="1" ht="12.75" customHeight="1">
      <c r="B4" s="417" t="s">
        <v>25</v>
      </c>
      <c r="C4" s="414" t="s">
        <v>65</v>
      </c>
      <c r="D4" s="415"/>
      <c r="E4" s="416"/>
      <c r="F4" s="414" t="s">
        <v>66</v>
      </c>
      <c r="G4" s="415"/>
      <c r="H4" s="415"/>
    </row>
    <row r="5" spans="2:8" s="74" customFormat="1" ht="12.75" customHeight="1">
      <c r="B5" s="418"/>
      <c r="C5" s="7" t="s">
        <v>8</v>
      </c>
      <c r="D5" s="7" t="s">
        <v>26</v>
      </c>
      <c r="E5" s="7" t="s">
        <v>27</v>
      </c>
      <c r="F5" s="7" t="s">
        <v>8</v>
      </c>
      <c r="G5" s="7" t="s">
        <v>26</v>
      </c>
      <c r="H5" s="7" t="s">
        <v>27</v>
      </c>
    </row>
    <row r="6" spans="2:8" s="74" customFormat="1" ht="4.5" customHeight="1">
      <c r="B6" s="106"/>
      <c r="C6" s="107"/>
      <c r="D6" s="8"/>
      <c r="E6" s="8"/>
      <c r="F6" s="8"/>
      <c r="G6" s="8"/>
      <c r="H6" s="8"/>
    </row>
    <row r="7" spans="2:9" ht="13.5" customHeight="1">
      <c r="B7" s="108" t="s">
        <v>28</v>
      </c>
      <c r="C7" s="29">
        <f aca="true" t="shared" si="0" ref="C7:H7">SUM(C11:C38)</f>
        <v>272</v>
      </c>
      <c r="D7" s="9">
        <f t="shared" si="0"/>
        <v>264</v>
      </c>
      <c r="E7" s="9">
        <f t="shared" si="0"/>
        <v>8</v>
      </c>
      <c r="F7" s="9">
        <f t="shared" si="0"/>
        <v>98</v>
      </c>
      <c r="G7" s="9">
        <f t="shared" si="0"/>
        <v>94</v>
      </c>
      <c r="H7" s="329">
        <f t="shared" si="0"/>
        <v>4</v>
      </c>
      <c r="I7" s="109"/>
    </row>
    <row r="8" spans="2:9" ht="12.75" customHeight="1">
      <c r="B8" s="30" t="s">
        <v>29</v>
      </c>
      <c r="C8" s="15">
        <v>1</v>
      </c>
      <c r="D8" s="16">
        <v>1</v>
      </c>
      <c r="E8" s="16">
        <v>0</v>
      </c>
      <c r="F8" s="10">
        <v>1</v>
      </c>
      <c r="G8" s="16">
        <v>1</v>
      </c>
      <c r="H8" s="16">
        <v>0</v>
      </c>
      <c r="I8" s="109"/>
    </row>
    <row r="9" spans="2:9" ht="12.75" customHeight="1">
      <c r="B9" s="30" t="s">
        <v>30</v>
      </c>
      <c r="C9" s="15">
        <v>2</v>
      </c>
      <c r="D9" s="16">
        <v>2</v>
      </c>
      <c r="E9" s="16">
        <v>0</v>
      </c>
      <c r="F9" s="10">
        <v>2</v>
      </c>
      <c r="G9" s="16">
        <v>2</v>
      </c>
      <c r="H9" s="16">
        <v>0</v>
      </c>
      <c r="I9" s="109"/>
    </row>
    <row r="10" spans="3:8" ht="4.5" customHeight="1">
      <c r="C10" s="11"/>
      <c r="D10" s="12"/>
      <c r="E10" s="12"/>
      <c r="F10" s="12"/>
      <c r="G10" s="12"/>
      <c r="H10" s="12"/>
    </row>
    <row r="11" spans="1:8" ht="13.5" customHeight="1">
      <c r="A11" s="13"/>
      <c r="B11" s="14" t="s">
        <v>31</v>
      </c>
      <c r="C11" s="15">
        <v>35</v>
      </c>
      <c r="D11" s="10">
        <v>34</v>
      </c>
      <c r="E11" s="16">
        <v>1</v>
      </c>
      <c r="F11" s="10">
        <v>19</v>
      </c>
      <c r="G11" s="10">
        <v>19</v>
      </c>
      <c r="H11" s="16">
        <v>0</v>
      </c>
    </row>
    <row r="12" spans="1:8" ht="12.75" customHeight="1">
      <c r="A12" s="13"/>
      <c r="B12" s="14" t="s">
        <v>32</v>
      </c>
      <c r="C12" s="15">
        <v>18</v>
      </c>
      <c r="D12" s="10">
        <v>18</v>
      </c>
      <c r="E12" s="16">
        <v>0</v>
      </c>
      <c r="F12" s="10">
        <v>7</v>
      </c>
      <c r="G12" s="10">
        <v>6</v>
      </c>
      <c r="H12" s="16">
        <v>1</v>
      </c>
    </row>
    <row r="13" spans="1:8" ht="12.75" customHeight="1">
      <c r="A13" s="13"/>
      <c r="B13" s="14" t="s">
        <v>33</v>
      </c>
      <c r="C13" s="15">
        <v>11</v>
      </c>
      <c r="D13" s="10">
        <v>11</v>
      </c>
      <c r="E13" s="16">
        <v>0</v>
      </c>
      <c r="F13" s="10">
        <v>3</v>
      </c>
      <c r="G13" s="10">
        <v>3</v>
      </c>
      <c r="H13" s="16">
        <v>0</v>
      </c>
    </row>
    <row r="14" spans="1:8" ht="12.75" customHeight="1">
      <c r="A14" s="13"/>
      <c r="B14" s="14" t="s">
        <v>34</v>
      </c>
      <c r="C14" s="15">
        <v>26</v>
      </c>
      <c r="D14" s="10">
        <v>26</v>
      </c>
      <c r="E14" s="16">
        <v>0</v>
      </c>
      <c r="F14" s="10">
        <v>10</v>
      </c>
      <c r="G14" s="10">
        <v>10</v>
      </c>
      <c r="H14" s="16">
        <v>0</v>
      </c>
    </row>
    <row r="15" spans="1:8" ht="12.75" customHeight="1">
      <c r="A15" s="13"/>
      <c r="B15" s="14" t="s">
        <v>370</v>
      </c>
      <c r="C15" s="15">
        <v>18</v>
      </c>
      <c r="D15" s="10">
        <v>18</v>
      </c>
      <c r="E15" s="16">
        <v>0</v>
      </c>
      <c r="F15" s="10">
        <v>6</v>
      </c>
      <c r="G15" s="10">
        <v>6</v>
      </c>
      <c r="H15" s="16">
        <v>0</v>
      </c>
    </row>
    <row r="16" spans="1:8" ht="4.5" customHeight="1">
      <c r="A16" s="13"/>
      <c r="B16" s="14"/>
      <c r="C16" s="15"/>
      <c r="D16" s="10"/>
      <c r="E16" s="16"/>
      <c r="F16" s="10"/>
      <c r="G16" s="10"/>
      <c r="H16" s="16"/>
    </row>
    <row r="17" spans="1:8" ht="12.75" customHeight="1">
      <c r="A17" s="13"/>
      <c r="B17" s="14" t="s">
        <v>371</v>
      </c>
      <c r="C17" s="15">
        <v>11</v>
      </c>
      <c r="D17" s="10">
        <v>11</v>
      </c>
      <c r="E17" s="16">
        <v>0</v>
      </c>
      <c r="F17" s="10">
        <v>4</v>
      </c>
      <c r="G17" s="10">
        <v>4</v>
      </c>
      <c r="H17" s="16">
        <v>0</v>
      </c>
    </row>
    <row r="18" spans="1:8" ht="12.75" customHeight="1">
      <c r="A18" s="13"/>
      <c r="B18" s="14" t="s">
        <v>372</v>
      </c>
      <c r="C18" s="15">
        <v>27</v>
      </c>
      <c r="D18" s="10">
        <v>26</v>
      </c>
      <c r="E18" s="16">
        <v>1</v>
      </c>
      <c r="F18" s="10">
        <v>10</v>
      </c>
      <c r="G18" s="10">
        <v>9</v>
      </c>
      <c r="H18" s="16">
        <v>1</v>
      </c>
    </row>
    <row r="19" spans="1:8" ht="12.75" customHeight="1">
      <c r="A19" s="13"/>
      <c r="B19" s="14" t="s">
        <v>390</v>
      </c>
      <c r="C19" s="15">
        <v>39</v>
      </c>
      <c r="D19" s="10">
        <v>38</v>
      </c>
      <c r="E19" s="16">
        <v>1</v>
      </c>
      <c r="F19" s="10">
        <v>7</v>
      </c>
      <c r="G19" s="10">
        <v>7</v>
      </c>
      <c r="H19" s="16">
        <v>0</v>
      </c>
    </row>
    <row r="20" spans="1:8" ht="12.75" customHeight="1">
      <c r="A20" s="13"/>
      <c r="B20" s="14" t="s">
        <v>35</v>
      </c>
      <c r="C20" s="15">
        <v>2</v>
      </c>
      <c r="D20" s="10">
        <v>2</v>
      </c>
      <c r="E20" s="16">
        <v>0</v>
      </c>
      <c r="F20" s="10">
        <v>1</v>
      </c>
      <c r="G20" s="10">
        <v>1</v>
      </c>
      <c r="H20" s="16">
        <v>0</v>
      </c>
    </row>
    <row r="21" spans="1:8" ht="13.5" customHeight="1">
      <c r="A21" s="13"/>
      <c r="B21" s="14" t="s">
        <v>36</v>
      </c>
      <c r="C21" s="15">
        <v>1</v>
      </c>
      <c r="D21" s="10">
        <v>1</v>
      </c>
      <c r="E21" s="16">
        <v>0</v>
      </c>
      <c r="F21" s="10">
        <v>1</v>
      </c>
      <c r="G21" s="10">
        <v>1</v>
      </c>
      <c r="H21" s="16">
        <v>0</v>
      </c>
    </row>
    <row r="22" spans="1:8" ht="4.5" customHeight="1">
      <c r="A22" s="13"/>
      <c r="B22" s="14"/>
      <c r="C22" s="15"/>
      <c r="D22" s="10"/>
      <c r="E22" s="16"/>
      <c r="F22" s="10"/>
      <c r="G22" s="10"/>
      <c r="H22" s="16"/>
    </row>
    <row r="23" spans="1:8" ht="12.75" customHeight="1">
      <c r="A23" s="13"/>
      <c r="B23" s="14" t="s">
        <v>37</v>
      </c>
      <c r="C23" s="15">
        <v>1</v>
      </c>
      <c r="D23" s="10">
        <v>1</v>
      </c>
      <c r="E23" s="16">
        <v>0</v>
      </c>
      <c r="F23" s="10">
        <v>1</v>
      </c>
      <c r="G23" s="10">
        <v>1</v>
      </c>
      <c r="H23" s="16">
        <v>0</v>
      </c>
    </row>
    <row r="24" spans="1:8" ht="12.75" customHeight="1">
      <c r="A24" s="13"/>
      <c r="B24" s="14" t="s">
        <v>38</v>
      </c>
      <c r="C24" s="15">
        <v>6</v>
      </c>
      <c r="D24" s="10">
        <v>5</v>
      </c>
      <c r="E24" s="16">
        <v>1</v>
      </c>
      <c r="F24" s="10">
        <v>2</v>
      </c>
      <c r="G24" s="10">
        <v>2</v>
      </c>
      <c r="H24" s="16">
        <v>0</v>
      </c>
    </row>
    <row r="25" spans="1:8" ht="12.75" customHeight="1">
      <c r="A25" s="13"/>
      <c r="B25" s="14" t="s">
        <v>39</v>
      </c>
      <c r="C25" s="15">
        <v>8</v>
      </c>
      <c r="D25" s="10">
        <v>7</v>
      </c>
      <c r="E25" s="16">
        <v>1</v>
      </c>
      <c r="F25" s="10">
        <v>3</v>
      </c>
      <c r="G25" s="10">
        <v>3</v>
      </c>
      <c r="H25" s="16">
        <v>0</v>
      </c>
    </row>
    <row r="26" spans="1:8" ht="13.5" customHeight="1">
      <c r="A26" s="13"/>
      <c r="B26" s="14" t="s">
        <v>373</v>
      </c>
      <c r="C26" s="15">
        <v>7</v>
      </c>
      <c r="D26" s="10">
        <v>7</v>
      </c>
      <c r="E26" s="16">
        <v>0</v>
      </c>
      <c r="F26" s="10">
        <v>4</v>
      </c>
      <c r="G26" s="10">
        <v>4</v>
      </c>
      <c r="H26" s="16">
        <v>0</v>
      </c>
    </row>
    <row r="27" spans="1:8" ht="12.75" customHeight="1">
      <c r="A27" s="13"/>
      <c r="B27" s="14" t="s">
        <v>40</v>
      </c>
      <c r="C27" s="15">
        <v>3</v>
      </c>
      <c r="D27" s="10">
        <v>3</v>
      </c>
      <c r="E27" s="16">
        <v>0</v>
      </c>
      <c r="F27" s="10">
        <v>1</v>
      </c>
      <c r="G27" s="10">
        <v>1</v>
      </c>
      <c r="H27" s="16">
        <v>0</v>
      </c>
    </row>
    <row r="28" spans="1:8" ht="4.5" customHeight="1">
      <c r="A28" s="13"/>
      <c r="B28" s="14"/>
      <c r="C28" s="15"/>
      <c r="D28" s="10"/>
      <c r="E28" s="16"/>
      <c r="F28" s="10"/>
      <c r="G28" s="10"/>
      <c r="H28" s="16"/>
    </row>
    <row r="29" spans="1:8" ht="12.75" customHeight="1">
      <c r="A29" s="13"/>
      <c r="B29" s="14" t="s">
        <v>391</v>
      </c>
      <c r="C29" s="15">
        <v>6</v>
      </c>
      <c r="D29" s="10">
        <v>6</v>
      </c>
      <c r="E29" s="16">
        <v>0</v>
      </c>
      <c r="F29" s="10">
        <v>4</v>
      </c>
      <c r="G29" s="10">
        <v>2</v>
      </c>
      <c r="H29" s="16">
        <v>2</v>
      </c>
    </row>
    <row r="30" spans="1:8" ht="13.5" customHeight="1">
      <c r="A30" s="13"/>
      <c r="B30" s="14" t="s">
        <v>392</v>
      </c>
      <c r="C30" s="15">
        <v>6</v>
      </c>
      <c r="D30" s="10">
        <v>5</v>
      </c>
      <c r="E30" s="16">
        <v>1</v>
      </c>
      <c r="F30" s="10">
        <v>3</v>
      </c>
      <c r="G30" s="10">
        <v>3</v>
      </c>
      <c r="H30" s="16">
        <v>0</v>
      </c>
    </row>
    <row r="31" spans="1:8" ht="12.75" customHeight="1">
      <c r="A31" s="13"/>
      <c r="B31" s="14" t="s">
        <v>41</v>
      </c>
      <c r="C31" s="15">
        <v>3</v>
      </c>
      <c r="D31" s="10">
        <v>3</v>
      </c>
      <c r="E31" s="16">
        <v>0</v>
      </c>
      <c r="F31" s="10">
        <v>1</v>
      </c>
      <c r="G31" s="10">
        <v>1</v>
      </c>
      <c r="H31" s="16">
        <v>0</v>
      </c>
    </row>
    <row r="32" spans="1:8" ht="12.75" customHeight="1">
      <c r="A32" s="13"/>
      <c r="B32" s="14" t="s">
        <v>42</v>
      </c>
      <c r="C32" s="15">
        <v>3</v>
      </c>
      <c r="D32" s="10">
        <v>3</v>
      </c>
      <c r="E32" s="16">
        <v>0</v>
      </c>
      <c r="F32" s="10">
        <v>1</v>
      </c>
      <c r="G32" s="10">
        <v>1</v>
      </c>
      <c r="H32" s="16">
        <v>0</v>
      </c>
    </row>
    <row r="33" spans="1:8" ht="12.75" customHeight="1">
      <c r="A33" s="13"/>
      <c r="B33" s="14" t="s">
        <v>43</v>
      </c>
      <c r="C33" s="15">
        <v>4</v>
      </c>
      <c r="D33" s="10">
        <v>4</v>
      </c>
      <c r="E33" s="16">
        <v>0</v>
      </c>
      <c r="F33" s="10">
        <v>2</v>
      </c>
      <c r="G33" s="10">
        <v>2</v>
      </c>
      <c r="H33" s="16">
        <v>0</v>
      </c>
    </row>
    <row r="34" spans="1:8" ht="4.5" customHeight="1">
      <c r="A34" s="13"/>
      <c r="B34" s="14"/>
      <c r="C34" s="15"/>
      <c r="D34" s="10"/>
      <c r="E34" s="16"/>
      <c r="F34" s="10"/>
      <c r="G34" s="10"/>
      <c r="H34" s="16"/>
    </row>
    <row r="35" spans="1:8" ht="13.5" customHeight="1">
      <c r="A35" s="13"/>
      <c r="B35" s="14" t="s">
        <v>44</v>
      </c>
      <c r="C35" s="15">
        <v>4</v>
      </c>
      <c r="D35" s="10">
        <v>3</v>
      </c>
      <c r="E35" s="16">
        <v>1</v>
      </c>
      <c r="F35" s="10">
        <v>1</v>
      </c>
      <c r="G35" s="10">
        <v>1</v>
      </c>
      <c r="H35" s="16">
        <v>0</v>
      </c>
    </row>
    <row r="36" spans="1:8" ht="12.75" customHeight="1">
      <c r="A36" s="13"/>
      <c r="B36" s="14" t="s">
        <v>45</v>
      </c>
      <c r="C36" s="15">
        <v>4</v>
      </c>
      <c r="D36" s="10">
        <v>4</v>
      </c>
      <c r="E36" s="16">
        <v>0</v>
      </c>
      <c r="F36" s="10">
        <v>1</v>
      </c>
      <c r="G36" s="10">
        <v>1</v>
      </c>
      <c r="H36" s="16">
        <v>0</v>
      </c>
    </row>
    <row r="37" spans="1:8" ht="12.75" customHeight="1">
      <c r="A37" s="13"/>
      <c r="B37" s="14" t="s">
        <v>374</v>
      </c>
      <c r="C37" s="15">
        <v>19</v>
      </c>
      <c r="D37" s="10">
        <v>18</v>
      </c>
      <c r="E37" s="16">
        <v>1</v>
      </c>
      <c r="F37" s="10">
        <v>4</v>
      </c>
      <c r="G37" s="10">
        <v>4</v>
      </c>
      <c r="H37" s="16">
        <v>0</v>
      </c>
    </row>
    <row r="38" spans="1:8" ht="12.75" customHeight="1">
      <c r="A38" s="13"/>
      <c r="B38" s="110" t="s">
        <v>393</v>
      </c>
      <c r="C38" s="15">
        <v>10</v>
      </c>
      <c r="D38" s="10">
        <v>10</v>
      </c>
      <c r="E38" s="16">
        <v>0</v>
      </c>
      <c r="F38" s="10">
        <v>2</v>
      </c>
      <c r="G38" s="10">
        <v>2</v>
      </c>
      <c r="H38" s="16">
        <v>0</v>
      </c>
    </row>
    <row r="39" spans="1:8" ht="4.5" customHeight="1" thickBot="1">
      <c r="A39" s="13"/>
      <c r="B39" s="111"/>
      <c r="C39" s="112"/>
      <c r="D39" s="17"/>
      <c r="E39" s="113"/>
      <c r="F39" s="17"/>
      <c r="G39" s="17"/>
      <c r="H39" s="113"/>
    </row>
    <row r="40" ht="11.25"/>
    <row r="41" ht="11.25"/>
    <row r="42" ht="11.25"/>
    <row r="43" ht="11.25"/>
    <row r="44" ht="11.25"/>
    <row r="45" ht="11.25"/>
  </sheetData>
  <mergeCells count="4">
    <mergeCell ref="C4:E4"/>
    <mergeCell ref="F4:H4"/>
    <mergeCell ref="B4:B5"/>
    <mergeCell ref="B2:L2"/>
  </mergeCells>
  <printOptions/>
  <pageMargins left="0.7874015748031497" right="0.7874015748031497" top="0.7874015748031497" bottom="0.7874015748031497" header="0.5118110236220472" footer="0.5118110236220472"/>
  <pageSetup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AF38"/>
  <sheetViews>
    <sheetView workbookViewId="0" topLeftCell="M1">
      <selection activeCell="X29" sqref="X29"/>
    </sheetView>
  </sheetViews>
  <sheetFormatPr defaultColWidth="7.00390625" defaultRowHeight="14.25" customHeight="1"/>
  <cols>
    <col min="1" max="1" width="1.625" style="6" customWidth="1"/>
    <col min="2" max="2" width="9.625" style="6" customWidth="1"/>
    <col min="3" max="31" width="5.375" style="6" customWidth="1"/>
    <col min="32" max="32" width="6.25390625" style="6" customWidth="1"/>
    <col min="33" max="16384" width="7.00390625" style="6" customWidth="1"/>
  </cols>
  <sheetData>
    <row r="1" ht="4.5" customHeight="1"/>
    <row r="2" spans="2:18" ht="13.5" customHeight="1">
      <c r="B2" s="395" t="s">
        <v>262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6"/>
      <c r="N2" s="396"/>
      <c r="O2" s="396"/>
      <c r="P2" s="396"/>
      <c r="Q2" s="397"/>
      <c r="R2" s="395" t="s">
        <v>453</v>
      </c>
    </row>
    <row r="3" ht="4.5" customHeight="1" thickBot="1"/>
    <row r="4" spans="2:32" s="74" customFormat="1" ht="13.5" customHeight="1">
      <c r="B4" s="242"/>
      <c r="C4" s="243"/>
      <c r="D4" s="242"/>
      <c r="E4" s="180" t="s">
        <v>8</v>
      </c>
      <c r="F4" s="242"/>
      <c r="G4" s="242"/>
      <c r="H4" s="513" t="s">
        <v>263</v>
      </c>
      <c r="I4" s="514"/>
      <c r="J4" s="514"/>
      <c r="K4" s="514"/>
      <c r="L4" s="515"/>
      <c r="M4" s="513" t="s">
        <v>264</v>
      </c>
      <c r="N4" s="514"/>
      <c r="O4" s="514"/>
      <c r="P4" s="514"/>
      <c r="Q4" s="515"/>
      <c r="R4" s="513" t="s">
        <v>265</v>
      </c>
      <c r="S4" s="514"/>
      <c r="T4" s="514"/>
      <c r="U4" s="514"/>
      <c r="V4" s="515"/>
      <c r="W4" s="513" t="s">
        <v>266</v>
      </c>
      <c r="X4" s="514"/>
      <c r="Y4" s="514"/>
      <c r="Z4" s="514"/>
      <c r="AA4" s="515"/>
      <c r="AB4" s="510" t="s">
        <v>285</v>
      </c>
      <c r="AC4" s="511"/>
      <c r="AD4" s="511"/>
      <c r="AE4" s="512"/>
      <c r="AF4" s="32" t="s">
        <v>267</v>
      </c>
    </row>
    <row r="5" spans="2:32" s="74" customFormat="1" ht="13.5" customHeight="1">
      <c r="B5" s="148" t="s">
        <v>25</v>
      </c>
      <c r="C5" s="7" t="s">
        <v>8</v>
      </c>
      <c r="D5" s="434" t="s">
        <v>286</v>
      </c>
      <c r="E5" s="435"/>
      <c r="F5" s="434" t="s">
        <v>287</v>
      </c>
      <c r="G5" s="435"/>
      <c r="H5" s="7" t="s">
        <v>8</v>
      </c>
      <c r="I5" s="434" t="s">
        <v>286</v>
      </c>
      <c r="J5" s="435"/>
      <c r="K5" s="434" t="s">
        <v>287</v>
      </c>
      <c r="L5" s="435"/>
      <c r="M5" s="402" t="s">
        <v>8</v>
      </c>
      <c r="N5" s="434" t="s">
        <v>286</v>
      </c>
      <c r="O5" s="435"/>
      <c r="P5" s="434" t="s">
        <v>287</v>
      </c>
      <c r="Q5" s="435"/>
      <c r="R5" s="7" t="s">
        <v>8</v>
      </c>
      <c r="S5" s="434" t="s">
        <v>286</v>
      </c>
      <c r="T5" s="435"/>
      <c r="U5" s="434" t="s">
        <v>287</v>
      </c>
      <c r="V5" s="435"/>
      <c r="W5" s="7" t="s">
        <v>8</v>
      </c>
      <c r="X5" s="434" t="s">
        <v>286</v>
      </c>
      <c r="Y5" s="435"/>
      <c r="Z5" s="434" t="s">
        <v>287</v>
      </c>
      <c r="AA5" s="435"/>
      <c r="AB5" s="434" t="s">
        <v>288</v>
      </c>
      <c r="AC5" s="435"/>
      <c r="AD5" s="434" t="s">
        <v>289</v>
      </c>
      <c r="AE5" s="435"/>
      <c r="AF5" s="97" t="s">
        <v>246</v>
      </c>
    </row>
    <row r="6" spans="3:32" s="74" customFormat="1" ht="13.5" customHeight="1">
      <c r="C6" s="181"/>
      <c r="D6" s="7" t="s">
        <v>268</v>
      </c>
      <c r="E6" s="7" t="s">
        <v>267</v>
      </c>
      <c r="F6" s="7" t="s">
        <v>47</v>
      </c>
      <c r="G6" s="7" t="s">
        <v>48</v>
      </c>
      <c r="H6" s="181"/>
      <c r="I6" s="7" t="s">
        <v>268</v>
      </c>
      <c r="J6" s="7" t="s">
        <v>267</v>
      </c>
      <c r="K6" s="7" t="s">
        <v>47</v>
      </c>
      <c r="L6" s="7" t="s">
        <v>48</v>
      </c>
      <c r="M6" s="403"/>
      <c r="N6" s="401" t="s">
        <v>268</v>
      </c>
      <c r="O6" s="401" t="s">
        <v>267</v>
      </c>
      <c r="P6" s="401" t="s">
        <v>47</v>
      </c>
      <c r="Q6" s="404" t="s">
        <v>48</v>
      </c>
      <c r="R6" s="181"/>
      <c r="S6" s="7" t="s">
        <v>268</v>
      </c>
      <c r="T6" s="7" t="s">
        <v>267</v>
      </c>
      <c r="U6" s="7" t="s">
        <v>47</v>
      </c>
      <c r="V6" s="7" t="s">
        <v>48</v>
      </c>
      <c r="W6" s="181"/>
      <c r="X6" s="7" t="s">
        <v>268</v>
      </c>
      <c r="Y6" s="7" t="s">
        <v>267</v>
      </c>
      <c r="Z6" s="7" t="s">
        <v>47</v>
      </c>
      <c r="AA6" s="7" t="s">
        <v>48</v>
      </c>
      <c r="AB6" s="7" t="s">
        <v>268</v>
      </c>
      <c r="AC6" s="7" t="s">
        <v>267</v>
      </c>
      <c r="AD6" s="7" t="s">
        <v>268</v>
      </c>
      <c r="AE6" s="7" t="s">
        <v>267</v>
      </c>
      <c r="AF6" s="97" t="s">
        <v>254</v>
      </c>
    </row>
    <row r="7" spans="2:32" ht="4.5" customHeight="1">
      <c r="B7" s="175"/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175"/>
    </row>
    <row r="8" spans="2:32" ht="13.5" customHeight="1">
      <c r="B8" s="79" t="s">
        <v>28</v>
      </c>
      <c r="C8" s="347">
        <f>SUM(D8:E8)</f>
        <v>32</v>
      </c>
      <c r="D8" s="51">
        <f>SUM(D10:D37)</f>
        <v>29</v>
      </c>
      <c r="E8" s="51">
        <f>SUM(E10:E37)</f>
        <v>3</v>
      </c>
      <c r="F8" s="51">
        <f>SUM(F10:F37)</f>
        <v>23</v>
      </c>
      <c r="G8" s="51">
        <f>SUM(G10:G37)</f>
        <v>9</v>
      </c>
      <c r="H8" s="51">
        <f>SUM(I8:J8)</f>
        <v>1</v>
      </c>
      <c r="I8" s="51">
        <f>SUM(I10:I37)</f>
        <v>1</v>
      </c>
      <c r="J8" s="51">
        <f>SUM(J10:J37)</f>
        <v>0</v>
      </c>
      <c r="K8" s="51">
        <f>SUM(K10:K37)</f>
        <v>1</v>
      </c>
      <c r="L8" s="51">
        <f>SUM(L10:L37)</f>
        <v>0</v>
      </c>
      <c r="M8" s="51">
        <f>SUM(N8:O8)</f>
        <v>15</v>
      </c>
      <c r="N8" s="51">
        <f>SUM(N10:N37)</f>
        <v>15</v>
      </c>
      <c r="O8" s="51">
        <f>SUM(O10:O37)</f>
        <v>0</v>
      </c>
      <c r="P8" s="51">
        <f>SUM(P10:P37)</f>
        <v>13</v>
      </c>
      <c r="Q8" s="51">
        <f>SUM(Q10:Q37)</f>
        <v>2</v>
      </c>
      <c r="R8" s="51">
        <f>SUM(S8:T8)</f>
        <v>13</v>
      </c>
      <c r="S8" s="51">
        <f>SUM(S10:S37)</f>
        <v>10</v>
      </c>
      <c r="T8" s="51">
        <f>SUM(T10:T37)</f>
        <v>3</v>
      </c>
      <c r="U8" s="51">
        <f>SUM(U10:U37)</f>
        <v>8</v>
      </c>
      <c r="V8" s="51">
        <f>SUM(V10:V37)</f>
        <v>5</v>
      </c>
      <c r="W8" s="51">
        <f>SUM(X8:Y8)</f>
        <v>3</v>
      </c>
      <c r="X8" s="51">
        <f>SUM(X10:X37)</f>
        <v>3</v>
      </c>
      <c r="Y8" s="51">
        <f aca="true" t="shared" si="0" ref="Y8:AE8">SUM(Y10:Y37)</f>
        <v>0</v>
      </c>
      <c r="Z8" s="51">
        <f t="shared" si="0"/>
        <v>1</v>
      </c>
      <c r="AA8" s="51">
        <f t="shared" si="0"/>
        <v>2</v>
      </c>
      <c r="AB8" s="51">
        <f>SUM(AB10:AB37)</f>
        <v>21</v>
      </c>
      <c r="AC8" s="51">
        <f t="shared" si="0"/>
        <v>2</v>
      </c>
      <c r="AD8" s="51">
        <f t="shared" si="0"/>
        <v>8</v>
      </c>
      <c r="AE8" s="51">
        <f t="shared" si="0"/>
        <v>1</v>
      </c>
      <c r="AF8" s="355">
        <v>9.4</v>
      </c>
    </row>
    <row r="9" spans="3:32" ht="4.5" customHeight="1"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356"/>
    </row>
    <row r="10" spans="2:32" ht="13.5" customHeight="1">
      <c r="B10" s="245" t="s">
        <v>31</v>
      </c>
      <c r="C10" s="55">
        <v>5</v>
      </c>
      <c r="D10" s="56">
        <v>5</v>
      </c>
      <c r="E10" s="56">
        <v>0</v>
      </c>
      <c r="F10" s="56">
        <v>4</v>
      </c>
      <c r="G10" s="56">
        <v>1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1</v>
      </c>
      <c r="N10" s="56">
        <v>1</v>
      </c>
      <c r="O10" s="53">
        <v>0</v>
      </c>
      <c r="P10" s="56">
        <v>1</v>
      </c>
      <c r="Q10" s="53">
        <v>0</v>
      </c>
      <c r="R10" s="53">
        <v>4</v>
      </c>
      <c r="S10" s="56">
        <v>4</v>
      </c>
      <c r="T10" s="53">
        <v>0</v>
      </c>
      <c r="U10" s="56">
        <v>3</v>
      </c>
      <c r="V10" s="56">
        <v>1</v>
      </c>
      <c r="W10" s="53">
        <v>0</v>
      </c>
      <c r="X10" s="56">
        <v>0</v>
      </c>
      <c r="Y10" s="53">
        <v>0</v>
      </c>
      <c r="Z10" s="56">
        <v>0</v>
      </c>
      <c r="AA10" s="53">
        <v>0</v>
      </c>
      <c r="AB10" s="56">
        <v>4</v>
      </c>
      <c r="AC10" s="56">
        <v>0</v>
      </c>
      <c r="AD10" s="56">
        <v>1</v>
      </c>
      <c r="AE10" s="53">
        <v>0</v>
      </c>
      <c r="AF10" s="357">
        <v>0</v>
      </c>
    </row>
    <row r="11" spans="2:32" ht="13.5" customHeight="1">
      <c r="B11" s="245" t="s">
        <v>32</v>
      </c>
      <c r="C11" s="55">
        <v>4</v>
      </c>
      <c r="D11" s="56">
        <v>4</v>
      </c>
      <c r="E11" s="53">
        <v>0</v>
      </c>
      <c r="F11" s="56">
        <v>3</v>
      </c>
      <c r="G11" s="53">
        <v>1</v>
      </c>
      <c r="H11" s="53">
        <v>1</v>
      </c>
      <c r="I11" s="53">
        <v>1</v>
      </c>
      <c r="J11" s="53">
        <v>0</v>
      </c>
      <c r="K11" s="53">
        <v>1</v>
      </c>
      <c r="L11" s="53">
        <v>0</v>
      </c>
      <c r="M11" s="53">
        <v>3</v>
      </c>
      <c r="N11" s="56">
        <v>3</v>
      </c>
      <c r="O11" s="53">
        <v>0</v>
      </c>
      <c r="P11" s="56">
        <v>2</v>
      </c>
      <c r="Q11" s="53">
        <v>1</v>
      </c>
      <c r="R11" s="53">
        <v>0</v>
      </c>
      <c r="S11" s="53">
        <v>0</v>
      </c>
      <c r="T11" s="53">
        <v>0</v>
      </c>
      <c r="U11" s="53">
        <v>0</v>
      </c>
      <c r="V11" s="56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6">
        <v>3</v>
      </c>
      <c r="AC11" s="53">
        <v>0</v>
      </c>
      <c r="AD11" s="53">
        <v>1</v>
      </c>
      <c r="AE11" s="53">
        <v>0</v>
      </c>
      <c r="AF11" s="357">
        <v>0</v>
      </c>
    </row>
    <row r="12" spans="2:32" ht="13.5" customHeight="1">
      <c r="B12" s="245" t="s">
        <v>33</v>
      </c>
      <c r="C12" s="52">
        <v>3</v>
      </c>
      <c r="D12" s="53">
        <v>3</v>
      </c>
      <c r="E12" s="53">
        <v>0</v>
      </c>
      <c r="F12" s="53">
        <v>3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3</v>
      </c>
      <c r="N12" s="53">
        <v>3</v>
      </c>
      <c r="O12" s="53">
        <v>0</v>
      </c>
      <c r="P12" s="53">
        <v>3</v>
      </c>
      <c r="Q12" s="53">
        <v>0</v>
      </c>
      <c r="R12" s="53">
        <v>0</v>
      </c>
      <c r="S12" s="53">
        <v>0</v>
      </c>
      <c r="T12" s="53">
        <v>0</v>
      </c>
      <c r="U12" s="56">
        <v>0</v>
      </c>
      <c r="V12" s="56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6">
        <v>3</v>
      </c>
      <c r="AC12" s="53">
        <v>0</v>
      </c>
      <c r="AD12" s="53">
        <v>0</v>
      </c>
      <c r="AE12" s="53">
        <v>0</v>
      </c>
      <c r="AF12" s="357">
        <v>0</v>
      </c>
    </row>
    <row r="13" spans="2:32" ht="13.5" customHeight="1">
      <c r="B13" s="245" t="s">
        <v>34</v>
      </c>
      <c r="C13" s="55">
        <v>8</v>
      </c>
      <c r="D13" s="56">
        <v>8</v>
      </c>
      <c r="E13" s="53">
        <v>0</v>
      </c>
      <c r="F13" s="56">
        <v>6</v>
      </c>
      <c r="G13" s="56">
        <v>2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3</v>
      </c>
      <c r="N13" s="56">
        <v>3</v>
      </c>
      <c r="O13" s="53">
        <v>0</v>
      </c>
      <c r="P13" s="56">
        <v>3</v>
      </c>
      <c r="Q13" s="53">
        <v>0</v>
      </c>
      <c r="R13" s="53">
        <v>3</v>
      </c>
      <c r="S13" s="56">
        <v>3</v>
      </c>
      <c r="T13" s="53">
        <v>0</v>
      </c>
      <c r="U13" s="56">
        <v>2</v>
      </c>
      <c r="V13" s="56">
        <v>1</v>
      </c>
      <c r="W13" s="53">
        <v>2</v>
      </c>
      <c r="X13" s="53">
        <v>2</v>
      </c>
      <c r="Y13" s="53">
        <v>0</v>
      </c>
      <c r="Z13" s="53">
        <v>1</v>
      </c>
      <c r="AA13" s="53">
        <v>1</v>
      </c>
      <c r="AB13" s="56">
        <v>6</v>
      </c>
      <c r="AC13" s="53">
        <v>0</v>
      </c>
      <c r="AD13" s="56">
        <v>2</v>
      </c>
      <c r="AE13" s="53">
        <v>0</v>
      </c>
      <c r="AF13" s="357">
        <v>0</v>
      </c>
    </row>
    <row r="14" spans="2:32" ht="13.5" customHeight="1">
      <c r="B14" s="245" t="s">
        <v>370</v>
      </c>
      <c r="C14" s="55">
        <v>1</v>
      </c>
      <c r="D14" s="56">
        <v>0</v>
      </c>
      <c r="E14" s="53">
        <v>1</v>
      </c>
      <c r="F14" s="56">
        <v>1</v>
      </c>
      <c r="G14" s="56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6">
        <v>0</v>
      </c>
      <c r="O14" s="53">
        <v>0</v>
      </c>
      <c r="P14" s="56">
        <v>0</v>
      </c>
      <c r="Q14" s="53">
        <v>0</v>
      </c>
      <c r="R14" s="53">
        <v>1</v>
      </c>
      <c r="S14" s="56">
        <v>0</v>
      </c>
      <c r="T14" s="53">
        <v>1</v>
      </c>
      <c r="U14" s="56">
        <v>1</v>
      </c>
      <c r="V14" s="56">
        <v>0</v>
      </c>
      <c r="W14" s="53">
        <v>0</v>
      </c>
      <c r="X14" s="53">
        <v>0</v>
      </c>
      <c r="Y14" s="53">
        <v>0</v>
      </c>
      <c r="Z14" s="53">
        <v>0</v>
      </c>
      <c r="AA14" s="53">
        <v>0</v>
      </c>
      <c r="AB14" s="56">
        <v>0</v>
      </c>
      <c r="AC14" s="53">
        <v>1</v>
      </c>
      <c r="AD14" s="56">
        <v>0</v>
      </c>
      <c r="AE14" s="53">
        <v>0</v>
      </c>
      <c r="AF14" s="357">
        <v>100</v>
      </c>
    </row>
    <row r="15" spans="2:32" ht="4.5" customHeight="1">
      <c r="B15" s="245"/>
      <c r="C15" s="55"/>
      <c r="D15" s="56"/>
      <c r="E15" s="53"/>
      <c r="F15" s="56"/>
      <c r="G15" s="56"/>
      <c r="H15" s="53"/>
      <c r="I15" s="53"/>
      <c r="J15" s="53"/>
      <c r="K15" s="53"/>
      <c r="L15" s="53"/>
      <c r="M15" s="53"/>
      <c r="N15" s="56"/>
      <c r="O15" s="53"/>
      <c r="P15" s="56"/>
      <c r="Q15" s="53"/>
      <c r="R15" s="53"/>
      <c r="S15" s="56"/>
      <c r="T15" s="53"/>
      <c r="U15" s="56"/>
      <c r="V15" s="56"/>
      <c r="W15" s="53"/>
      <c r="X15" s="53"/>
      <c r="Y15" s="53"/>
      <c r="Z15" s="53"/>
      <c r="AA15" s="53"/>
      <c r="AB15" s="56"/>
      <c r="AC15" s="53"/>
      <c r="AD15" s="56"/>
      <c r="AE15" s="53"/>
      <c r="AF15" s="357"/>
    </row>
    <row r="16" spans="2:32" ht="13.5" customHeight="1">
      <c r="B16" s="245" t="s">
        <v>371</v>
      </c>
      <c r="C16" s="55">
        <v>4</v>
      </c>
      <c r="D16" s="56">
        <v>3</v>
      </c>
      <c r="E16" s="53">
        <v>1</v>
      </c>
      <c r="F16" s="56">
        <v>2</v>
      </c>
      <c r="G16" s="56">
        <v>2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2</v>
      </c>
      <c r="N16" s="56">
        <v>2</v>
      </c>
      <c r="O16" s="53">
        <v>0</v>
      </c>
      <c r="P16" s="56">
        <v>2</v>
      </c>
      <c r="Q16" s="53">
        <v>0</v>
      </c>
      <c r="R16" s="53">
        <v>2</v>
      </c>
      <c r="S16" s="56">
        <v>1</v>
      </c>
      <c r="T16" s="53">
        <v>1</v>
      </c>
      <c r="U16" s="56">
        <v>0</v>
      </c>
      <c r="V16" s="56">
        <v>2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6">
        <v>2</v>
      </c>
      <c r="AC16" s="53">
        <v>0</v>
      </c>
      <c r="AD16" s="56">
        <v>1</v>
      </c>
      <c r="AE16" s="53">
        <v>1</v>
      </c>
      <c r="AF16" s="357">
        <v>25</v>
      </c>
    </row>
    <row r="17" spans="2:32" ht="13.5" customHeight="1">
      <c r="B17" s="245" t="s">
        <v>372</v>
      </c>
      <c r="C17" s="55">
        <v>0</v>
      </c>
      <c r="D17" s="56">
        <v>0</v>
      </c>
      <c r="E17" s="53">
        <v>0</v>
      </c>
      <c r="F17" s="56">
        <v>0</v>
      </c>
      <c r="G17" s="56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6">
        <v>0</v>
      </c>
      <c r="O17" s="53">
        <v>0</v>
      </c>
      <c r="P17" s="56">
        <v>0</v>
      </c>
      <c r="Q17" s="53">
        <v>0</v>
      </c>
      <c r="R17" s="53">
        <v>0</v>
      </c>
      <c r="S17" s="56">
        <v>0</v>
      </c>
      <c r="T17" s="53">
        <v>0</v>
      </c>
      <c r="U17" s="56">
        <v>0</v>
      </c>
      <c r="V17" s="56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6">
        <v>0</v>
      </c>
      <c r="AC17" s="53">
        <v>0</v>
      </c>
      <c r="AD17" s="56">
        <v>0</v>
      </c>
      <c r="AE17" s="53">
        <v>0</v>
      </c>
      <c r="AF17" s="357">
        <v>0</v>
      </c>
    </row>
    <row r="18" spans="2:32" ht="13.5" customHeight="1">
      <c r="B18" s="245" t="s">
        <v>390</v>
      </c>
      <c r="C18" s="55">
        <v>0</v>
      </c>
      <c r="D18" s="56">
        <v>0</v>
      </c>
      <c r="E18" s="53">
        <v>0</v>
      </c>
      <c r="F18" s="56">
        <v>0</v>
      </c>
      <c r="G18" s="56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6">
        <v>0</v>
      </c>
      <c r="O18" s="53">
        <v>0</v>
      </c>
      <c r="P18" s="56">
        <v>0</v>
      </c>
      <c r="Q18" s="53">
        <v>0</v>
      </c>
      <c r="R18" s="53">
        <v>0</v>
      </c>
      <c r="S18" s="56">
        <v>0</v>
      </c>
      <c r="T18" s="53">
        <v>0</v>
      </c>
      <c r="U18" s="56">
        <v>0</v>
      </c>
      <c r="V18" s="56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6">
        <v>0</v>
      </c>
      <c r="AC18" s="53">
        <v>0</v>
      </c>
      <c r="AD18" s="56">
        <v>0</v>
      </c>
      <c r="AE18" s="53">
        <v>0</v>
      </c>
      <c r="AF18" s="357">
        <v>0</v>
      </c>
    </row>
    <row r="19" spans="2:32" ht="13.5" customHeight="1">
      <c r="B19" s="245" t="s">
        <v>394</v>
      </c>
      <c r="C19" s="52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6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357">
        <v>0</v>
      </c>
    </row>
    <row r="20" spans="2:32" ht="13.5" customHeight="1">
      <c r="B20" s="245" t="s">
        <v>36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</v>
      </c>
      <c r="AD20" s="53">
        <v>0</v>
      </c>
      <c r="AE20" s="53">
        <v>0</v>
      </c>
      <c r="AF20" s="357">
        <v>0</v>
      </c>
    </row>
    <row r="21" spans="2:32" ht="4.5" customHeight="1">
      <c r="B21" s="245"/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357"/>
    </row>
    <row r="22" spans="2:32" ht="13.5" customHeight="1">
      <c r="B22" s="245" t="s">
        <v>37</v>
      </c>
      <c r="C22" s="52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357">
        <v>0</v>
      </c>
    </row>
    <row r="23" spans="2:32" ht="13.5" customHeight="1">
      <c r="B23" s="245" t="s">
        <v>38</v>
      </c>
      <c r="C23" s="52">
        <v>0</v>
      </c>
      <c r="D23" s="53">
        <v>0</v>
      </c>
      <c r="E23" s="53">
        <v>0</v>
      </c>
      <c r="F23" s="53">
        <v>0</v>
      </c>
      <c r="G23" s="56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6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6">
        <v>0</v>
      </c>
      <c r="AE23" s="53">
        <v>0</v>
      </c>
      <c r="AF23" s="357">
        <v>0</v>
      </c>
    </row>
    <row r="24" spans="2:32" ht="13.5" customHeight="1">
      <c r="B24" s="245" t="s">
        <v>39</v>
      </c>
      <c r="C24" s="52">
        <v>0</v>
      </c>
      <c r="D24" s="53">
        <v>0</v>
      </c>
      <c r="E24" s="53">
        <v>0</v>
      </c>
      <c r="F24" s="53">
        <v>0</v>
      </c>
      <c r="G24" s="56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6">
        <v>0</v>
      </c>
      <c r="T24" s="53">
        <v>0</v>
      </c>
      <c r="U24" s="53">
        <v>0</v>
      </c>
      <c r="V24" s="56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6">
        <v>0</v>
      </c>
      <c r="AE24" s="53">
        <v>0</v>
      </c>
      <c r="AF24" s="357">
        <v>0</v>
      </c>
    </row>
    <row r="25" spans="2:32" ht="13.5" customHeight="1">
      <c r="B25" s="245" t="s">
        <v>373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357">
        <v>0</v>
      </c>
    </row>
    <row r="26" spans="2:32" ht="13.5" customHeight="1">
      <c r="B26" s="245" t="s">
        <v>40</v>
      </c>
      <c r="C26" s="55">
        <v>0</v>
      </c>
      <c r="D26" s="56">
        <v>0</v>
      </c>
      <c r="E26" s="53">
        <v>0</v>
      </c>
      <c r="F26" s="56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6">
        <v>0</v>
      </c>
      <c r="O26" s="53">
        <v>0</v>
      </c>
      <c r="P26" s="56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6">
        <v>0</v>
      </c>
      <c r="AC26" s="53">
        <v>0</v>
      </c>
      <c r="AD26" s="53">
        <v>0</v>
      </c>
      <c r="AE26" s="53">
        <v>0</v>
      </c>
      <c r="AF26" s="357">
        <v>0</v>
      </c>
    </row>
    <row r="27" spans="2:32" ht="4.5" customHeight="1">
      <c r="B27" s="245"/>
      <c r="C27" s="55"/>
      <c r="D27" s="56"/>
      <c r="E27" s="53"/>
      <c r="F27" s="56"/>
      <c r="G27" s="53"/>
      <c r="H27" s="53"/>
      <c r="I27" s="53"/>
      <c r="J27" s="53"/>
      <c r="K27" s="53"/>
      <c r="L27" s="53"/>
      <c r="M27" s="53"/>
      <c r="N27" s="56"/>
      <c r="O27" s="53"/>
      <c r="P27" s="56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6"/>
      <c r="AC27" s="53"/>
      <c r="AD27" s="53"/>
      <c r="AE27" s="53"/>
      <c r="AF27" s="357"/>
    </row>
    <row r="28" spans="2:32" ht="13.5" customHeight="1">
      <c r="B28" s="245" t="s">
        <v>391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357">
        <v>0</v>
      </c>
    </row>
    <row r="29" spans="2:32" ht="13.5" customHeight="1">
      <c r="B29" s="245" t="s">
        <v>392</v>
      </c>
      <c r="C29" s="55">
        <v>2</v>
      </c>
      <c r="D29" s="56">
        <v>1</v>
      </c>
      <c r="E29" s="53">
        <v>1</v>
      </c>
      <c r="F29" s="53">
        <v>1</v>
      </c>
      <c r="G29" s="56">
        <v>1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6">
        <v>1</v>
      </c>
      <c r="N29" s="56">
        <v>1</v>
      </c>
      <c r="O29" s="53">
        <v>0</v>
      </c>
      <c r="P29" s="53">
        <v>0</v>
      </c>
      <c r="Q29" s="56">
        <v>1</v>
      </c>
      <c r="R29" s="53">
        <v>1</v>
      </c>
      <c r="S29" s="53">
        <v>0</v>
      </c>
      <c r="T29" s="53">
        <v>1</v>
      </c>
      <c r="U29" s="53">
        <v>1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1</v>
      </c>
      <c r="AD29" s="56">
        <v>1</v>
      </c>
      <c r="AE29" s="53">
        <v>0</v>
      </c>
      <c r="AF29" s="357">
        <v>50</v>
      </c>
    </row>
    <row r="30" spans="2:32" ht="13.5" customHeight="1">
      <c r="B30" s="245" t="s">
        <v>41</v>
      </c>
      <c r="C30" s="55">
        <v>1</v>
      </c>
      <c r="D30" s="56">
        <v>1</v>
      </c>
      <c r="E30" s="53">
        <v>0</v>
      </c>
      <c r="F30" s="53">
        <v>1</v>
      </c>
      <c r="G30" s="56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6">
        <v>1</v>
      </c>
      <c r="N30" s="56">
        <v>1</v>
      </c>
      <c r="O30" s="53">
        <v>0</v>
      </c>
      <c r="P30" s="53">
        <v>1</v>
      </c>
      <c r="Q30" s="56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1</v>
      </c>
      <c r="AC30" s="53">
        <v>0</v>
      </c>
      <c r="AD30" s="56">
        <v>0</v>
      </c>
      <c r="AE30" s="53">
        <v>0</v>
      </c>
      <c r="AF30" s="357">
        <v>0</v>
      </c>
    </row>
    <row r="31" spans="2:32" ht="13.5" customHeight="1">
      <c r="B31" s="245" t="s">
        <v>42</v>
      </c>
      <c r="C31" s="55">
        <v>0</v>
      </c>
      <c r="D31" s="56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6">
        <v>0</v>
      </c>
      <c r="N31" s="56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357">
        <v>0</v>
      </c>
    </row>
    <row r="32" spans="2:32" ht="13.5" customHeight="1">
      <c r="B32" s="245" t="s">
        <v>43</v>
      </c>
      <c r="C32" s="55">
        <v>1</v>
      </c>
      <c r="D32" s="56">
        <v>1</v>
      </c>
      <c r="E32" s="56">
        <v>0</v>
      </c>
      <c r="F32" s="56">
        <v>1</v>
      </c>
      <c r="G32" s="56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6">
        <v>0</v>
      </c>
      <c r="O32" s="56">
        <v>0</v>
      </c>
      <c r="P32" s="56">
        <v>0</v>
      </c>
      <c r="Q32" s="53">
        <v>0</v>
      </c>
      <c r="R32" s="53">
        <v>1</v>
      </c>
      <c r="S32" s="56">
        <v>1</v>
      </c>
      <c r="T32" s="53">
        <v>0</v>
      </c>
      <c r="U32" s="53">
        <v>1</v>
      </c>
      <c r="V32" s="56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6">
        <v>1</v>
      </c>
      <c r="AC32" s="56">
        <v>0</v>
      </c>
      <c r="AD32" s="56">
        <v>0</v>
      </c>
      <c r="AE32" s="53">
        <v>0</v>
      </c>
      <c r="AF32" s="357">
        <v>0</v>
      </c>
    </row>
    <row r="33" spans="2:32" ht="4.5" customHeight="1">
      <c r="B33" s="245"/>
      <c r="C33" s="55"/>
      <c r="D33" s="56"/>
      <c r="E33" s="56"/>
      <c r="F33" s="56"/>
      <c r="G33" s="56"/>
      <c r="H33" s="53"/>
      <c r="I33" s="53"/>
      <c r="J33" s="53"/>
      <c r="K33" s="53"/>
      <c r="L33" s="53"/>
      <c r="M33" s="53"/>
      <c r="N33" s="56"/>
      <c r="O33" s="56"/>
      <c r="P33" s="56"/>
      <c r="Q33" s="53"/>
      <c r="R33" s="53"/>
      <c r="S33" s="56"/>
      <c r="T33" s="53"/>
      <c r="U33" s="53"/>
      <c r="V33" s="56"/>
      <c r="W33" s="53"/>
      <c r="X33" s="53"/>
      <c r="Y33" s="53"/>
      <c r="Z33" s="53"/>
      <c r="AA33" s="53"/>
      <c r="AB33" s="56"/>
      <c r="AC33" s="56"/>
      <c r="AD33" s="56"/>
      <c r="AE33" s="53"/>
      <c r="AF33" s="357"/>
    </row>
    <row r="34" spans="2:32" ht="13.5" customHeight="1">
      <c r="B34" s="245" t="s">
        <v>44</v>
      </c>
      <c r="C34" s="55">
        <v>2</v>
      </c>
      <c r="D34" s="56">
        <v>2</v>
      </c>
      <c r="E34" s="56">
        <v>0</v>
      </c>
      <c r="F34" s="53">
        <v>1</v>
      </c>
      <c r="G34" s="53">
        <v>1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1</v>
      </c>
      <c r="N34" s="56">
        <v>1</v>
      </c>
      <c r="O34" s="56">
        <v>0</v>
      </c>
      <c r="P34" s="56">
        <v>1</v>
      </c>
      <c r="Q34" s="56">
        <v>0</v>
      </c>
      <c r="R34" s="53">
        <v>1</v>
      </c>
      <c r="S34" s="53">
        <v>1</v>
      </c>
      <c r="T34" s="56">
        <v>0</v>
      </c>
      <c r="U34" s="53">
        <v>0</v>
      </c>
      <c r="V34" s="53">
        <v>1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1</v>
      </c>
      <c r="AC34" s="56">
        <v>0</v>
      </c>
      <c r="AD34" s="56">
        <v>1</v>
      </c>
      <c r="AE34" s="53">
        <v>0</v>
      </c>
      <c r="AF34" s="357">
        <v>0</v>
      </c>
    </row>
    <row r="35" spans="2:32" ht="13.5" customHeight="1">
      <c r="B35" s="245" t="s">
        <v>45</v>
      </c>
      <c r="C35" s="55">
        <v>0</v>
      </c>
      <c r="D35" s="56">
        <v>0</v>
      </c>
      <c r="E35" s="53">
        <v>0</v>
      </c>
      <c r="F35" s="56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6">
        <v>0</v>
      </c>
      <c r="O35" s="53">
        <v>0</v>
      </c>
      <c r="P35" s="56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>
        <v>0</v>
      </c>
      <c r="Y35" s="53">
        <v>0</v>
      </c>
      <c r="Z35" s="53">
        <v>0</v>
      </c>
      <c r="AA35" s="53">
        <v>0</v>
      </c>
      <c r="AB35" s="56">
        <v>0</v>
      </c>
      <c r="AC35" s="53">
        <v>0</v>
      </c>
      <c r="AD35" s="53">
        <v>0</v>
      </c>
      <c r="AE35" s="53">
        <v>0</v>
      </c>
      <c r="AF35" s="357">
        <v>0</v>
      </c>
    </row>
    <row r="36" spans="2:32" ht="13.5" customHeight="1">
      <c r="B36" s="245" t="s">
        <v>374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3">
        <v>0</v>
      </c>
      <c r="Z36" s="53">
        <v>0</v>
      </c>
      <c r="AA36" s="53">
        <v>0</v>
      </c>
      <c r="AB36" s="53">
        <v>0</v>
      </c>
      <c r="AC36" s="53">
        <v>0</v>
      </c>
      <c r="AD36" s="53">
        <v>0</v>
      </c>
      <c r="AE36" s="53">
        <v>0</v>
      </c>
      <c r="AF36" s="357">
        <v>0</v>
      </c>
    </row>
    <row r="37" spans="2:32" ht="13.5" customHeight="1">
      <c r="B37" s="245" t="s">
        <v>393</v>
      </c>
      <c r="C37" s="55">
        <v>1</v>
      </c>
      <c r="D37" s="56">
        <v>1</v>
      </c>
      <c r="E37" s="56">
        <v>0</v>
      </c>
      <c r="F37" s="53">
        <v>0</v>
      </c>
      <c r="G37" s="56">
        <v>1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6">
        <v>0</v>
      </c>
      <c r="O37" s="56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1</v>
      </c>
      <c r="X37" s="53">
        <v>1</v>
      </c>
      <c r="Y37" s="53">
        <v>0</v>
      </c>
      <c r="Z37" s="53">
        <v>0</v>
      </c>
      <c r="AA37" s="53">
        <v>1</v>
      </c>
      <c r="AB37" s="53">
        <v>0</v>
      </c>
      <c r="AC37" s="53">
        <v>0</v>
      </c>
      <c r="AD37" s="53">
        <v>1</v>
      </c>
      <c r="AE37" s="53">
        <v>0</v>
      </c>
      <c r="AF37" s="357">
        <v>0</v>
      </c>
    </row>
    <row r="38" spans="2:32" ht="4.5" customHeight="1" thickBot="1">
      <c r="B38" s="246"/>
      <c r="C38" s="247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</row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</sheetData>
  <mergeCells count="17">
    <mergeCell ref="H4:L4"/>
    <mergeCell ref="D5:E5"/>
    <mergeCell ref="F5:G5"/>
    <mergeCell ref="I5:J5"/>
    <mergeCell ref="K5:L5"/>
    <mergeCell ref="N5:O5"/>
    <mergeCell ref="P5:Q5"/>
    <mergeCell ref="S5:T5"/>
    <mergeCell ref="U5:V5"/>
    <mergeCell ref="X5:Y5"/>
    <mergeCell ref="Z5:AA5"/>
    <mergeCell ref="AB5:AC5"/>
    <mergeCell ref="AD5:AE5"/>
    <mergeCell ref="AB4:AE4"/>
    <mergeCell ref="W4:AA4"/>
    <mergeCell ref="R4:V4"/>
    <mergeCell ref="M4:Q4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scale="94" r:id="rId1"/>
  <colBreaks count="1" manualBreakCount="1">
    <brk id="17" max="6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2:U99"/>
  <sheetViews>
    <sheetView workbookViewId="0" topLeftCell="A1">
      <selection activeCell="B42" sqref="B42"/>
    </sheetView>
  </sheetViews>
  <sheetFormatPr defaultColWidth="9.00390625" defaultRowHeight="13.5" customHeight="1"/>
  <cols>
    <col min="1" max="1" width="1.625" style="306" customWidth="1"/>
    <col min="2" max="3" width="3.00390625" style="306" customWidth="1"/>
    <col min="4" max="4" width="6.00390625" style="306" customWidth="1"/>
    <col min="5" max="5" width="10.125" style="306" bestFit="1" customWidth="1"/>
    <col min="6" max="6" width="9.00390625" style="306" customWidth="1"/>
    <col min="7" max="7" width="10.125" style="306" bestFit="1" customWidth="1"/>
    <col min="8" max="9" width="9.125" style="306" bestFit="1" customWidth="1"/>
    <col min="10" max="10" width="9.00390625" style="306" customWidth="1"/>
    <col min="11" max="11" width="10.125" style="306" customWidth="1"/>
    <col min="12" max="12" width="9.125" style="306" bestFit="1" customWidth="1"/>
    <col min="13" max="13" width="9.00390625" style="306" customWidth="1"/>
    <col min="14" max="20" width="7.00390625" style="306" customWidth="1"/>
    <col min="21" max="16384" width="9.00390625" style="306" customWidth="1"/>
  </cols>
  <sheetData>
    <row r="1" ht="4.5" customHeight="1"/>
    <row r="2" spans="2:12" ht="13.5" customHeight="1">
      <c r="B2" s="419" t="s">
        <v>290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ht="4.5" customHeight="1" thickBot="1"/>
    <row r="4" spans="2:20" s="311" customFormat="1" ht="13.5" customHeight="1">
      <c r="B4" s="307"/>
      <c r="C4" s="307"/>
      <c r="D4" s="307"/>
      <c r="E4" s="308"/>
      <c r="F4" s="516" t="s">
        <v>316</v>
      </c>
      <c r="G4" s="309" t="s">
        <v>17</v>
      </c>
      <c r="H4" s="309" t="s">
        <v>17</v>
      </c>
      <c r="I4" s="310" t="s">
        <v>269</v>
      </c>
      <c r="J4" s="308"/>
      <c r="K4" s="308" t="s">
        <v>365</v>
      </c>
      <c r="L4" s="308"/>
      <c r="M4" s="516" t="s">
        <v>317</v>
      </c>
      <c r="N4" s="523" t="s">
        <v>318</v>
      </c>
      <c r="O4" s="524"/>
      <c r="P4" s="524"/>
      <c r="Q4" s="524"/>
      <c r="R4" s="525"/>
      <c r="S4" s="516" t="s">
        <v>319</v>
      </c>
      <c r="T4" s="308"/>
    </row>
    <row r="5" spans="2:20" s="311" customFormat="1" ht="13.5" customHeight="1">
      <c r="B5" s="518" t="s">
        <v>320</v>
      </c>
      <c r="C5" s="518"/>
      <c r="D5" s="519"/>
      <c r="E5" s="522" t="s">
        <v>8</v>
      </c>
      <c r="F5" s="517"/>
      <c r="G5" s="312" t="s">
        <v>291</v>
      </c>
      <c r="H5" s="312" t="s">
        <v>241</v>
      </c>
      <c r="I5" s="313" t="s">
        <v>273</v>
      </c>
      <c r="J5" s="312" t="s">
        <v>242</v>
      </c>
      <c r="K5" s="312"/>
      <c r="L5" s="374" t="s">
        <v>321</v>
      </c>
      <c r="M5" s="517"/>
      <c r="N5" s="526" t="s">
        <v>322</v>
      </c>
      <c r="O5" s="527"/>
      <c r="P5" s="527"/>
      <c r="Q5" s="527"/>
      <c r="R5" s="528"/>
      <c r="S5" s="517"/>
      <c r="T5" s="312" t="s">
        <v>246</v>
      </c>
    </row>
    <row r="6" spans="2:20" s="311" customFormat="1" ht="13.5" customHeight="1">
      <c r="B6" s="518"/>
      <c r="C6" s="518"/>
      <c r="D6" s="519"/>
      <c r="E6" s="522"/>
      <c r="F6" s="517"/>
      <c r="G6" s="312" t="s">
        <v>239</v>
      </c>
      <c r="H6" s="312" t="s">
        <v>247</v>
      </c>
      <c r="I6" s="313" t="s">
        <v>276</v>
      </c>
      <c r="J6" s="314"/>
      <c r="K6" s="373" t="s">
        <v>366</v>
      </c>
      <c r="L6" s="314"/>
      <c r="M6" s="517"/>
      <c r="N6" s="520" t="s">
        <v>8</v>
      </c>
      <c r="O6" s="315" t="s">
        <v>248</v>
      </c>
      <c r="P6" s="315" t="s">
        <v>249</v>
      </c>
      <c r="Q6" s="315" t="s">
        <v>250</v>
      </c>
      <c r="R6" s="315" t="s">
        <v>277</v>
      </c>
      <c r="S6" s="517"/>
      <c r="T6" s="314"/>
    </row>
    <row r="7" spans="5:20" s="311" customFormat="1" ht="13.5" customHeight="1">
      <c r="E7" s="314"/>
      <c r="F7" s="312" t="s">
        <v>248</v>
      </c>
      <c r="G7" s="312" t="s">
        <v>249</v>
      </c>
      <c r="H7" s="312" t="s">
        <v>250</v>
      </c>
      <c r="I7" s="312" t="s">
        <v>277</v>
      </c>
      <c r="J7" s="312" t="s">
        <v>278</v>
      </c>
      <c r="K7" s="312" t="s">
        <v>279</v>
      </c>
      <c r="L7" s="312" t="s">
        <v>367</v>
      </c>
      <c r="M7" s="312" t="s">
        <v>368</v>
      </c>
      <c r="N7" s="521"/>
      <c r="O7" s="312" t="s">
        <v>253</v>
      </c>
      <c r="P7" s="312" t="s">
        <v>253</v>
      </c>
      <c r="Q7" s="312" t="s">
        <v>253</v>
      </c>
      <c r="R7" s="312" t="s">
        <v>281</v>
      </c>
      <c r="S7" s="385" t="s">
        <v>254</v>
      </c>
      <c r="T7" s="312" t="s">
        <v>254</v>
      </c>
    </row>
    <row r="8" spans="2:20" ht="4.5" customHeight="1">
      <c r="B8" s="316"/>
      <c r="C8" s="316"/>
      <c r="D8" s="316"/>
      <c r="E8" s="317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84"/>
      <c r="T8" s="318"/>
    </row>
    <row r="9" spans="2:21" ht="13.5" customHeight="1">
      <c r="B9" s="252"/>
      <c r="C9" s="252"/>
      <c r="D9" s="256" t="s">
        <v>8</v>
      </c>
      <c r="E9" s="358">
        <v>7375</v>
      </c>
      <c r="F9" s="319">
        <v>3824</v>
      </c>
      <c r="G9" s="319">
        <v>1232</v>
      </c>
      <c r="H9" s="319">
        <v>352</v>
      </c>
      <c r="I9" s="319">
        <v>90</v>
      </c>
      <c r="J9" s="319">
        <v>1575</v>
      </c>
      <c r="K9" s="319">
        <v>58</v>
      </c>
      <c r="L9" s="319">
        <v>244</v>
      </c>
      <c r="M9" s="359">
        <v>0</v>
      </c>
      <c r="N9" s="319">
        <v>5</v>
      </c>
      <c r="O9" s="319">
        <v>1</v>
      </c>
      <c r="P9" s="319">
        <v>1</v>
      </c>
      <c r="Q9" s="319">
        <v>3</v>
      </c>
      <c r="R9" s="319">
        <v>0</v>
      </c>
      <c r="S9" s="320">
        <v>51.9</v>
      </c>
      <c r="T9" s="320">
        <v>21.4</v>
      </c>
      <c r="U9" s="321"/>
    </row>
    <row r="10" spans="2:20" ht="4.5" customHeight="1">
      <c r="B10" s="252"/>
      <c r="C10" s="252"/>
      <c r="D10" s="252"/>
      <c r="E10" s="36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322"/>
      <c r="T10" s="322"/>
    </row>
    <row r="11" spans="2:20" ht="13.5" customHeight="1">
      <c r="B11" s="252"/>
      <c r="C11" s="252"/>
      <c r="D11" s="259" t="s">
        <v>292</v>
      </c>
      <c r="E11" s="361">
        <v>5182</v>
      </c>
      <c r="F11" s="323">
        <v>3296</v>
      </c>
      <c r="G11" s="323">
        <v>821</v>
      </c>
      <c r="H11" s="323">
        <v>325</v>
      </c>
      <c r="I11" s="323">
        <v>40</v>
      </c>
      <c r="J11" s="323">
        <v>469</v>
      </c>
      <c r="K11" s="323">
        <v>48</v>
      </c>
      <c r="L11" s="323">
        <v>183</v>
      </c>
      <c r="M11" s="80">
        <v>0</v>
      </c>
      <c r="N11" s="323">
        <v>3</v>
      </c>
      <c r="O11" s="323">
        <v>1</v>
      </c>
      <c r="P11" s="323">
        <v>1</v>
      </c>
      <c r="Q11" s="323">
        <v>1</v>
      </c>
      <c r="R11" s="319">
        <v>0</v>
      </c>
      <c r="S11" s="322">
        <v>63.6</v>
      </c>
      <c r="T11" s="322">
        <v>9.1</v>
      </c>
    </row>
    <row r="12" spans="2:20" ht="13.5" customHeight="1">
      <c r="B12" s="252"/>
      <c r="C12" s="252"/>
      <c r="D12" s="259" t="s">
        <v>293</v>
      </c>
      <c r="E12" s="361">
        <v>180</v>
      </c>
      <c r="F12" s="323">
        <v>15</v>
      </c>
      <c r="G12" s="323">
        <v>32</v>
      </c>
      <c r="H12" s="323">
        <v>2</v>
      </c>
      <c r="I12" s="323">
        <v>16</v>
      </c>
      <c r="J12" s="323">
        <v>99</v>
      </c>
      <c r="K12" s="323">
        <v>5</v>
      </c>
      <c r="L12" s="323">
        <v>11</v>
      </c>
      <c r="M12" s="80">
        <v>0</v>
      </c>
      <c r="N12" s="323">
        <v>1</v>
      </c>
      <c r="O12" s="80">
        <v>0</v>
      </c>
      <c r="P12" s="80">
        <v>0</v>
      </c>
      <c r="Q12" s="323">
        <v>1</v>
      </c>
      <c r="R12" s="319">
        <v>0</v>
      </c>
      <c r="S12" s="322">
        <v>8.3</v>
      </c>
      <c r="T12" s="322">
        <v>55.6</v>
      </c>
    </row>
    <row r="13" spans="2:20" ht="13.5" customHeight="1">
      <c r="B13" s="252"/>
      <c r="C13" s="252"/>
      <c r="D13" s="259" t="s">
        <v>294</v>
      </c>
      <c r="E13" s="361">
        <v>739</v>
      </c>
      <c r="F13" s="323">
        <v>135</v>
      </c>
      <c r="G13" s="323">
        <v>96</v>
      </c>
      <c r="H13" s="323">
        <v>7</v>
      </c>
      <c r="I13" s="323">
        <v>11</v>
      </c>
      <c r="J13" s="323">
        <v>475</v>
      </c>
      <c r="K13" s="323">
        <v>0</v>
      </c>
      <c r="L13" s="323">
        <v>15</v>
      </c>
      <c r="M13" s="80">
        <v>0</v>
      </c>
      <c r="N13" s="323">
        <v>0</v>
      </c>
      <c r="O13" s="80">
        <v>0</v>
      </c>
      <c r="P13" s="80">
        <v>0</v>
      </c>
      <c r="Q13" s="323">
        <v>0</v>
      </c>
      <c r="R13" s="319">
        <v>0</v>
      </c>
      <c r="S13" s="322">
        <v>18.3</v>
      </c>
      <c r="T13" s="322">
        <v>64.3</v>
      </c>
    </row>
    <row r="14" spans="2:20" ht="13.5" customHeight="1">
      <c r="B14" s="252"/>
      <c r="C14" s="259" t="s">
        <v>8</v>
      </c>
      <c r="D14" s="259" t="s">
        <v>172</v>
      </c>
      <c r="E14" s="361">
        <v>638</v>
      </c>
      <c r="F14" s="323">
        <v>147</v>
      </c>
      <c r="G14" s="323">
        <v>172</v>
      </c>
      <c r="H14" s="323">
        <v>4</v>
      </c>
      <c r="I14" s="323">
        <v>4</v>
      </c>
      <c r="J14" s="323">
        <v>287</v>
      </c>
      <c r="K14" s="323">
        <v>1</v>
      </c>
      <c r="L14" s="323">
        <v>23</v>
      </c>
      <c r="M14" s="80">
        <v>0</v>
      </c>
      <c r="N14" s="323">
        <v>1</v>
      </c>
      <c r="O14" s="80">
        <v>0</v>
      </c>
      <c r="P14" s="323">
        <v>0</v>
      </c>
      <c r="Q14" s="80">
        <v>1</v>
      </c>
      <c r="R14" s="319">
        <v>0</v>
      </c>
      <c r="S14" s="322">
        <v>23</v>
      </c>
      <c r="T14" s="322">
        <v>45.1</v>
      </c>
    </row>
    <row r="15" spans="2:20" ht="13.5" customHeight="1">
      <c r="B15" s="252"/>
      <c r="C15" s="252"/>
      <c r="D15" s="259" t="s">
        <v>295</v>
      </c>
      <c r="E15" s="361">
        <v>26</v>
      </c>
      <c r="F15" s="323">
        <v>1</v>
      </c>
      <c r="G15" s="323">
        <v>0</v>
      </c>
      <c r="H15" s="80">
        <v>0</v>
      </c>
      <c r="I15" s="323">
        <v>9</v>
      </c>
      <c r="J15" s="323">
        <v>16</v>
      </c>
      <c r="K15" s="323">
        <v>0</v>
      </c>
      <c r="L15" s="80">
        <v>0</v>
      </c>
      <c r="M15" s="80">
        <v>0</v>
      </c>
      <c r="N15" s="323">
        <v>0</v>
      </c>
      <c r="O15" s="80">
        <v>0</v>
      </c>
      <c r="P15" s="80">
        <v>0</v>
      </c>
      <c r="Q15" s="80">
        <v>0</v>
      </c>
      <c r="R15" s="319">
        <v>0</v>
      </c>
      <c r="S15" s="322">
        <v>3.8</v>
      </c>
      <c r="T15" s="322">
        <v>61.5</v>
      </c>
    </row>
    <row r="16" spans="2:20" ht="13.5" customHeight="1">
      <c r="B16" s="252"/>
      <c r="C16" s="252"/>
      <c r="D16" s="259" t="s">
        <v>175</v>
      </c>
      <c r="E16" s="361">
        <v>94</v>
      </c>
      <c r="F16" s="323">
        <v>19</v>
      </c>
      <c r="G16" s="323">
        <v>8</v>
      </c>
      <c r="H16" s="80">
        <v>0</v>
      </c>
      <c r="I16" s="80">
        <v>3</v>
      </c>
      <c r="J16" s="323">
        <v>58</v>
      </c>
      <c r="K16" s="323">
        <v>0</v>
      </c>
      <c r="L16" s="323">
        <v>6</v>
      </c>
      <c r="M16" s="80">
        <v>0</v>
      </c>
      <c r="N16" s="323">
        <v>0</v>
      </c>
      <c r="O16" s="80">
        <v>0</v>
      </c>
      <c r="P16" s="80">
        <v>0</v>
      </c>
      <c r="Q16" s="323">
        <v>0</v>
      </c>
      <c r="R16" s="319">
        <v>0</v>
      </c>
      <c r="S16" s="322">
        <v>20.2</v>
      </c>
      <c r="T16" s="322">
        <v>61.7</v>
      </c>
    </row>
    <row r="17" spans="2:20" ht="13.5" customHeight="1">
      <c r="B17" s="252"/>
      <c r="C17" s="252"/>
      <c r="D17" s="259" t="s">
        <v>164</v>
      </c>
      <c r="E17" s="361">
        <v>34</v>
      </c>
      <c r="F17" s="323">
        <v>33</v>
      </c>
      <c r="G17" s="323">
        <v>0</v>
      </c>
      <c r="H17" s="80">
        <v>0</v>
      </c>
      <c r="I17" s="80">
        <v>0</v>
      </c>
      <c r="J17" s="80">
        <v>1</v>
      </c>
      <c r="K17" s="323">
        <v>0</v>
      </c>
      <c r="L17" s="80">
        <v>0</v>
      </c>
      <c r="M17" s="80">
        <v>0</v>
      </c>
      <c r="N17" s="323">
        <v>0</v>
      </c>
      <c r="O17" s="80">
        <v>0</v>
      </c>
      <c r="P17" s="323">
        <v>0</v>
      </c>
      <c r="Q17" s="80">
        <v>0</v>
      </c>
      <c r="R17" s="319">
        <v>0</v>
      </c>
      <c r="S17" s="322">
        <v>97.1</v>
      </c>
      <c r="T17" s="322">
        <v>2.9</v>
      </c>
    </row>
    <row r="18" spans="2:20" ht="13.5" customHeight="1">
      <c r="B18" s="252"/>
      <c r="C18" s="252"/>
      <c r="D18" s="259" t="s">
        <v>395</v>
      </c>
      <c r="E18" s="361">
        <v>39</v>
      </c>
      <c r="F18" s="323">
        <v>15</v>
      </c>
      <c r="G18" s="323">
        <v>8</v>
      </c>
      <c r="H18" s="80">
        <v>0</v>
      </c>
      <c r="I18" s="80">
        <v>1</v>
      </c>
      <c r="J18" s="323">
        <v>13</v>
      </c>
      <c r="K18" s="323">
        <v>0</v>
      </c>
      <c r="L18" s="80">
        <v>2</v>
      </c>
      <c r="M18" s="80">
        <v>0</v>
      </c>
      <c r="N18" s="323">
        <v>0</v>
      </c>
      <c r="O18" s="80">
        <v>0</v>
      </c>
      <c r="P18" s="323">
        <v>0</v>
      </c>
      <c r="Q18" s="80">
        <v>0</v>
      </c>
      <c r="R18" s="319">
        <v>0</v>
      </c>
      <c r="S18" s="322">
        <v>38.5</v>
      </c>
      <c r="T18" s="322">
        <v>33.3</v>
      </c>
    </row>
    <row r="19" spans="2:20" ht="13.5" customHeight="1">
      <c r="B19" s="252"/>
      <c r="C19" s="252"/>
      <c r="D19" s="259" t="s">
        <v>232</v>
      </c>
      <c r="E19" s="361">
        <v>109</v>
      </c>
      <c r="F19" s="323">
        <v>71</v>
      </c>
      <c r="G19" s="323">
        <v>19</v>
      </c>
      <c r="H19" s="80">
        <v>12</v>
      </c>
      <c r="I19" s="80">
        <v>0</v>
      </c>
      <c r="J19" s="323">
        <v>4</v>
      </c>
      <c r="K19" s="323">
        <v>2</v>
      </c>
      <c r="L19" s="80">
        <v>1</v>
      </c>
      <c r="M19" s="80">
        <v>0</v>
      </c>
      <c r="N19" s="323">
        <v>0</v>
      </c>
      <c r="O19" s="80">
        <v>0</v>
      </c>
      <c r="P19" s="80">
        <v>0</v>
      </c>
      <c r="Q19" s="80">
        <v>0</v>
      </c>
      <c r="R19" s="319">
        <v>0</v>
      </c>
      <c r="S19" s="322">
        <v>65.1</v>
      </c>
      <c r="T19" s="322">
        <v>3.7</v>
      </c>
    </row>
    <row r="20" spans="2:20" ht="13.5" customHeight="1">
      <c r="B20" s="252"/>
      <c r="C20" s="252"/>
      <c r="D20" s="259" t="s">
        <v>434</v>
      </c>
      <c r="E20" s="361">
        <v>334</v>
      </c>
      <c r="F20" s="323">
        <v>92</v>
      </c>
      <c r="G20" s="80">
        <v>76</v>
      </c>
      <c r="H20" s="323">
        <v>2</v>
      </c>
      <c r="I20" s="80">
        <v>6</v>
      </c>
      <c r="J20" s="323">
        <v>153</v>
      </c>
      <c r="K20" s="323">
        <v>2</v>
      </c>
      <c r="L20" s="323">
        <v>3</v>
      </c>
      <c r="M20" s="80">
        <v>0</v>
      </c>
      <c r="N20" s="323">
        <v>0</v>
      </c>
      <c r="O20" s="80">
        <v>0</v>
      </c>
      <c r="P20" s="80">
        <v>0</v>
      </c>
      <c r="Q20" s="80">
        <v>0</v>
      </c>
      <c r="R20" s="319">
        <v>0</v>
      </c>
      <c r="S20" s="322">
        <v>27.5</v>
      </c>
      <c r="T20" s="322">
        <v>45.8</v>
      </c>
    </row>
    <row r="21" spans="2:20" ht="4.5" customHeight="1">
      <c r="B21" s="252"/>
      <c r="C21" s="252"/>
      <c r="D21" s="252"/>
      <c r="E21" s="36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322"/>
      <c r="T21" s="322"/>
    </row>
    <row r="22" spans="2:20" ht="13.5" customHeight="1">
      <c r="B22" s="252"/>
      <c r="C22" s="252"/>
      <c r="D22" s="259" t="s">
        <v>8</v>
      </c>
      <c r="E22" s="361">
        <v>7248</v>
      </c>
      <c r="F22" s="323">
        <v>3812</v>
      </c>
      <c r="G22" s="323">
        <v>1216</v>
      </c>
      <c r="H22" s="323">
        <v>351</v>
      </c>
      <c r="I22" s="323">
        <v>87</v>
      </c>
      <c r="J22" s="323">
        <v>1537</v>
      </c>
      <c r="K22" s="323">
        <v>34</v>
      </c>
      <c r="L22" s="323">
        <v>211</v>
      </c>
      <c r="M22" s="323">
        <v>0</v>
      </c>
      <c r="N22" s="323">
        <v>5</v>
      </c>
      <c r="O22" s="323">
        <v>1</v>
      </c>
      <c r="P22" s="323">
        <v>1</v>
      </c>
      <c r="Q22" s="323">
        <v>3</v>
      </c>
      <c r="R22" s="319">
        <v>0</v>
      </c>
      <c r="S22" s="322">
        <v>52.6</v>
      </c>
      <c r="T22" s="322">
        <v>21.3</v>
      </c>
    </row>
    <row r="23" spans="2:20" ht="13.5" customHeight="1">
      <c r="B23" s="252"/>
      <c r="C23" s="252"/>
      <c r="D23" s="259" t="s">
        <v>292</v>
      </c>
      <c r="E23" s="361">
        <v>5071</v>
      </c>
      <c r="F23" s="323">
        <v>3284</v>
      </c>
      <c r="G23" s="323">
        <v>807</v>
      </c>
      <c r="H23" s="323">
        <v>324</v>
      </c>
      <c r="I23" s="323">
        <v>38</v>
      </c>
      <c r="J23" s="323">
        <v>441</v>
      </c>
      <c r="K23" s="323">
        <v>24</v>
      </c>
      <c r="L23" s="323">
        <v>153</v>
      </c>
      <c r="M23" s="80">
        <v>0</v>
      </c>
      <c r="N23" s="323">
        <v>3</v>
      </c>
      <c r="O23" s="323">
        <v>1</v>
      </c>
      <c r="P23" s="323">
        <v>1</v>
      </c>
      <c r="Q23" s="323">
        <v>1</v>
      </c>
      <c r="R23" s="319">
        <v>0</v>
      </c>
      <c r="S23" s="322">
        <v>64.8</v>
      </c>
      <c r="T23" s="322">
        <v>8.8</v>
      </c>
    </row>
    <row r="24" spans="2:20" ht="13.5" customHeight="1">
      <c r="B24" s="252"/>
      <c r="C24" s="252"/>
      <c r="D24" s="259" t="s">
        <v>293</v>
      </c>
      <c r="E24" s="361">
        <v>180</v>
      </c>
      <c r="F24" s="323">
        <v>15</v>
      </c>
      <c r="G24" s="323">
        <v>32</v>
      </c>
      <c r="H24" s="323">
        <v>2</v>
      </c>
      <c r="I24" s="323">
        <v>16</v>
      </c>
      <c r="J24" s="323">
        <v>99</v>
      </c>
      <c r="K24" s="323">
        <v>5</v>
      </c>
      <c r="L24" s="323">
        <v>11</v>
      </c>
      <c r="M24" s="80">
        <v>0</v>
      </c>
      <c r="N24" s="80">
        <v>1</v>
      </c>
      <c r="O24" s="80">
        <v>0</v>
      </c>
      <c r="P24" s="80">
        <v>0</v>
      </c>
      <c r="Q24" s="80">
        <v>1</v>
      </c>
      <c r="R24" s="319">
        <v>0</v>
      </c>
      <c r="S24" s="322">
        <v>8.3</v>
      </c>
      <c r="T24" s="322">
        <v>55.6</v>
      </c>
    </row>
    <row r="25" spans="2:20" ht="13.5" customHeight="1">
      <c r="B25" s="259" t="s">
        <v>8</v>
      </c>
      <c r="C25" s="259" t="s">
        <v>296</v>
      </c>
      <c r="D25" s="259" t="s">
        <v>294</v>
      </c>
      <c r="E25" s="361">
        <v>723</v>
      </c>
      <c r="F25" s="323">
        <v>135</v>
      </c>
      <c r="G25" s="323">
        <v>94</v>
      </c>
      <c r="H25" s="323">
        <v>7</v>
      </c>
      <c r="I25" s="323">
        <v>10</v>
      </c>
      <c r="J25" s="323">
        <v>465</v>
      </c>
      <c r="K25" s="323">
        <v>0</v>
      </c>
      <c r="L25" s="323">
        <v>12</v>
      </c>
      <c r="M25" s="80">
        <v>0</v>
      </c>
      <c r="N25" s="323">
        <v>0</v>
      </c>
      <c r="O25" s="80">
        <v>0</v>
      </c>
      <c r="P25" s="80">
        <v>0</v>
      </c>
      <c r="Q25" s="80">
        <v>0</v>
      </c>
      <c r="R25" s="319">
        <v>0</v>
      </c>
      <c r="S25" s="322">
        <v>18.7</v>
      </c>
      <c r="T25" s="322">
        <v>64.3</v>
      </c>
    </row>
    <row r="26" spans="2:20" ht="13.5" customHeight="1">
      <c r="B26" s="252"/>
      <c r="C26" s="259" t="s">
        <v>297</v>
      </c>
      <c r="D26" s="259" t="s">
        <v>172</v>
      </c>
      <c r="E26" s="361">
        <v>638</v>
      </c>
      <c r="F26" s="323">
        <v>147</v>
      </c>
      <c r="G26" s="323">
        <v>172</v>
      </c>
      <c r="H26" s="323">
        <v>4</v>
      </c>
      <c r="I26" s="323">
        <v>4</v>
      </c>
      <c r="J26" s="323">
        <v>287</v>
      </c>
      <c r="K26" s="323">
        <v>1</v>
      </c>
      <c r="L26" s="323">
        <v>23</v>
      </c>
      <c r="M26" s="80">
        <v>0</v>
      </c>
      <c r="N26" s="323">
        <v>1</v>
      </c>
      <c r="O26" s="80">
        <v>0</v>
      </c>
      <c r="P26" s="323">
        <v>0</v>
      </c>
      <c r="Q26" s="80">
        <v>1</v>
      </c>
      <c r="R26" s="319">
        <v>0</v>
      </c>
      <c r="S26" s="322">
        <v>23</v>
      </c>
      <c r="T26" s="322">
        <v>45.1</v>
      </c>
    </row>
    <row r="27" spans="2:20" ht="13.5" customHeight="1">
      <c r="B27" s="252"/>
      <c r="C27" s="259" t="s">
        <v>298</v>
      </c>
      <c r="D27" s="259" t="s">
        <v>295</v>
      </c>
      <c r="E27" s="361">
        <v>26</v>
      </c>
      <c r="F27" s="323">
        <v>1</v>
      </c>
      <c r="G27" s="323">
        <v>0</v>
      </c>
      <c r="H27" s="80">
        <v>0</v>
      </c>
      <c r="I27" s="323">
        <v>9</v>
      </c>
      <c r="J27" s="323">
        <v>16</v>
      </c>
      <c r="K27" s="323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319">
        <v>0</v>
      </c>
      <c r="S27" s="322">
        <v>3.8</v>
      </c>
      <c r="T27" s="322">
        <v>61.5</v>
      </c>
    </row>
    <row r="28" spans="2:20" ht="13.5" customHeight="1">
      <c r="B28" s="252"/>
      <c r="C28" s="252"/>
      <c r="D28" s="259" t="s">
        <v>175</v>
      </c>
      <c r="E28" s="361">
        <v>94</v>
      </c>
      <c r="F28" s="323">
        <v>19</v>
      </c>
      <c r="G28" s="323">
        <v>8</v>
      </c>
      <c r="H28" s="80">
        <v>0</v>
      </c>
      <c r="I28" s="80">
        <v>3</v>
      </c>
      <c r="J28" s="323">
        <v>58</v>
      </c>
      <c r="K28" s="323">
        <v>0</v>
      </c>
      <c r="L28" s="323">
        <v>6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319">
        <v>0</v>
      </c>
      <c r="S28" s="322">
        <v>20.2</v>
      </c>
      <c r="T28" s="322">
        <v>61.7</v>
      </c>
    </row>
    <row r="29" spans="2:20" ht="13.5" customHeight="1">
      <c r="B29" s="252"/>
      <c r="C29" s="252"/>
      <c r="D29" s="259" t="s">
        <v>164</v>
      </c>
      <c r="E29" s="361">
        <v>34</v>
      </c>
      <c r="F29" s="323">
        <v>33</v>
      </c>
      <c r="G29" s="323">
        <v>0</v>
      </c>
      <c r="H29" s="80">
        <v>0</v>
      </c>
      <c r="I29" s="80">
        <v>0</v>
      </c>
      <c r="J29" s="323">
        <v>1</v>
      </c>
      <c r="K29" s="323">
        <v>0</v>
      </c>
      <c r="L29" s="80">
        <v>0</v>
      </c>
      <c r="M29" s="80">
        <v>0</v>
      </c>
      <c r="N29" s="323">
        <v>0</v>
      </c>
      <c r="O29" s="80">
        <v>0</v>
      </c>
      <c r="P29" s="323">
        <v>0</v>
      </c>
      <c r="Q29" s="80">
        <v>0</v>
      </c>
      <c r="R29" s="319">
        <v>0</v>
      </c>
      <c r="S29" s="322">
        <v>97.1</v>
      </c>
      <c r="T29" s="322">
        <v>2.9</v>
      </c>
    </row>
    <row r="30" spans="2:20" ht="13.5" customHeight="1">
      <c r="B30" s="252"/>
      <c r="C30" s="252"/>
      <c r="D30" s="259" t="s">
        <v>395</v>
      </c>
      <c r="E30" s="361">
        <v>39</v>
      </c>
      <c r="F30" s="323">
        <v>15</v>
      </c>
      <c r="G30" s="323">
        <v>8</v>
      </c>
      <c r="H30" s="80">
        <v>0</v>
      </c>
      <c r="I30" s="80">
        <v>1</v>
      </c>
      <c r="J30" s="323">
        <v>13</v>
      </c>
      <c r="K30" s="323">
        <v>0</v>
      </c>
      <c r="L30" s="80">
        <v>2</v>
      </c>
      <c r="M30" s="80">
        <v>0</v>
      </c>
      <c r="N30" s="323">
        <v>0</v>
      </c>
      <c r="O30" s="80">
        <v>0</v>
      </c>
      <c r="P30" s="323">
        <v>0</v>
      </c>
      <c r="Q30" s="80">
        <v>0</v>
      </c>
      <c r="R30" s="319">
        <v>0</v>
      </c>
      <c r="S30" s="322">
        <v>38.5</v>
      </c>
      <c r="T30" s="322">
        <v>33.3</v>
      </c>
    </row>
    <row r="31" spans="2:20" ht="13.5" customHeight="1">
      <c r="B31" s="252"/>
      <c r="C31" s="252"/>
      <c r="D31" s="259" t="s">
        <v>232</v>
      </c>
      <c r="E31" s="361">
        <v>109</v>
      </c>
      <c r="F31" s="323">
        <v>71</v>
      </c>
      <c r="G31" s="323">
        <v>19</v>
      </c>
      <c r="H31" s="80">
        <v>12</v>
      </c>
      <c r="I31" s="80">
        <v>0</v>
      </c>
      <c r="J31" s="323">
        <v>4</v>
      </c>
      <c r="K31" s="323">
        <v>2</v>
      </c>
      <c r="L31" s="80">
        <v>1</v>
      </c>
      <c r="M31" s="80">
        <v>0</v>
      </c>
      <c r="N31" s="323">
        <v>0</v>
      </c>
      <c r="O31" s="80">
        <v>0</v>
      </c>
      <c r="P31" s="80">
        <v>0</v>
      </c>
      <c r="Q31" s="80">
        <v>0</v>
      </c>
      <c r="R31" s="319">
        <v>0</v>
      </c>
      <c r="S31" s="322">
        <v>65.1</v>
      </c>
      <c r="T31" s="322">
        <v>3.7</v>
      </c>
    </row>
    <row r="32" spans="2:20" ht="13.5" customHeight="1">
      <c r="B32" s="252"/>
      <c r="C32" s="252"/>
      <c r="D32" s="259" t="s">
        <v>434</v>
      </c>
      <c r="E32" s="361">
        <v>334</v>
      </c>
      <c r="F32" s="323">
        <v>92</v>
      </c>
      <c r="G32" s="80">
        <v>76</v>
      </c>
      <c r="H32" s="323">
        <v>2</v>
      </c>
      <c r="I32" s="80">
        <v>6</v>
      </c>
      <c r="J32" s="323">
        <v>153</v>
      </c>
      <c r="K32" s="323">
        <v>2</v>
      </c>
      <c r="L32" s="323">
        <v>3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319">
        <v>0</v>
      </c>
      <c r="S32" s="322">
        <v>27.5</v>
      </c>
      <c r="T32" s="322">
        <v>45.8</v>
      </c>
    </row>
    <row r="33" spans="2:20" ht="4.5" customHeight="1">
      <c r="B33" s="252"/>
      <c r="C33" s="252"/>
      <c r="D33" s="252"/>
      <c r="E33" s="360"/>
      <c r="F33" s="80"/>
      <c r="G33" s="80"/>
      <c r="H33" s="80"/>
      <c r="I33" s="80"/>
      <c r="L33" s="80"/>
      <c r="M33" s="80"/>
      <c r="N33" s="80"/>
      <c r="O33" s="80"/>
      <c r="P33" s="80"/>
      <c r="Q33" s="80"/>
      <c r="R33" s="80"/>
      <c r="S33" s="322"/>
      <c r="T33" s="322"/>
    </row>
    <row r="34" spans="2:20" ht="13.5" customHeight="1">
      <c r="B34" s="252"/>
      <c r="C34" s="252" t="s">
        <v>396</v>
      </c>
      <c r="D34" s="259" t="s">
        <v>8</v>
      </c>
      <c r="E34" s="361">
        <v>127</v>
      </c>
      <c r="F34" s="323">
        <v>12</v>
      </c>
      <c r="G34" s="323">
        <v>16</v>
      </c>
      <c r="H34" s="323">
        <v>1</v>
      </c>
      <c r="I34" s="323">
        <v>3</v>
      </c>
      <c r="J34" s="323">
        <v>38</v>
      </c>
      <c r="K34" s="323">
        <v>24</v>
      </c>
      <c r="L34" s="323">
        <v>33</v>
      </c>
      <c r="M34" s="323">
        <v>0</v>
      </c>
      <c r="N34" s="323">
        <v>0</v>
      </c>
      <c r="O34" s="323">
        <v>0</v>
      </c>
      <c r="P34" s="323">
        <v>0</v>
      </c>
      <c r="Q34" s="323">
        <v>0</v>
      </c>
      <c r="R34" s="323">
        <v>0</v>
      </c>
      <c r="S34" s="322">
        <v>9.4</v>
      </c>
      <c r="T34" s="322">
        <v>29.9</v>
      </c>
    </row>
    <row r="35" spans="2:20" ht="13.5" customHeight="1">
      <c r="B35" s="252"/>
      <c r="C35" s="259" t="s">
        <v>397</v>
      </c>
      <c r="D35" s="259" t="s">
        <v>292</v>
      </c>
      <c r="E35" s="361">
        <v>111</v>
      </c>
      <c r="F35" s="323">
        <v>12</v>
      </c>
      <c r="G35" s="323">
        <v>14</v>
      </c>
      <c r="H35" s="323">
        <v>1</v>
      </c>
      <c r="I35" s="323">
        <v>2</v>
      </c>
      <c r="J35" s="323">
        <v>28</v>
      </c>
      <c r="K35" s="323">
        <v>24</v>
      </c>
      <c r="L35" s="323">
        <v>30</v>
      </c>
      <c r="M35" s="323">
        <v>0</v>
      </c>
      <c r="N35" s="323">
        <v>0</v>
      </c>
      <c r="O35" s="80">
        <v>0</v>
      </c>
      <c r="P35" s="323">
        <v>0</v>
      </c>
      <c r="Q35" s="323">
        <v>0</v>
      </c>
      <c r="R35" s="319">
        <v>0</v>
      </c>
      <c r="S35" s="322">
        <v>10.8</v>
      </c>
      <c r="T35" s="322">
        <v>25.2</v>
      </c>
    </row>
    <row r="36" spans="2:20" ht="13.5" customHeight="1">
      <c r="B36" s="252"/>
      <c r="C36" s="259" t="s">
        <v>298</v>
      </c>
      <c r="D36" s="259" t="s">
        <v>294</v>
      </c>
      <c r="E36" s="361">
        <v>16</v>
      </c>
      <c r="F36" s="323">
        <v>0</v>
      </c>
      <c r="G36" s="80">
        <v>2</v>
      </c>
      <c r="H36" s="323">
        <v>0</v>
      </c>
      <c r="I36" s="323">
        <v>1</v>
      </c>
      <c r="J36" s="323">
        <v>10</v>
      </c>
      <c r="K36" s="323">
        <v>0</v>
      </c>
      <c r="L36" s="323">
        <v>3</v>
      </c>
      <c r="M36" s="323">
        <v>0</v>
      </c>
      <c r="N36" s="323">
        <v>0</v>
      </c>
      <c r="O36" s="323">
        <v>0</v>
      </c>
      <c r="P36" s="323">
        <v>0</v>
      </c>
      <c r="Q36" s="323">
        <v>0</v>
      </c>
      <c r="R36" s="319">
        <v>0</v>
      </c>
      <c r="S36" s="322">
        <v>0</v>
      </c>
      <c r="T36" s="322">
        <v>62.5</v>
      </c>
    </row>
    <row r="37" spans="2:20" ht="4.5" customHeight="1">
      <c r="B37" s="252"/>
      <c r="C37" s="252"/>
      <c r="D37" s="252"/>
      <c r="E37" s="360">
        <v>0</v>
      </c>
      <c r="F37" s="80"/>
      <c r="G37" s="80"/>
      <c r="H37" s="80"/>
      <c r="I37" s="80"/>
      <c r="J37" s="80"/>
      <c r="K37" s="80"/>
      <c r="L37" s="80"/>
      <c r="M37" s="80"/>
      <c r="N37" s="80">
        <v>0</v>
      </c>
      <c r="O37" s="80"/>
      <c r="P37" s="80"/>
      <c r="Q37" s="80"/>
      <c r="R37" s="319" t="s">
        <v>385</v>
      </c>
      <c r="S37" s="322"/>
      <c r="T37" s="322"/>
    </row>
    <row r="38" spans="2:20" ht="4.5" customHeight="1">
      <c r="B38" s="252"/>
      <c r="C38" s="252"/>
      <c r="D38" s="252"/>
      <c r="E38" s="360">
        <v>0</v>
      </c>
      <c r="F38" s="80"/>
      <c r="G38" s="80"/>
      <c r="H38" s="80"/>
      <c r="I38" s="80"/>
      <c r="J38" s="80"/>
      <c r="K38" s="80"/>
      <c r="L38" s="80"/>
      <c r="M38" s="80"/>
      <c r="N38" s="80">
        <v>0</v>
      </c>
      <c r="O38" s="80"/>
      <c r="P38" s="80"/>
      <c r="Q38" s="80"/>
      <c r="R38" s="319" t="s">
        <v>385</v>
      </c>
      <c r="S38" s="322"/>
      <c r="T38" s="322"/>
    </row>
    <row r="39" spans="2:21" ht="13.5" customHeight="1">
      <c r="B39" s="252"/>
      <c r="C39" s="252"/>
      <c r="D39" s="256" t="s">
        <v>8</v>
      </c>
      <c r="E39" s="358">
        <v>3804</v>
      </c>
      <c r="F39" s="319">
        <v>1842</v>
      </c>
      <c r="G39" s="319">
        <v>506</v>
      </c>
      <c r="H39" s="319">
        <v>234</v>
      </c>
      <c r="I39" s="319">
        <v>76</v>
      </c>
      <c r="J39" s="319">
        <v>1002</v>
      </c>
      <c r="K39" s="319">
        <v>19</v>
      </c>
      <c r="L39" s="319">
        <v>125</v>
      </c>
      <c r="M39" s="359">
        <v>0</v>
      </c>
      <c r="N39" s="319">
        <v>1</v>
      </c>
      <c r="O39" s="359">
        <v>1</v>
      </c>
      <c r="P39" s="359">
        <v>0</v>
      </c>
      <c r="Q39" s="359">
        <v>0</v>
      </c>
      <c r="R39" s="359">
        <v>0</v>
      </c>
      <c r="S39" s="322">
        <v>48.4</v>
      </c>
      <c r="T39" s="322">
        <v>26.4</v>
      </c>
      <c r="U39" s="321"/>
    </row>
    <row r="40" spans="2:20" ht="4.5" customHeight="1">
      <c r="B40" s="252"/>
      <c r="C40" s="252"/>
      <c r="D40" s="252"/>
      <c r="E40" s="36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322"/>
      <c r="T40" s="322"/>
    </row>
    <row r="41" spans="2:20" ht="13.5" customHeight="1">
      <c r="B41" s="252"/>
      <c r="C41" s="252"/>
      <c r="D41" s="259" t="s">
        <v>292</v>
      </c>
      <c r="E41" s="361">
        <v>2559</v>
      </c>
      <c r="F41" s="323">
        <v>1592</v>
      </c>
      <c r="G41" s="323">
        <v>312</v>
      </c>
      <c r="H41" s="323">
        <v>220</v>
      </c>
      <c r="I41" s="323">
        <v>34</v>
      </c>
      <c r="J41" s="323">
        <v>284</v>
      </c>
      <c r="K41" s="323">
        <v>19</v>
      </c>
      <c r="L41" s="323">
        <v>98</v>
      </c>
      <c r="M41" s="80">
        <v>0</v>
      </c>
      <c r="N41" s="323">
        <v>1</v>
      </c>
      <c r="O41" s="323">
        <v>1</v>
      </c>
      <c r="P41" s="80">
        <v>0</v>
      </c>
      <c r="Q41" s="80">
        <v>0</v>
      </c>
      <c r="R41" s="319">
        <v>0</v>
      </c>
      <c r="S41" s="322">
        <v>62.2</v>
      </c>
      <c r="T41" s="322">
        <v>11.1</v>
      </c>
    </row>
    <row r="42" spans="2:20" ht="13.5" customHeight="1">
      <c r="B42" s="252"/>
      <c r="C42" s="252"/>
      <c r="D42" s="259" t="s">
        <v>293</v>
      </c>
      <c r="E42" s="361">
        <v>110</v>
      </c>
      <c r="F42" s="323">
        <v>9</v>
      </c>
      <c r="G42" s="323">
        <v>14</v>
      </c>
      <c r="H42" s="323">
        <v>0</v>
      </c>
      <c r="I42" s="323">
        <v>14</v>
      </c>
      <c r="J42" s="323">
        <v>69</v>
      </c>
      <c r="K42" s="323">
        <v>0</v>
      </c>
      <c r="L42" s="323">
        <v>4</v>
      </c>
      <c r="M42" s="80">
        <v>0</v>
      </c>
      <c r="N42" s="323">
        <v>0</v>
      </c>
      <c r="O42" s="80">
        <v>0</v>
      </c>
      <c r="P42" s="80">
        <v>0</v>
      </c>
      <c r="Q42" s="80">
        <v>0</v>
      </c>
      <c r="R42" s="319">
        <v>0</v>
      </c>
      <c r="S42" s="322">
        <v>8.2</v>
      </c>
      <c r="T42" s="322">
        <v>62.7</v>
      </c>
    </row>
    <row r="43" spans="2:20" ht="13.5" customHeight="1">
      <c r="B43" s="252"/>
      <c r="C43" s="252"/>
      <c r="D43" s="259" t="s">
        <v>294</v>
      </c>
      <c r="E43" s="361">
        <v>688</v>
      </c>
      <c r="F43" s="323">
        <v>122</v>
      </c>
      <c r="G43" s="323">
        <v>85</v>
      </c>
      <c r="H43" s="323">
        <v>5</v>
      </c>
      <c r="I43" s="323">
        <v>11</v>
      </c>
      <c r="J43" s="323">
        <v>454</v>
      </c>
      <c r="K43" s="323">
        <v>0</v>
      </c>
      <c r="L43" s="323">
        <v>11</v>
      </c>
      <c r="M43" s="80">
        <v>0</v>
      </c>
      <c r="N43" s="323">
        <v>0</v>
      </c>
      <c r="O43" s="80">
        <v>0</v>
      </c>
      <c r="P43" s="80">
        <v>0</v>
      </c>
      <c r="Q43" s="80">
        <v>0</v>
      </c>
      <c r="R43" s="319">
        <v>0</v>
      </c>
      <c r="S43" s="322">
        <v>17.7</v>
      </c>
      <c r="T43" s="322">
        <v>66</v>
      </c>
    </row>
    <row r="44" spans="2:20" ht="13.5" customHeight="1">
      <c r="B44" s="252"/>
      <c r="C44" s="259" t="s">
        <v>8</v>
      </c>
      <c r="D44" s="259" t="s">
        <v>172</v>
      </c>
      <c r="E44" s="361">
        <v>210</v>
      </c>
      <c r="F44" s="323">
        <v>42</v>
      </c>
      <c r="G44" s="323">
        <v>58</v>
      </c>
      <c r="H44" s="323">
        <v>0</v>
      </c>
      <c r="I44" s="323">
        <v>3</v>
      </c>
      <c r="J44" s="323">
        <v>97</v>
      </c>
      <c r="K44" s="323">
        <v>0</v>
      </c>
      <c r="L44" s="323">
        <v>10</v>
      </c>
      <c r="M44" s="80">
        <v>0</v>
      </c>
      <c r="N44" s="323">
        <v>0</v>
      </c>
      <c r="O44" s="323">
        <v>0</v>
      </c>
      <c r="P44" s="80">
        <v>0</v>
      </c>
      <c r="Q44" s="80">
        <v>0</v>
      </c>
      <c r="R44" s="319">
        <v>0</v>
      </c>
      <c r="S44" s="322">
        <v>20</v>
      </c>
      <c r="T44" s="322">
        <v>46.2</v>
      </c>
    </row>
    <row r="45" spans="2:20" ht="13.5" customHeight="1">
      <c r="B45" s="252"/>
      <c r="C45" s="252"/>
      <c r="D45" s="259" t="s">
        <v>295</v>
      </c>
      <c r="E45" s="361">
        <v>20</v>
      </c>
      <c r="F45" s="323">
        <v>1</v>
      </c>
      <c r="G45" s="323">
        <v>0</v>
      </c>
      <c r="H45" s="323">
        <v>0</v>
      </c>
      <c r="I45" s="80">
        <v>8</v>
      </c>
      <c r="J45" s="323">
        <v>11</v>
      </c>
      <c r="K45" s="323">
        <v>0</v>
      </c>
      <c r="L45" s="80">
        <v>0</v>
      </c>
      <c r="M45" s="80">
        <v>0</v>
      </c>
      <c r="N45" s="323">
        <v>0</v>
      </c>
      <c r="O45" s="80">
        <v>0</v>
      </c>
      <c r="P45" s="80">
        <v>0</v>
      </c>
      <c r="Q45" s="80">
        <v>0</v>
      </c>
      <c r="R45" s="319">
        <v>0</v>
      </c>
      <c r="S45" s="322">
        <v>5</v>
      </c>
      <c r="T45" s="322">
        <v>55</v>
      </c>
    </row>
    <row r="46" spans="2:20" ht="13.5" customHeight="1">
      <c r="B46" s="252"/>
      <c r="C46" s="252"/>
      <c r="D46" s="259" t="s">
        <v>175</v>
      </c>
      <c r="E46" s="361">
        <v>27</v>
      </c>
      <c r="F46" s="323">
        <v>2</v>
      </c>
      <c r="G46" s="323">
        <v>0</v>
      </c>
      <c r="H46" s="323">
        <v>0</v>
      </c>
      <c r="I46" s="80">
        <v>1</v>
      </c>
      <c r="J46" s="323">
        <v>22</v>
      </c>
      <c r="K46" s="323">
        <v>0</v>
      </c>
      <c r="L46" s="80">
        <v>2</v>
      </c>
      <c r="M46" s="80">
        <v>0</v>
      </c>
      <c r="N46" s="323">
        <v>0</v>
      </c>
      <c r="O46" s="80">
        <v>0</v>
      </c>
      <c r="P46" s="80">
        <v>0</v>
      </c>
      <c r="Q46" s="323">
        <v>0</v>
      </c>
      <c r="R46" s="319">
        <v>0</v>
      </c>
      <c r="S46" s="322">
        <v>7.4</v>
      </c>
      <c r="T46" s="322">
        <v>81.5</v>
      </c>
    </row>
    <row r="47" spans="2:20" ht="13.5" customHeight="1">
      <c r="B47" s="252"/>
      <c r="C47" s="252"/>
      <c r="D47" s="259" t="s">
        <v>164</v>
      </c>
      <c r="E47" s="360">
        <v>0</v>
      </c>
      <c r="F47" s="323">
        <v>0</v>
      </c>
      <c r="G47" s="323">
        <v>0</v>
      </c>
      <c r="H47" s="80">
        <v>0</v>
      </c>
      <c r="I47" s="80">
        <v>0</v>
      </c>
      <c r="J47" s="323">
        <v>0</v>
      </c>
      <c r="K47" s="323">
        <v>0</v>
      </c>
      <c r="L47" s="80">
        <v>0</v>
      </c>
      <c r="M47" s="80">
        <v>0</v>
      </c>
      <c r="N47" s="323">
        <v>0</v>
      </c>
      <c r="O47" s="80">
        <v>0</v>
      </c>
      <c r="P47" s="323">
        <v>0</v>
      </c>
      <c r="Q47" s="80">
        <v>0</v>
      </c>
      <c r="R47" s="319">
        <v>0</v>
      </c>
      <c r="S47" s="375">
        <v>0</v>
      </c>
      <c r="T47" s="322">
        <v>0</v>
      </c>
    </row>
    <row r="48" spans="2:20" ht="13.5" customHeight="1">
      <c r="B48" s="252"/>
      <c r="C48" s="252"/>
      <c r="D48" s="259" t="s">
        <v>395</v>
      </c>
      <c r="E48" s="360">
        <v>8</v>
      </c>
      <c r="F48" s="323">
        <v>5</v>
      </c>
      <c r="G48" s="323">
        <v>2</v>
      </c>
      <c r="H48" s="80">
        <v>0</v>
      </c>
      <c r="I48" s="80">
        <v>1</v>
      </c>
      <c r="J48" s="323">
        <v>0</v>
      </c>
      <c r="K48" s="323">
        <v>0</v>
      </c>
      <c r="L48" s="80">
        <v>0</v>
      </c>
      <c r="M48" s="80">
        <v>0</v>
      </c>
      <c r="N48" s="323">
        <v>0</v>
      </c>
      <c r="O48" s="80">
        <v>0</v>
      </c>
      <c r="P48" s="323">
        <v>0</v>
      </c>
      <c r="Q48" s="80">
        <v>0</v>
      </c>
      <c r="R48" s="319">
        <v>0</v>
      </c>
      <c r="S48" s="375">
        <v>62.5</v>
      </c>
      <c r="T48" s="375">
        <v>0</v>
      </c>
    </row>
    <row r="49" spans="2:20" ht="13.5" customHeight="1">
      <c r="B49" s="252"/>
      <c r="C49" s="252"/>
      <c r="D49" s="259" t="s">
        <v>232</v>
      </c>
      <c r="E49" s="360">
        <v>38</v>
      </c>
      <c r="F49" s="323">
        <v>25</v>
      </c>
      <c r="G49" s="323">
        <v>2</v>
      </c>
      <c r="H49" s="80">
        <v>9</v>
      </c>
      <c r="I49" s="80">
        <v>0</v>
      </c>
      <c r="J49" s="323">
        <v>2</v>
      </c>
      <c r="K49" s="323">
        <v>0</v>
      </c>
      <c r="L49" s="80">
        <v>0</v>
      </c>
      <c r="M49" s="80">
        <v>0</v>
      </c>
      <c r="N49" s="323">
        <v>0</v>
      </c>
      <c r="O49" s="80">
        <v>0</v>
      </c>
      <c r="P49" s="80">
        <v>0</v>
      </c>
      <c r="Q49" s="80">
        <v>0</v>
      </c>
      <c r="R49" s="319">
        <v>0</v>
      </c>
      <c r="S49" s="322">
        <v>65.8</v>
      </c>
      <c r="T49" s="322">
        <v>5.3</v>
      </c>
    </row>
    <row r="50" spans="2:20" ht="13.5" customHeight="1">
      <c r="B50" s="252"/>
      <c r="C50" s="252"/>
      <c r="D50" s="259" t="s">
        <v>434</v>
      </c>
      <c r="E50" s="361">
        <v>144</v>
      </c>
      <c r="F50" s="323">
        <v>44</v>
      </c>
      <c r="G50" s="323">
        <v>33</v>
      </c>
      <c r="H50" s="323">
        <v>0</v>
      </c>
      <c r="I50" s="80">
        <v>4</v>
      </c>
      <c r="J50" s="323">
        <v>63</v>
      </c>
      <c r="K50" s="323">
        <v>0</v>
      </c>
      <c r="L50" s="323">
        <v>0</v>
      </c>
      <c r="M50" s="80">
        <v>0</v>
      </c>
      <c r="N50" s="323">
        <v>0</v>
      </c>
      <c r="O50" s="80">
        <v>0</v>
      </c>
      <c r="P50" s="80">
        <v>0</v>
      </c>
      <c r="Q50" s="80">
        <v>0</v>
      </c>
      <c r="R50" s="319">
        <v>0</v>
      </c>
      <c r="S50" s="322">
        <v>30.6</v>
      </c>
      <c r="T50" s="322">
        <v>43.8</v>
      </c>
    </row>
    <row r="51" spans="2:20" ht="4.5" customHeight="1">
      <c r="B51" s="252"/>
      <c r="C51" s="252"/>
      <c r="D51" s="252"/>
      <c r="E51" s="36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322"/>
      <c r="T51" s="322"/>
    </row>
    <row r="52" spans="2:20" ht="13.5" customHeight="1">
      <c r="B52" s="252"/>
      <c r="C52" s="252"/>
      <c r="D52" s="259" t="s">
        <v>8</v>
      </c>
      <c r="E52" s="361">
        <v>3731</v>
      </c>
      <c r="F52" s="323">
        <v>1835</v>
      </c>
      <c r="G52" s="323">
        <v>497</v>
      </c>
      <c r="H52" s="323">
        <v>233</v>
      </c>
      <c r="I52" s="323">
        <v>73</v>
      </c>
      <c r="J52" s="323">
        <v>976</v>
      </c>
      <c r="K52" s="323">
        <v>7</v>
      </c>
      <c r="L52" s="323">
        <v>110</v>
      </c>
      <c r="M52" s="323">
        <v>0</v>
      </c>
      <c r="N52" s="323">
        <v>1</v>
      </c>
      <c r="O52" s="323">
        <v>1</v>
      </c>
      <c r="P52" s="323">
        <v>0</v>
      </c>
      <c r="Q52" s="323">
        <v>0</v>
      </c>
      <c r="R52" s="323">
        <v>0</v>
      </c>
      <c r="S52" s="322">
        <v>49.2</v>
      </c>
      <c r="T52" s="322">
        <v>26.2</v>
      </c>
    </row>
    <row r="53" spans="2:20" ht="13.5" customHeight="1">
      <c r="B53" s="252"/>
      <c r="C53" s="252"/>
      <c r="D53" s="259" t="s">
        <v>292</v>
      </c>
      <c r="E53" s="361">
        <v>2501</v>
      </c>
      <c r="F53" s="323">
        <v>1585</v>
      </c>
      <c r="G53" s="323">
        <v>305</v>
      </c>
      <c r="H53" s="323">
        <v>219</v>
      </c>
      <c r="I53" s="323">
        <v>32</v>
      </c>
      <c r="J53" s="323">
        <v>267</v>
      </c>
      <c r="K53" s="323">
        <v>7</v>
      </c>
      <c r="L53" s="323">
        <v>86</v>
      </c>
      <c r="M53" s="80">
        <v>0</v>
      </c>
      <c r="N53" s="80">
        <v>1</v>
      </c>
      <c r="O53" s="80">
        <v>1</v>
      </c>
      <c r="P53" s="80">
        <v>0</v>
      </c>
      <c r="Q53" s="80">
        <v>0</v>
      </c>
      <c r="R53" s="319">
        <v>0</v>
      </c>
      <c r="S53" s="322">
        <v>63.4</v>
      </c>
      <c r="T53" s="322">
        <v>10.7</v>
      </c>
    </row>
    <row r="54" spans="2:20" ht="13.5" customHeight="1">
      <c r="B54" s="252"/>
      <c r="C54" s="252"/>
      <c r="D54" s="259" t="s">
        <v>293</v>
      </c>
      <c r="E54" s="361">
        <v>110</v>
      </c>
      <c r="F54" s="323">
        <v>9</v>
      </c>
      <c r="G54" s="323">
        <v>14</v>
      </c>
      <c r="H54" s="323">
        <v>0</v>
      </c>
      <c r="I54" s="323">
        <v>14</v>
      </c>
      <c r="J54" s="323">
        <v>69</v>
      </c>
      <c r="K54" s="323">
        <v>0</v>
      </c>
      <c r="L54" s="323">
        <v>4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319">
        <v>0</v>
      </c>
      <c r="S54" s="322">
        <v>8.2</v>
      </c>
      <c r="T54" s="322">
        <v>62.7</v>
      </c>
    </row>
    <row r="55" spans="2:20" ht="13.5" customHeight="1">
      <c r="B55" s="259" t="s">
        <v>323</v>
      </c>
      <c r="C55" s="259" t="s">
        <v>296</v>
      </c>
      <c r="D55" s="259" t="s">
        <v>294</v>
      </c>
      <c r="E55" s="361">
        <v>673</v>
      </c>
      <c r="F55" s="323">
        <v>122</v>
      </c>
      <c r="G55" s="323">
        <v>83</v>
      </c>
      <c r="H55" s="323">
        <v>5</v>
      </c>
      <c r="I55" s="323">
        <v>10</v>
      </c>
      <c r="J55" s="323">
        <v>445</v>
      </c>
      <c r="K55" s="323">
        <v>0</v>
      </c>
      <c r="L55" s="323">
        <v>8</v>
      </c>
      <c r="M55" s="80">
        <v>0</v>
      </c>
      <c r="N55" s="323">
        <v>0</v>
      </c>
      <c r="O55" s="80">
        <v>0</v>
      </c>
      <c r="P55" s="80">
        <v>0</v>
      </c>
      <c r="Q55" s="80">
        <v>0</v>
      </c>
      <c r="R55" s="319">
        <v>0</v>
      </c>
      <c r="S55" s="322">
        <v>18.1</v>
      </c>
      <c r="T55" s="322">
        <v>66.1</v>
      </c>
    </row>
    <row r="56" spans="2:20" ht="13.5" customHeight="1">
      <c r="B56" s="252"/>
      <c r="C56" s="259" t="s">
        <v>297</v>
      </c>
      <c r="D56" s="259" t="s">
        <v>172</v>
      </c>
      <c r="E56" s="361">
        <v>210</v>
      </c>
      <c r="F56" s="323">
        <v>42</v>
      </c>
      <c r="G56" s="323">
        <v>58</v>
      </c>
      <c r="H56" s="323">
        <v>0</v>
      </c>
      <c r="I56" s="323">
        <v>3</v>
      </c>
      <c r="J56" s="323">
        <v>97</v>
      </c>
      <c r="K56" s="323">
        <v>0</v>
      </c>
      <c r="L56" s="323">
        <v>10</v>
      </c>
      <c r="M56" s="80">
        <v>0</v>
      </c>
      <c r="N56" s="323">
        <v>0</v>
      </c>
      <c r="O56" s="80">
        <v>0</v>
      </c>
      <c r="P56" s="80">
        <v>0</v>
      </c>
      <c r="Q56" s="80">
        <v>0</v>
      </c>
      <c r="R56" s="319">
        <v>0</v>
      </c>
      <c r="S56" s="322">
        <v>20</v>
      </c>
      <c r="T56" s="322">
        <v>46.2</v>
      </c>
    </row>
    <row r="57" spans="2:20" ht="13.5" customHeight="1">
      <c r="B57" s="252"/>
      <c r="C57" s="259" t="s">
        <v>298</v>
      </c>
      <c r="D57" s="259" t="s">
        <v>295</v>
      </c>
      <c r="E57" s="361">
        <v>20</v>
      </c>
      <c r="F57" s="323">
        <v>1</v>
      </c>
      <c r="G57" s="323">
        <v>0</v>
      </c>
      <c r="H57" s="80">
        <v>0</v>
      </c>
      <c r="I57" s="80">
        <v>8</v>
      </c>
      <c r="J57" s="323">
        <v>11</v>
      </c>
      <c r="K57" s="323">
        <v>0</v>
      </c>
      <c r="L57" s="80">
        <v>0</v>
      </c>
      <c r="M57" s="80">
        <v>0</v>
      </c>
      <c r="N57" s="80">
        <v>0</v>
      </c>
      <c r="O57" s="80">
        <v>0</v>
      </c>
      <c r="P57" s="80">
        <v>0</v>
      </c>
      <c r="Q57" s="80">
        <v>0</v>
      </c>
      <c r="R57" s="319">
        <v>0</v>
      </c>
      <c r="S57" s="322">
        <v>5</v>
      </c>
      <c r="T57" s="322">
        <v>55</v>
      </c>
    </row>
    <row r="58" spans="2:20" ht="13.5" customHeight="1">
      <c r="B58" s="252"/>
      <c r="C58" s="252"/>
      <c r="D58" s="259" t="s">
        <v>175</v>
      </c>
      <c r="E58" s="361">
        <v>27</v>
      </c>
      <c r="F58" s="80">
        <v>2</v>
      </c>
      <c r="G58" s="80">
        <v>0</v>
      </c>
      <c r="H58" s="80">
        <v>0</v>
      </c>
      <c r="I58" s="80">
        <v>1</v>
      </c>
      <c r="J58" s="80">
        <v>22</v>
      </c>
      <c r="K58" s="323">
        <v>0</v>
      </c>
      <c r="L58" s="323">
        <v>2</v>
      </c>
      <c r="M58" s="80">
        <v>0</v>
      </c>
      <c r="N58" s="80">
        <v>0</v>
      </c>
      <c r="O58" s="80">
        <v>0</v>
      </c>
      <c r="P58" s="80">
        <v>0</v>
      </c>
      <c r="Q58" s="80">
        <v>0</v>
      </c>
      <c r="R58" s="319">
        <v>0</v>
      </c>
      <c r="S58" s="322">
        <v>7.4</v>
      </c>
      <c r="T58" s="322">
        <v>81.5</v>
      </c>
    </row>
    <row r="59" spans="2:20" ht="13.5" customHeight="1">
      <c r="B59" s="252"/>
      <c r="C59" s="252"/>
      <c r="D59" s="259" t="s">
        <v>164</v>
      </c>
      <c r="E59" s="36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323">
        <v>0</v>
      </c>
      <c r="M59" s="80">
        <v>0</v>
      </c>
      <c r="N59" s="80">
        <v>0</v>
      </c>
      <c r="O59" s="80">
        <v>0</v>
      </c>
      <c r="P59" s="80">
        <v>0</v>
      </c>
      <c r="Q59" s="80">
        <v>0</v>
      </c>
      <c r="R59" s="319">
        <v>0</v>
      </c>
      <c r="S59" s="322">
        <v>0</v>
      </c>
      <c r="T59" s="322">
        <v>0</v>
      </c>
    </row>
    <row r="60" spans="2:20" ht="13.5" customHeight="1">
      <c r="B60" s="252"/>
      <c r="C60" s="252"/>
      <c r="D60" s="259" t="s">
        <v>395</v>
      </c>
      <c r="E60" s="360">
        <v>8</v>
      </c>
      <c r="F60" s="80">
        <v>5</v>
      </c>
      <c r="G60" s="80">
        <v>2</v>
      </c>
      <c r="H60" s="80">
        <v>0</v>
      </c>
      <c r="I60" s="80">
        <v>1</v>
      </c>
      <c r="J60" s="80">
        <v>0</v>
      </c>
      <c r="K60" s="80">
        <v>0</v>
      </c>
      <c r="L60" s="323">
        <v>0</v>
      </c>
      <c r="M60" s="80">
        <v>0</v>
      </c>
      <c r="N60" s="80">
        <v>0</v>
      </c>
      <c r="O60" s="80">
        <v>0</v>
      </c>
      <c r="P60" s="80">
        <v>0</v>
      </c>
      <c r="Q60" s="80">
        <v>0</v>
      </c>
      <c r="R60" s="319">
        <v>0</v>
      </c>
      <c r="S60" s="322">
        <v>62.5</v>
      </c>
      <c r="T60" s="375">
        <v>0</v>
      </c>
    </row>
    <row r="61" spans="2:20" ht="13.5" customHeight="1">
      <c r="B61" s="252"/>
      <c r="C61" s="252"/>
      <c r="D61" s="259" t="s">
        <v>232</v>
      </c>
      <c r="E61" s="360">
        <v>38</v>
      </c>
      <c r="F61" s="80">
        <v>25</v>
      </c>
      <c r="G61" s="80">
        <v>2</v>
      </c>
      <c r="H61" s="80">
        <v>9</v>
      </c>
      <c r="I61" s="80">
        <v>0</v>
      </c>
      <c r="J61" s="80">
        <v>2</v>
      </c>
      <c r="K61" s="80">
        <v>0</v>
      </c>
      <c r="L61" s="323">
        <v>0</v>
      </c>
      <c r="M61" s="80">
        <v>0</v>
      </c>
      <c r="N61" s="80">
        <v>0</v>
      </c>
      <c r="O61" s="80">
        <v>0</v>
      </c>
      <c r="P61" s="80">
        <v>0</v>
      </c>
      <c r="Q61" s="80">
        <v>0</v>
      </c>
      <c r="R61" s="319">
        <v>0</v>
      </c>
      <c r="S61" s="322">
        <v>65.8</v>
      </c>
      <c r="T61" s="322">
        <v>5.3</v>
      </c>
    </row>
    <row r="62" spans="2:20" ht="13.5" customHeight="1">
      <c r="B62" s="252"/>
      <c r="C62" s="252"/>
      <c r="D62" s="259" t="s">
        <v>434</v>
      </c>
      <c r="E62" s="361">
        <v>144</v>
      </c>
      <c r="F62" s="323">
        <v>44</v>
      </c>
      <c r="G62" s="80">
        <v>33</v>
      </c>
      <c r="H62" s="323">
        <v>0</v>
      </c>
      <c r="I62" s="80">
        <v>4</v>
      </c>
      <c r="J62" s="323">
        <v>63</v>
      </c>
      <c r="K62" s="323">
        <v>0</v>
      </c>
      <c r="L62" s="80">
        <v>0</v>
      </c>
      <c r="M62" s="80">
        <v>0</v>
      </c>
      <c r="N62" s="80">
        <v>0</v>
      </c>
      <c r="O62" s="80">
        <v>0</v>
      </c>
      <c r="P62" s="80">
        <v>0</v>
      </c>
      <c r="Q62" s="80">
        <v>0</v>
      </c>
      <c r="R62" s="319">
        <v>0</v>
      </c>
      <c r="S62" s="322">
        <v>30.6</v>
      </c>
      <c r="T62" s="322">
        <v>43.8</v>
      </c>
    </row>
    <row r="63" spans="2:20" ht="4.5" customHeight="1">
      <c r="B63" s="252"/>
      <c r="C63" s="252"/>
      <c r="D63" s="252"/>
      <c r="E63" s="36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322"/>
      <c r="T63" s="322"/>
    </row>
    <row r="64" spans="2:20" ht="13.5" customHeight="1">
      <c r="B64" s="252"/>
      <c r="C64" s="252" t="s">
        <v>396</v>
      </c>
      <c r="D64" s="259" t="s">
        <v>8</v>
      </c>
      <c r="E64" s="361">
        <v>73</v>
      </c>
      <c r="F64" s="323">
        <v>7</v>
      </c>
      <c r="G64" s="323">
        <v>9</v>
      </c>
      <c r="H64" s="80">
        <v>1</v>
      </c>
      <c r="I64" s="323">
        <v>3</v>
      </c>
      <c r="J64" s="323">
        <v>26</v>
      </c>
      <c r="K64" s="323">
        <v>12</v>
      </c>
      <c r="L64" s="323">
        <v>15</v>
      </c>
      <c r="M64" s="323">
        <v>0</v>
      </c>
      <c r="N64" s="323">
        <v>0</v>
      </c>
      <c r="O64" s="323">
        <v>0</v>
      </c>
      <c r="P64" s="323">
        <v>0</v>
      </c>
      <c r="Q64" s="323">
        <v>0</v>
      </c>
      <c r="R64" s="323">
        <v>0</v>
      </c>
      <c r="S64" s="322">
        <v>9.6</v>
      </c>
      <c r="T64" s="322">
        <v>35.6</v>
      </c>
    </row>
    <row r="65" spans="2:20" ht="13.5" customHeight="1">
      <c r="B65" s="252"/>
      <c r="C65" s="259" t="s">
        <v>397</v>
      </c>
      <c r="D65" s="259" t="s">
        <v>292</v>
      </c>
      <c r="E65" s="361">
        <v>58</v>
      </c>
      <c r="F65" s="323">
        <v>7</v>
      </c>
      <c r="G65" s="80">
        <v>7</v>
      </c>
      <c r="H65" s="80">
        <v>1</v>
      </c>
      <c r="I65" s="80">
        <v>2</v>
      </c>
      <c r="J65" s="323">
        <v>17</v>
      </c>
      <c r="K65" s="323">
        <v>12</v>
      </c>
      <c r="L65" s="323">
        <v>12</v>
      </c>
      <c r="M65" s="80">
        <v>0</v>
      </c>
      <c r="N65" s="80">
        <v>0</v>
      </c>
      <c r="O65" s="80">
        <v>0</v>
      </c>
      <c r="P65" s="80">
        <v>0</v>
      </c>
      <c r="Q65" s="80">
        <v>0</v>
      </c>
      <c r="R65" s="319">
        <v>0</v>
      </c>
      <c r="S65" s="322">
        <v>12.1</v>
      </c>
      <c r="T65" s="322">
        <v>29.3</v>
      </c>
    </row>
    <row r="66" spans="2:20" ht="13.5" customHeight="1">
      <c r="B66" s="252"/>
      <c r="C66" s="259" t="s">
        <v>298</v>
      </c>
      <c r="D66" s="259" t="s">
        <v>294</v>
      </c>
      <c r="E66" s="361">
        <v>15</v>
      </c>
      <c r="F66" s="323">
        <v>0</v>
      </c>
      <c r="G66" s="80">
        <v>2</v>
      </c>
      <c r="H66" s="80">
        <v>0</v>
      </c>
      <c r="I66" s="80">
        <v>1</v>
      </c>
      <c r="J66" s="323">
        <v>9</v>
      </c>
      <c r="K66" s="323">
        <v>0</v>
      </c>
      <c r="L66" s="323">
        <v>3</v>
      </c>
      <c r="M66" s="80">
        <v>0</v>
      </c>
      <c r="N66" s="323">
        <v>0</v>
      </c>
      <c r="O66" s="323">
        <v>0</v>
      </c>
      <c r="P66" s="80">
        <v>0</v>
      </c>
      <c r="Q66" s="80">
        <v>0</v>
      </c>
      <c r="R66" s="319">
        <v>0</v>
      </c>
      <c r="S66" s="322">
        <v>0</v>
      </c>
      <c r="T66" s="322">
        <v>60</v>
      </c>
    </row>
    <row r="67" spans="2:20" ht="4.5" customHeight="1">
      <c r="B67" s="252"/>
      <c r="C67" s="252"/>
      <c r="D67" s="252"/>
      <c r="E67" s="360">
        <v>0</v>
      </c>
      <c r="F67" s="80"/>
      <c r="G67" s="80"/>
      <c r="H67" s="80"/>
      <c r="I67" s="80"/>
      <c r="J67" s="80"/>
      <c r="K67" s="80"/>
      <c r="L67" s="80"/>
      <c r="M67" s="80"/>
      <c r="N67" s="80">
        <v>0</v>
      </c>
      <c r="O67" s="80"/>
      <c r="P67" s="80"/>
      <c r="Q67" s="80"/>
      <c r="R67" s="80"/>
      <c r="S67" s="322"/>
      <c r="T67" s="322"/>
    </row>
    <row r="68" spans="2:20" ht="4.5" customHeight="1">
      <c r="B68" s="252"/>
      <c r="C68" s="252"/>
      <c r="D68" s="252"/>
      <c r="E68" s="360">
        <v>0</v>
      </c>
      <c r="F68" s="80"/>
      <c r="G68" s="80"/>
      <c r="H68" s="80"/>
      <c r="I68" s="80"/>
      <c r="J68" s="80"/>
      <c r="K68" s="80"/>
      <c r="L68" s="80"/>
      <c r="M68" s="80"/>
      <c r="N68" s="80">
        <v>0</v>
      </c>
      <c r="O68" s="80"/>
      <c r="P68" s="80"/>
      <c r="Q68" s="80"/>
      <c r="R68" s="80"/>
      <c r="S68" s="322"/>
      <c r="T68" s="322"/>
    </row>
    <row r="69" spans="2:21" ht="13.5" customHeight="1">
      <c r="B69" s="252"/>
      <c r="C69" s="252"/>
      <c r="D69" s="256" t="s">
        <v>8</v>
      </c>
      <c r="E69" s="358">
        <v>3571</v>
      </c>
      <c r="F69" s="319">
        <v>1982</v>
      </c>
      <c r="G69" s="319">
        <v>726</v>
      </c>
      <c r="H69" s="319">
        <v>118</v>
      </c>
      <c r="I69" s="319">
        <v>14</v>
      </c>
      <c r="J69" s="319">
        <v>573</v>
      </c>
      <c r="K69" s="319">
        <v>39</v>
      </c>
      <c r="L69" s="319">
        <v>119</v>
      </c>
      <c r="M69" s="359">
        <v>0</v>
      </c>
      <c r="N69" s="319">
        <v>4</v>
      </c>
      <c r="O69" s="359">
        <v>0</v>
      </c>
      <c r="P69" s="359">
        <v>1</v>
      </c>
      <c r="Q69" s="359">
        <v>3</v>
      </c>
      <c r="R69" s="359">
        <v>0</v>
      </c>
      <c r="S69" s="322">
        <v>55.5</v>
      </c>
      <c r="T69" s="322">
        <v>16.2</v>
      </c>
      <c r="U69" s="321"/>
    </row>
    <row r="70" spans="2:20" ht="4.5" customHeight="1">
      <c r="B70" s="252"/>
      <c r="C70" s="252"/>
      <c r="D70" s="252"/>
      <c r="E70" s="36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322"/>
      <c r="T70" s="322"/>
    </row>
    <row r="71" spans="2:20" ht="13.5" customHeight="1">
      <c r="B71" s="252"/>
      <c r="C71" s="252"/>
      <c r="D71" s="259" t="s">
        <v>292</v>
      </c>
      <c r="E71" s="361">
        <v>2623</v>
      </c>
      <c r="F71" s="323">
        <v>1704</v>
      </c>
      <c r="G71" s="323">
        <v>509</v>
      </c>
      <c r="H71" s="323">
        <v>105</v>
      </c>
      <c r="I71" s="323">
        <v>6</v>
      </c>
      <c r="J71" s="323">
        <v>185</v>
      </c>
      <c r="K71" s="323">
        <v>29</v>
      </c>
      <c r="L71" s="323">
        <v>85</v>
      </c>
      <c r="M71" s="80">
        <v>0</v>
      </c>
      <c r="N71" s="323">
        <v>2</v>
      </c>
      <c r="O71" s="323">
        <v>0</v>
      </c>
      <c r="P71" s="323">
        <v>1</v>
      </c>
      <c r="Q71" s="323">
        <v>1</v>
      </c>
      <c r="R71" s="319">
        <v>0</v>
      </c>
      <c r="S71" s="322">
        <v>65</v>
      </c>
      <c r="T71" s="322">
        <v>7.1</v>
      </c>
    </row>
    <row r="72" spans="2:20" ht="13.5" customHeight="1">
      <c r="B72" s="252"/>
      <c r="C72" s="252"/>
      <c r="D72" s="259" t="s">
        <v>293</v>
      </c>
      <c r="E72" s="361">
        <v>70</v>
      </c>
      <c r="F72" s="323">
        <v>6</v>
      </c>
      <c r="G72" s="323">
        <v>18</v>
      </c>
      <c r="H72" s="323">
        <v>2</v>
      </c>
      <c r="I72" s="80">
        <v>2</v>
      </c>
      <c r="J72" s="323">
        <v>30</v>
      </c>
      <c r="K72" s="323">
        <v>5</v>
      </c>
      <c r="L72" s="323">
        <v>7</v>
      </c>
      <c r="M72" s="80">
        <v>0</v>
      </c>
      <c r="N72" s="323">
        <v>1</v>
      </c>
      <c r="O72" s="80">
        <v>0</v>
      </c>
      <c r="P72" s="80">
        <v>0</v>
      </c>
      <c r="Q72" s="323">
        <v>1</v>
      </c>
      <c r="R72" s="319">
        <v>0</v>
      </c>
      <c r="S72" s="322">
        <v>8.6</v>
      </c>
      <c r="T72" s="322">
        <v>44.3</v>
      </c>
    </row>
    <row r="73" spans="2:20" ht="13.5" customHeight="1">
      <c r="B73" s="252"/>
      <c r="C73" s="252"/>
      <c r="D73" s="259" t="s">
        <v>294</v>
      </c>
      <c r="E73" s="361">
        <v>51</v>
      </c>
      <c r="F73" s="323">
        <v>13</v>
      </c>
      <c r="G73" s="323">
        <v>11</v>
      </c>
      <c r="H73" s="323">
        <v>2</v>
      </c>
      <c r="I73" s="80">
        <v>0</v>
      </c>
      <c r="J73" s="323">
        <v>21</v>
      </c>
      <c r="K73" s="323">
        <v>0</v>
      </c>
      <c r="L73" s="323">
        <v>4</v>
      </c>
      <c r="M73" s="80">
        <v>0</v>
      </c>
      <c r="N73" s="323">
        <v>0</v>
      </c>
      <c r="O73" s="80">
        <v>0</v>
      </c>
      <c r="P73" s="80">
        <v>0</v>
      </c>
      <c r="Q73" s="323">
        <v>0</v>
      </c>
      <c r="R73" s="319">
        <v>0</v>
      </c>
      <c r="S73" s="322">
        <v>25.5</v>
      </c>
      <c r="T73" s="322">
        <v>41.2</v>
      </c>
    </row>
    <row r="74" spans="2:20" ht="13.5" customHeight="1">
      <c r="B74" s="252"/>
      <c r="C74" s="259" t="s">
        <v>8</v>
      </c>
      <c r="D74" s="259" t="s">
        <v>172</v>
      </c>
      <c r="E74" s="361">
        <v>428</v>
      </c>
      <c r="F74" s="323">
        <v>105</v>
      </c>
      <c r="G74" s="323">
        <v>114</v>
      </c>
      <c r="H74" s="323">
        <v>4</v>
      </c>
      <c r="I74" s="323">
        <v>1</v>
      </c>
      <c r="J74" s="323">
        <v>190</v>
      </c>
      <c r="K74" s="323">
        <v>1</v>
      </c>
      <c r="L74" s="323">
        <v>13</v>
      </c>
      <c r="M74" s="80">
        <v>0</v>
      </c>
      <c r="N74" s="323">
        <v>1</v>
      </c>
      <c r="O74" s="80">
        <v>0</v>
      </c>
      <c r="P74" s="323">
        <v>0</v>
      </c>
      <c r="Q74" s="323">
        <v>1</v>
      </c>
      <c r="R74" s="319">
        <v>0</v>
      </c>
      <c r="S74" s="322">
        <v>24.5</v>
      </c>
      <c r="T74" s="322">
        <v>44.6</v>
      </c>
    </row>
    <row r="75" spans="2:20" ht="13.5" customHeight="1">
      <c r="B75" s="252"/>
      <c r="C75" s="252"/>
      <c r="D75" s="259" t="s">
        <v>295</v>
      </c>
      <c r="E75" s="361">
        <v>6</v>
      </c>
      <c r="F75" s="323">
        <v>0</v>
      </c>
      <c r="G75" s="323">
        <v>0</v>
      </c>
      <c r="H75" s="323">
        <v>0</v>
      </c>
      <c r="I75" s="323">
        <v>1</v>
      </c>
      <c r="J75" s="323">
        <v>5</v>
      </c>
      <c r="K75" s="323">
        <v>0</v>
      </c>
      <c r="L75" s="80">
        <v>0</v>
      </c>
      <c r="M75" s="80">
        <v>0</v>
      </c>
      <c r="N75" s="323">
        <v>0</v>
      </c>
      <c r="O75" s="80">
        <v>0</v>
      </c>
      <c r="P75" s="80">
        <v>0</v>
      </c>
      <c r="Q75" s="80">
        <v>0</v>
      </c>
      <c r="R75" s="319">
        <v>0</v>
      </c>
      <c r="S75" s="375">
        <v>0</v>
      </c>
      <c r="T75" s="322">
        <v>83.3</v>
      </c>
    </row>
    <row r="76" spans="2:20" ht="13.5" customHeight="1">
      <c r="B76" s="252"/>
      <c r="C76" s="252"/>
      <c r="D76" s="259" t="s">
        <v>175</v>
      </c>
      <c r="E76" s="361">
        <v>67</v>
      </c>
      <c r="F76" s="323">
        <v>17</v>
      </c>
      <c r="G76" s="323">
        <v>8</v>
      </c>
      <c r="H76" s="323">
        <v>0</v>
      </c>
      <c r="I76" s="80">
        <v>2</v>
      </c>
      <c r="J76" s="323">
        <v>36</v>
      </c>
      <c r="K76" s="323">
        <v>0</v>
      </c>
      <c r="L76" s="323">
        <v>4</v>
      </c>
      <c r="M76" s="80">
        <v>0</v>
      </c>
      <c r="N76" s="323">
        <v>0</v>
      </c>
      <c r="O76" s="80">
        <v>0</v>
      </c>
      <c r="P76" s="80">
        <v>0</v>
      </c>
      <c r="Q76" s="80">
        <v>0</v>
      </c>
      <c r="R76" s="319">
        <v>0</v>
      </c>
      <c r="S76" s="322">
        <v>25.4</v>
      </c>
      <c r="T76" s="322">
        <v>53.7</v>
      </c>
    </row>
    <row r="77" spans="2:20" ht="13.5" customHeight="1">
      <c r="B77" s="252"/>
      <c r="C77" s="252"/>
      <c r="D77" s="259" t="s">
        <v>164</v>
      </c>
      <c r="E77" s="361">
        <v>34</v>
      </c>
      <c r="F77" s="323">
        <v>33</v>
      </c>
      <c r="G77" s="323">
        <v>0</v>
      </c>
      <c r="H77" s="323">
        <v>0</v>
      </c>
      <c r="I77" s="80">
        <v>0</v>
      </c>
      <c r="J77" s="323">
        <v>1</v>
      </c>
      <c r="K77" s="323">
        <v>0</v>
      </c>
      <c r="L77" s="80">
        <v>0</v>
      </c>
      <c r="M77" s="80">
        <v>0</v>
      </c>
      <c r="N77" s="323">
        <v>0</v>
      </c>
      <c r="O77" s="80">
        <v>0</v>
      </c>
      <c r="P77" s="323">
        <v>0</v>
      </c>
      <c r="Q77" s="80">
        <v>0</v>
      </c>
      <c r="R77" s="319">
        <v>0</v>
      </c>
      <c r="S77" s="322">
        <v>97.1</v>
      </c>
      <c r="T77" s="322">
        <v>2.9</v>
      </c>
    </row>
    <row r="78" spans="2:20" ht="13.5" customHeight="1">
      <c r="B78" s="252"/>
      <c r="C78" s="252"/>
      <c r="D78" s="259" t="s">
        <v>395</v>
      </c>
      <c r="E78" s="361">
        <v>31</v>
      </c>
      <c r="F78" s="323">
        <v>10</v>
      </c>
      <c r="G78" s="323">
        <v>6</v>
      </c>
      <c r="H78" s="323">
        <v>0</v>
      </c>
      <c r="I78" s="80">
        <v>0</v>
      </c>
      <c r="J78" s="323">
        <v>13</v>
      </c>
      <c r="K78" s="323">
        <v>0</v>
      </c>
      <c r="L78" s="80">
        <v>2</v>
      </c>
      <c r="M78" s="80">
        <v>0</v>
      </c>
      <c r="N78" s="323">
        <v>0</v>
      </c>
      <c r="O78" s="80">
        <v>0</v>
      </c>
      <c r="P78" s="323">
        <v>0</v>
      </c>
      <c r="Q78" s="80">
        <v>0</v>
      </c>
      <c r="R78" s="319">
        <v>0</v>
      </c>
      <c r="S78" s="322">
        <v>32.3</v>
      </c>
      <c r="T78" s="322">
        <v>41.9</v>
      </c>
    </row>
    <row r="79" spans="2:20" ht="13.5" customHeight="1">
      <c r="B79" s="252"/>
      <c r="C79" s="252"/>
      <c r="D79" s="259" t="s">
        <v>232</v>
      </c>
      <c r="E79" s="361">
        <v>71</v>
      </c>
      <c r="F79" s="323">
        <v>46</v>
      </c>
      <c r="G79" s="323">
        <v>17</v>
      </c>
      <c r="H79" s="323">
        <v>3</v>
      </c>
      <c r="I79" s="80">
        <v>0</v>
      </c>
      <c r="J79" s="323">
        <v>2</v>
      </c>
      <c r="K79" s="323">
        <v>2</v>
      </c>
      <c r="L79" s="80">
        <v>1</v>
      </c>
      <c r="M79" s="80">
        <v>0</v>
      </c>
      <c r="N79" s="323">
        <v>0</v>
      </c>
      <c r="O79" s="80">
        <v>0</v>
      </c>
      <c r="P79" s="80">
        <v>0</v>
      </c>
      <c r="Q79" s="80">
        <v>0</v>
      </c>
      <c r="R79" s="319">
        <v>0</v>
      </c>
      <c r="S79" s="322">
        <v>64.8</v>
      </c>
      <c r="T79" s="322">
        <v>2.8</v>
      </c>
    </row>
    <row r="80" spans="2:20" ht="13.5" customHeight="1">
      <c r="B80" s="252"/>
      <c r="C80" s="252"/>
      <c r="D80" s="259" t="s">
        <v>434</v>
      </c>
      <c r="E80" s="361">
        <v>190</v>
      </c>
      <c r="F80" s="323">
        <v>48</v>
      </c>
      <c r="G80" s="323">
        <v>43</v>
      </c>
      <c r="H80" s="323">
        <v>2</v>
      </c>
      <c r="I80" s="80">
        <v>2</v>
      </c>
      <c r="J80" s="323">
        <v>90</v>
      </c>
      <c r="K80" s="323">
        <v>2</v>
      </c>
      <c r="L80" s="80">
        <v>3</v>
      </c>
      <c r="M80" s="80">
        <v>0</v>
      </c>
      <c r="N80" s="323">
        <v>0</v>
      </c>
      <c r="O80" s="80">
        <v>0</v>
      </c>
      <c r="P80" s="80">
        <v>0</v>
      </c>
      <c r="Q80" s="80">
        <v>0</v>
      </c>
      <c r="R80" s="319">
        <v>0</v>
      </c>
      <c r="S80" s="322">
        <v>25.3</v>
      </c>
      <c r="T80" s="322">
        <v>47.4</v>
      </c>
    </row>
    <row r="81" spans="2:20" ht="4.5" customHeight="1">
      <c r="B81" s="252"/>
      <c r="C81" s="252"/>
      <c r="D81" s="252"/>
      <c r="E81" s="36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322"/>
      <c r="T81" s="322"/>
    </row>
    <row r="82" spans="2:20" ht="13.5" customHeight="1">
      <c r="B82" s="252"/>
      <c r="C82" s="252"/>
      <c r="D82" s="259" t="s">
        <v>8</v>
      </c>
      <c r="E82" s="361">
        <v>3517</v>
      </c>
      <c r="F82" s="323">
        <v>1977</v>
      </c>
      <c r="G82" s="323">
        <v>719</v>
      </c>
      <c r="H82" s="323">
        <v>118</v>
      </c>
      <c r="I82" s="323">
        <v>14</v>
      </c>
      <c r="J82" s="323">
        <v>561</v>
      </c>
      <c r="K82" s="323">
        <v>27</v>
      </c>
      <c r="L82" s="323">
        <v>101</v>
      </c>
      <c r="M82" s="323">
        <v>0</v>
      </c>
      <c r="N82" s="323">
        <v>4</v>
      </c>
      <c r="O82" s="323">
        <v>0</v>
      </c>
      <c r="P82" s="323">
        <v>1</v>
      </c>
      <c r="Q82" s="323">
        <v>3</v>
      </c>
      <c r="R82" s="323">
        <v>0</v>
      </c>
      <c r="S82" s="322">
        <v>56.2</v>
      </c>
      <c r="T82" s="322">
        <v>16.1</v>
      </c>
    </row>
    <row r="83" spans="2:20" ht="13.5" customHeight="1">
      <c r="B83" s="252"/>
      <c r="C83" s="252"/>
      <c r="D83" s="259" t="s">
        <v>292</v>
      </c>
      <c r="E83" s="361">
        <v>2570</v>
      </c>
      <c r="F83" s="323">
        <v>1699</v>
      </c>
      <c r="G83" s="323">
        <v>502</v>
      </c>
      <c r="H83" s="323">
        <v>105</v>
      </c>
      <c r="I83" s="323">
        <v>6</v>
      </c>
      <c r="J83" s="323">
        <v>174</v>
      </c>
      <c r="K83" s="323">
        <v>17</v>
      </c>
      <c r="L83" s="323">
        <v>67</v>
      </c>
      <c r="M83" s="80">
        <v>0</v>
      </c>
      <c r="N83" s="323">
        <v>2</v>
      </c>
      <c r="O83" s="80">
        <v>0</v>
      </c>
      <c r="P83" s="323">
        <v>1</v>
      </c>
      <c r="Q83" s="80">
        <v>1</v>
      </c>
      <c r="R83" s="319">
        <v>0</v>
      </c>
      <c r="S83" s="322">
        <v>66.1</v>
      </c>
      <c r="T83" s="322">
        <v>6.8</v>
      </c>
    </row>
    <row r="84" spans="2:20" ht="13.5" customHeight="1">
      <c r="B84" s="252"/>
      <c r="C84" s="252"/>
      <c r="D84" s="259" t="s">
        <v>293</v>
      </c>
      <c r="E84" s="361">
        <v>70</v>
      </c>
      <c r="F84" s="323">
        <v>6</v>
      </c>
      <c r="G84" s="323">
        <v>18</v>
      </c>
      <c r="H84" s="323">
        <v>2</v>
      </c>
      <c r="I84" s="80">
        <v>2</v>
      </c>
      <c r="J84" s="323">
        <v>30</v>
      </c>
      <c r="K84" s="323">
        <v>5</v>
      </c>
      <c r="L84" s="323">
        <v>7</v>
      </c>
      <c r="M84" s="80">
        <v>0</v>
      </c>
      <c r="N84" s="80">
        <v>1</v>
      </c>
      <c r="O84" s="80">
        <v>0</v>
      </c>
      <c r="P84" s="80">
        <v>0</v>
      </c>
      <c r="Q84" s="80">
        <v>1</v>
      </c>
      <c r="R84" s="319">
        <v>0</v>
      </c>
      <c r="S84" s="322">
        <v>8.6</v>
      </c>
      <c r="T84" s="322">
        <v>44.3</v>
      </c>
    </row>
    <row r="85" spans="2:20" ht="13.5" customHeight="1">
      <c r="B85" s="259" t="s">
        <v>324</v>
      </c>
      <c r="C85" s="259" t="s">
        <v>296</v>
      </c>
      <c r="D85" s="259" t="s">
        <v>294</v>
      </c>
      <c r="E85" s="361">
        <v>50</v>
      </c>
      <c r="F85" s="323">
        <v>13</v>
      </c>
      <c r="G85" s="323">
        <v>11</v>
      </c>
      <c r="H85" s="80">
        <v>2</v>
      </c>
      <c r="I85" s="80">
        <v>0</v>
      </c>
      <c r="J85" s="323">
        <v>20</v>
      </c>
      <c r="K85" s="323">
        <v>0</v>
      </c>
      <c r="L85" s="323">
        <v>4</v>
      </c>
      <c r="M85" s="80">
        <v>0</v>
      </c>
      <c r="N85" s="80">
        <v>0</v>
      </c>
      <c r="O85" s="80">
        <v>0</v>
      </c>
      <c r="P85" s="80">
        <v>0</v>
      </c>
      <c r="Q85" s="80">
        <v>0</v>
      </c>
      <c r="R85" s="319">
        <v>0</v>
      </c>
      <c r="S85" s="322">
        <v>26</v>
      </c>
      <c r="T85" s="322">
        <v>40</v>
      </c>
    </row>
    <row r="86" spans="2:20" ht="13.5" customHeight="1">
      <c r="B86" s="252"/>
      <c r="C86" s="259" t="s">
        <v>297</v>
      </c>
      <c r="D86" s="259" t="s">
        <v>172</v>
      </c>
      <c r="E86" s="361">
        <v>428</v>
      </c>
      <c r="F86" s="323">
        <v>105</v>
      </c>
      <c r="G86" s="323">
        <v>114</v>
      </c>
      <c r="H86" s="323">
        <v>4</v>
      </c>
      <c r="I86" s="323">
        <v>1</v>
      </c>
      <c r="J86" s="323">
        <v>190</v>
      </c>
      <c r="K86" s="323">
        <v>1</v>
      </c>
      <c r="L86" s="323">
        <v>13</v>
      </c>
      <c r="M86" s="80">
        <v>0</v>
      </c>
      <c r="N86" s="323">
        <v>1</v>
      </c>
      <c r="O86" s="80">
        <v>0</v>
      </c>
      <c r="P86" s="323">
        <v>0</v>
      </c>
      <c r="Q86" s="80">
        <v>1</v>
      </c>
      <c r="R86" s="319">
        <v>0</v>
      </c>
      <c r="S86" s="322">
        <v>24.5</v>
      </c>
      <c r="T86" s="322">
        <v>44.6</v>
      </c>
    </row>
    <row r="87" spans="2:20" ht="13.5" customHeight="1">
      <c r="B87" s="252"/>
      <c r="C87" s="259" t="s">
        <v>298</v>
      </c>
      <c r="D87" s="259" t="s">
        <v>295</v>
      </c>
      <c r="E87" s="361">
        <v>6</v>
      </c>
      <c r="F87" s="80">
        <v>0</v>
      </c>
      <c r="G87" s="80">
        <v>0</v>
      </c>
      <c r="H87" s="80">
        <v>0</v>
      </c>
      <c r="I87" s="80">
        <v>1</v>
      </c>
      <c r="J87" s="323">
        <v>5</v>
      </c>
      <c r="K87" s="323">
        <v>0</v>
      </c>
      <c r="L87" s="80">
        <v>0</v>
      </c>
      <c r="M87" s="80">
        <v>0</v>
      </c>
      <c r="N87" s="80">
        <v>0</v>
      </c>
      <c r="O87" s="80">
        <v>0</v>
      </c>
      <c r="P87" s="80">
        <v>0</v>
      </c>
      <c r="Q87" s="80">
        <v>0</v>
      </c>
      <c r="R87" s="319">
        <v>0</v>
      </c>
      <c r="S87" s="375">
        <v>0</v>
      </c>
      <c r="T87" s="322">
        <v>83.3</v>
      </c>
    </row>
    <row r="88" spans="2:20" ht="13.5" customHeight="1">
      <c r="B88" s="252"/>
      <c r="C88" s="252"/>
      <c r="D88" s="259" t="s">
        <v>175</v>
      </c>
      <c r="E88" s="361">
        <v>67</v>
      </c>
      <c r="F88" s="323">
        <v>17</v>
      </c>
      <c r="G88" s="323">
        <v>8</v>
      </c>
      <c r="H88" s="80">
        <v>0</v>
      </c>
      <c r="I88" s="80">
        <v>2</v>
      </c>
      <c r="J88" s="323">
        <v>36</v>
      </c>
      <c r="K88" s="323">
        <v>0</v>
      </c>
      <c r="L88" s="323">
        <v>4</v>
      </c>
      <c r="M88" s="80">
        <v>0</v>
      </c>
      <c r="N88" s="80">
        <v>0</v>
      </c>
      <c r="O88" s="80">
        <v>0</v>
      </c>
      <c r="P88" s="80">
        <v>0</v>
      </c>
      <c r="Q88" s="80">
        <v>0</v>
      </c>
      <c r="R88" s="319">
        <v>0</v>
      </c>
      <c r="S88" s="322">
        <v>25.4</v>
      </c>
      <c r="T88" s="322">
        <v>53.7</v>
      </c>
    </row>
    <row r="89" spans="2:20" ht="13.5" customHeight="1">
      <c r="B89" s="252"/>
      <c r="C89" s="252"/>
      <c r="D89" s="259" t="s">
        <v>164</v>
      </c>
      <c r="E89" s="361">
        <v>34</v>
      </c>
      <c r="F89" s="323">
        <v>33</v>
      </c>
      <c r="G89" s="323">
        <v>0</v>
      </c>
      <c r="H89" s="80">
        <v>0</v>
      </c>
      <c r="I89" s="80">
        <v>0</v>
      </c>
      <c r="J89" s="323">
        <v>1</v>
      </c>
      <c r="K89" s="323">
        <v>0</v>
      </c>
      <c r="L89" s="80">
        <v>0</v>
      </c>
      <c r="M89" s="80">
        <v>0</v>
      </c>
      <c r="N89" s="323">
        <v>0</v>
      </c>
      <c r="O89" s="80">
        <v>0</v>
      </c>
      <c r="P89" s="323">
        <v>0</v>
      </c>
      <c r="Q89" s="80">
        <v>0</v>
      </c>
      <c r="R89" s="319">
        <v>0</v>
      </c>
      <c r="S89" s="322">
        <v>97.1</v>
      </c>
      <c r="T89" s="322">
        <v>2.9</v>
      </c>
    </row>
    <row r="90" spans="2:20" ht="13.5" customHeight="1">
      <c r="B90" s="252"/>
      <c r="C90" s="252"/>
      <c r="D90" s="259" t="s">
        <v>395</v>
      </c>
      <c r="E90" s="361">
        <v>31</v>
      </c>
      <c r="F90" s="323">
        <v>10</v>
      </c>
      <c r="G90" s="323">
        <v>6</v>
      </c>
      <c r="H90" s="80">
        <v>0</v>
      </c>
      <c r="I90" s="80">
        <v>0</v>
      </c>
      <c r="J90" s="323">
        <v>13</v>
      </c>
      <c r="K90" s="323">
        <v>0</v>
      </c>
      <c r="L90" s="80">
        <v>2</v>
      </c>
      <c r="M90" s="80">
        <v>0</v>
      </c>
      <c r="N90" s="323">
        <v>0</v>
      </c>
      <c r="O90" s="80">
        <v>0</v>
      </c>
      <c r="P90" s="323">
        <v>0</v>
      </c>
      <c r="Q90" s="80">
        <v>0</v>
      </c>
      <c r="R90" s="319">
        <v>0</v>
      </c>
      <c r="S90" s="322">
        <v>32.3</v>
      </c>
      <c r="T90" s="322">
        <v>41.9</v>
      </c>
    </row>
    <row r="91" spans="2:20" ht="13.5" customHeight="1">
      <c r="B91" s="252"/>
      <c r="C91" s="252"/>
      <c r="D91" s="259" t="s">
        <v>232</v>
      </c>
      <c r="E91" s="361">
        <v>71</v>
      </c>
      <c r="F91" s="323">
        <v>46</v>
      </c>
      <c r="G91" s="323">
        <v>17</v>
      </c>
      <c r="H91" s="80">
        <v>3</v>
      </c>
      <c r="I91" s="80">
        <v>0</v>
      </c>
      <c r="J91" s="323">
        <v>2</v>
      </c>
      <c r="K91" s="323">
        <v>2</v>
      </c>
      <c r="L91" s="80">
        <v>1</v>
      </c>
      <c r="M91" s="80">
        <v>0</v>
      </c>
      <c r="N91" s="323">
        <v>0</v>
      </c>
      <c r="O91" s="80">
        <v>0</v>
      </c>
      <c r="P91" s="80">
        <v>0</v>
      </c>
      <c r="Q91" s="80">
        <v>0</v>
      </c>
      <c r="R91" s="319">
        <v>0</v>
      </c>
      <c r="S91" s="322">
        <v>64.8</v>
      </c>
      <c r="T91" s="322">
        <v>2.8</v>
      </c>
    </row>
    <row r="92" spans="2:20" ht="13.5" customHeight="1">
      <c r="B92" s="252"/>
      <c r="C92" s="252"/>
      <c r="D92" s="259" t="s">
        <v>434</v>
      </c>
      <c r="E92" s="361">
        <v>190</v>
      </c>
      <c r="F92" s="323">
        <v>48</v>
      </c>
      <c r="G92" s="80">
        <v>43</v>
      </c>
      <c r="H92" s="323">
        <v>2</v>
      </c>
      <c r="I92" s="80">
        <v>2</v>
      </c>
      <c r="J92" s="323">
        <v>90</v>
      </c>
      <c r="K92" s="323">
        <v>2</v>
      </c>
      <c r="L92" s="80">
        <v>3</v>
      </c>
      <c r="M92" s="80">
        <v>0</v>
      </c>
      <c r="N92" s="80">
        <v>0</v>
      </c>
      <c r="O92" s="80">
        <v>0</v>
      </c>
      <c r="P92" s="80">
        <v>0</v>
      </c>
      <c r="Q92" s="80">
        <v>0</v>
      </c>
      <c r="R92" s="319">
        <v>0</v>
      </c>
      <c r="S92" s="322">
        <v>25.3</v>
      </c>
      <c r="T92" s="322">
        <v>47.4</v>
      </c>
    </row>
    <row r="93" spans="2:20" ht="4.5" customHeight="1">
      <c r="B93" s="252"/>
      <c r="C93" s="252"/>
      <c r="D93" s="252"/>
      <c r="E93" s="36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322"/>
      <c r="T93" s="322"/>
    </row>
    <row r="94" spans="2:20" ht="13.5" customHeight="1">
      <c r="B94" s="252"/>
      <c r="C94" s="252" t="s">
        <v>396</v>
      </c>
      <c r="D94" s="259" t="s">
        <v>8</v>
      </c>
      <c r="E94" s="361">
        <v>54</v>
      </c>
      <c r="F94" s="323">
        <v>5</v>
      </c>
      <c r="G94" s="323">
        <v>7</v>
      </c>
      <c r="H94" s="323">
        <v>0</v>
      </c>
      <c r="I94" s="323">
        <v>0</v>
      </c>
      <c r="J94" s="323">
        <v>12</v>
      </c>
      <c r="K94" s="323">
        <v>12</v>
      </c>
      <c r="L94" s="323">
        <v>18</v>
      </c>
      <c r="M94" s="323">
        <v>0</v>
      </c>
      <c r="N94" s="323">
        <v>0</v>
      </c>
      <c r="O94" s="323">
        <v>0</v>
      </c>
      <c r="P94" s="323">
        <v>0</v>
      </c>
      <c r="Q94" s="323">
        <v>0</v>
      </c>
      <c r="R94" s="323">
        <v>0</v>
      </c>
      <c r="S94" s="322">
        <v>9.3</v>
      </c>
      <c r="T94" s="322">
        <v>22.2</v>
      </c>
    </row>
    <row r="95" spans="2:20" ht="13.5" customHeight="1">
      <c r="B95" s="252"/>
      <c r="C95" s="259" t="s">
        <v>397</v>
      </c>
      <c r="D95" s="259" t="s">
        <v>292</v>
      </c>
      <c r="E95" s="361">
        <v>53</v>
      </c>
      <c r="F95" s="80">
        <v>5</v>
      </c>
      <c r="G95" s="323">
        <v>7</v>
      </c>
      <c r="H95" s="323">
        <v>0</v>
      </c>
      <c r="I95" s="80">
        <v>0</v>
      </c>
      <c r="J95" s="323">
        <v>11</v>
      </c>
      <c r="K95" s="323">
        <v>12</v>
      </c>
      <c r="L95" s="323">
        <v>18</v>
      </c>
      <c r="M95" s="80">
        <v>0</v>
      </c>
      <c r="N95" s="323">
        <v>0</v>
      </c>
      <c r="O95" s="80">
        <v>0</v>
      </c>
      <c r="P95" s="80">
        <v>0</v>
      </c>
      <c r="Q95" s="80">
        <v>0</v>
      </c>
      <c r="R95" s="319">
        <v>0</v>
      </c>
      <c r="S95" s="322">
        <v>9.4</v>
      </c>
      <c r="T95" s="322">
        <v>20.8</v>
      </c>
    </row>
    <row r="96" spans="2:20" ht="13.5" customHeight="1">
      <c r="B96" s="252"/>
      <c r="C96" s="259" t="s">
        <v>298</v>
      </c>
      <c r="D96" s="259" t="s">
        <v>294</v>
      </c>
      <c r="E96" s="360">
        <v>1</v>
      </c>
      <c r="F96" s="80">
        <v>0</v>
      </c>
      <c r="G96" s="80">
        <v>0</v>
      </c>
      <c r="H96" s="80">
        <v>0</v>
      </c>
      <c r="I96" s="80">
        <v>0</v>
      </c>
      <c r="J96" s="80">
        <v>1</v>
      </c>
      <c r="K96" s="80">
        <v>0</v>
      </c>
      <c r="L96" s="80">
        <v>0</v>
      </c>
      <c r="M96" s="80">
        <v>0</v>
      </c>
      <c r="N96" s="80">
        <v>0</v>
      </c>
      <c r="O96" s="80">
        <v>0</v>
      </c>
      <c r="P96" s="80">
        <v>0</v>
      </c>
      <c r="Q96" s="80">
        <v>0</v>
      </c>
      <c r="R96" s="319">
        <v>0</v>
      </c>
      <c r="S96" s="322">
        <v>0</v>
      </c>
      <c r="T96" s="375">
        <v>100</v>
      </c>
    </row>
    <row r="97" spans="2:20" ht="4.5" customHeight="1" thickBot="1">
      <c r="B97" s="324"/>
      <c r="C97" s="324"/>
      <c r="D97" s="324"/>
      <c r="E97" s="325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6"/>
      <c r="T97" s="326"/>
    </row>
    <row r="98" spans="19:20" ht="13.5" customHeight="1">
      <c r="S98" s="327"/>
      <c r="T98" s="327"/>
    </row>
    <row r="99" spans="19:20" ht="13.5" customHeight="1">
      <c r="S99" s="327"/>
      <c r="T99" s="327"/>
    </row>
    <row r="100" ht="10.5"/>
    <row r="101" ht="10.5"/>
  </sheetData>
  <mergeCells count="9">
    <mergeCell ref="B2:L2"/>
    <mergeCell ref="S4:S6"/>
    <mergeCell ref="B5:D6"/>
    <mergeCell ref="N6:N7"/>
    <mergeCell ref="E5:E6"/>
    <mergeCell ref="F4:F6"/>
    <mergeCell ref="M4:M6"/>
    <mergeCell ref="N4:R4"/>
    <mergeCell ref="N5:R5"/>
  </mergeCells>
  <printOptions horizontalCentered="1"/>
  <pageMargins left="0.1968503937007874" right="0" top="0.7874015748031497" bottom="0" header="0" footer="0"/>
  <pageSetup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L95"/>
  <sheetViews>
    <sheetView workbookViewId="0" topLeftCell="A1">
      <selection activeCell="B42" sqref="B42"/>
    </sheetView>
  </sheetViews>
  <sheetFormatPr defaultColWidth="12.00390625" defaultRowHeight="12.75" customHeight="1"/>
  <cols>
    <col min="1" max="1" width="0.5" style="252" customWidth="1"/>
    <col min="2" max="3" width="3.125" style="252" customWidth="1"/>
    <col min="4" max="4" width="6.625" style="252" customWidth="1"/>
    <col min="5" max="11" width="11.125" style="252" customWidth="1"/>
    <col min="12" max="16384" width="12.00390625" style="252" customWidth="1"/>
  </cols>
  <sheetData>
    <row r="1" ht="4.5" customHeight="1"/>
    <row r="2" spans="2:12" ht="13.5" customHeight="1">
      <c r="B2" s="534" t="s">
        <v>299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</row>
    <row r="3" ht="4.5" customHeight="1" thickBot="1"/>
    <row r="4" spans="2:11" s="253" customFormat="1" ht="13.5" customHeight="1">
      <c r="B4" s="529" t="s">
        <v>325</v>
      </c>
      <c r="C4" s="529"/>
      <c r="D4" s="530"/>
      <c r="E4" s="533" t="s">
        <v>8</v>
      </c>
      <c r="F4" s="32" t="s">
        <v>300</v>
      </c>
      <c r="G4" s="32" t="s">
        <v>301</v>
      </c>
      <c r="H4" s="32" t="s">
        <v>362</v>
      </c>
      <c r="I4" s="32" t="s">
        <v>362</v>
      </c>
      <c r="J4" s="32" t="s">
        <v>14</v>
      </c>
      <c r="K4" s="32" t="s">
        <v>408</v>
      </c>
    </row>
    <row r="5" spans="2:11" s="253" customFormat="1" ht="13.5" customHeight="1">
      <c r="B5" s="531"/>
      <c r="C5" s="531"/>
      <c r="D5" s="532"/>
      <c r="E5" s="442"/>
      <c r="F5" s="97" t="s">
        <v>302</v>
      </c>
      <c r="G5" s="97" t="s">
        <v>303</v>
      </c>
      <c r="H5" s="97" t="s">
        <v>304</v>
      </c>
      <c r="I5" s="97" t="s">
        <v>305</v>
      </c>
      <c r="J5" s="97" t="s">
        <v>306</v>
      </c>
      <c r="K5" s="97" t="s">
        <v>307</v>
      </c>
    </row>
    <row r="6" spans="2:11" ht="4.5" customHeight="1">
      <c r="B6" s="254"/>
      <c r="C6" s="254"/>
      <c r="D6" s="254"/>
      <c r="E6" s="255"/>
      <c r="F6" s="254"/>
      <c r="G6" s="254"/>
      <c r="H6" s="254"/>
      <c r="I6" s="254"/>
      <c r="J6" s="254"/>
      <c r="K6" s="254"/>
    </row>
    <row r="7" spans="4:11" ht="12" customHeight="1">
      <c r="D7" s="256" t="s">
        <v>8</v>
      </c>
      <c r="E7" s="362">
        <f>SUM(F7:K7)</f>
        <v>3824</v>
      </c>
      <c r="F7" s="363">
        <f aca="true" t="shared" si="0" ref="F7:K7">F37+F67</f>
        <v>3358</v>
      </c>
      <c r="G7" s="363">
        <f t="shared" si="0"/>
        <v>433</v>
      </c>
      <c r="H7" s="363">
        <f t="shared" si="0"/>
        <v>0</v>
      </c>
      <c r="I7" s="363">
        <f t="shared" si="0"/>
        <v>0</v>
      </c>
      <c r="J7" s="363">
        <f t="shared" si="0"/>
        <v>33</v>
      </c>
      <c r="K7" s="363">
        <f t="shared" si="0"/>
        <v>0</v>
      </c>
    </row>
    <row r="8" spans="5:11" ht="4.5" customHeight="1">
      <c r="E8" s="364"/>
      <c r="F8" s="258"/>
      <c r="G8" s="258"/>
      <c r="H8" s="258"/>
      <c r="I8" s="258"/>
      <c r="J8" s="258"/>
      <c r="K8" s="258"/>
    </row>
    <row r="9" spans="4:11" ht="12" customHeight="1">
      <c r="D9" s="259" t="s">
        <v>292</v>
      </c>
      <c r="E9" s="365">
        <v>3296</v>
      </c>
      <c r="F9" s="257">
        <v>3012</v>
      </c>
      <c r="G9" s="257">
        <v>284</v>
      </c>
      <c r="H9" s="257">
        <v>0</v>
      </c>
      <c r="I9" s="257">
        <v>0</v>
      </c>
      <c r="J9" s="257">
        <v>0</v>
      </c>
      <c r="K9" s="257">
        <v>0</v>
      </c>
    </row>
    <row r="10" spans="4:11" ht="12" customHeight="1">
      <c r="D10" s="259" t="s">
        <v>293</v>
      </c>
      <c r="E10" s="365">
        <v>15</v>
      </c>
      <c r="F10" s="257">
        <v>6</v>
      </c>
      <c r="G10" s="257">
        <v>9</v>
      </c>
      <c r="H10" s="257">
        <v>0</v>
      </c>
      <c r="I10" s="257">
        <v>0</v>
      </c>
      <c r="J10" s="257">
        <v>0</v>
      </c>
      <c r="K10" s="257">
        <v>0</v>
      </c>
    </row>
    <row r="11" spans="4:11" ht="12" customHeight="1">
      <c r="D11" s="259" t="s">
        <v>294</v>
      </c>
      <c r="E11" s="365">
        <v>135</v>
      </c>
      <c r="F11" s="257">
        <v>116</v>
      </c>
      <c r="G11" s="257">
        <v>19</v>
      </c>
      <c r="H11" s="257">
        <v>0</v>
      </c>
      <c r="I11" s="257">
        <v>0</v>
      </c>
      <c r="J11" s="257">
        <v>0</v>
      </c>
      <c r="K11" s="257">
        <v>0</v>
      </c>
    </row>
    <row r="12" spans="3:11" ht="12" customHeight="1">
      <c r="C12" s="259" t="s">
        <v>8</v>
      </c>
      <c r="D12" s="259" t="s">
        <v>172</v>
      </c>
      <c r="E12" s="365">
        <v>147</v>
      </c>
      <c r="F12" s="257">
        <v>87</v>
      </c>
      <c r="G12" s="257">
        <v>60</v>
      </c>
      <c r="H12" s="257">
        <v>0</v>
      </c>
      <c r="I12" s="257">
        <v>0</v>
      </c>
      <c r="J12" s="257">
        <v>0</v>
      </c>
      <c r="K12" s="257">
        <v>0</v>
      </c>
    </row>
    <row r="13" spans="4:11" ht="12" customHeight="1">
      <c r="D13" s="259" t="s">
        <v>295</v>
      </c>
      <c r="E13" s="365">
        <v>1</v>
      </c>
      <c r="F13" s="258">
        <v>1</v>
      </c>
      <c r="G13" s="257">
        <v>0</v>
      </c>
      <c r="H13" s="257">
        <v>0</v>
      </c>
      <c r="I13" s="257">
        <v>0</v>
      </c>
      <c r="J13" s="257">
        <v>0</v>
      </c>
      <c r="K13" s="257">
        <v>0</v>
      </c>
    </row>
    <row r="14" spans="4:11" ht="12" customHeight="1">
      <c r="D14" s="259" t="s">
        <v>175</v>
      </c>
      <c r="E14" s="365">
        <v>19</v>
      </c>
      <c r="F14" s="257">
        <v>9</v>
      </c>
      <c r="G14" s="257">
        <v>10</v>
      </c>
      <c r="H14" s="257">
        <v>0</v>
      </c>
      <c r="I14" s="257">
        <v>0</v>
      </c>
      <c r="J14" s="257">
        <v>0</v>
      </c>
      <c r="K14" s="257">
        <v>0</v>
      </c>
    </row>
    <row r="15" spans="4:11" ht="12" customHeight="1">
      <c r="D15" s="259" t="s">
        <v>164</v>
      </c>
      <c r="E15" s="365">
        <v>33</v>
      </c>
      <c r="F15" s="258">
        <v>0</v>
      </c>
      <c r="G15" s="258">
        <v>0</v>
      </c>
      <c r="H15" s="257">
        <v>0</v>
      </c>
      <c r="I15" s="257">
        <v>0</v>
      </c>
      <c r="J15" s="258">
        <v>33</v>
      </c>
      <c r="K15" s="257">
        <v>0</v>
      </c>
    </row>
    <row r="16" spans="4:11" ht="12" customHeight="1">
      <c r="D16" s="259" t="s">
        <v>395</v>
      </c>
      <c r="E16" s="365">
        <v>15</v>
      </c>
      <c r="F16" s="258">
        <v>9</v>
      </c>
      <c r="G16" s="258">
        <v>6</v>
      </c>
      <c r="H16" s="257">
        <v>0</v>
      </c>
      <c r="I16" s="257">
        <v>0</v>
      </c>
      <c r="J16" s="258">
        <v>0</v>
      </c>
      <c r="K16" s="257">
        <v>0</v>
      </c>
    </row>
    <row r="17" spans="4:11" ht="12" customHeight="1">
      <c r="D17" s="259" t="s">
        <v>232</v>
      </c>
      <c r="E17" s="365">
        <v>71</v>
      </c>
      <c r="F17" s="258">
        <v>65</v>
      </c>
      <c r="G17" s="258">
        <v>6</v>
      </c>
      <c r="H17" s="257">
        <v>0</v>
      </c>
      <c r="I17" s="257">
        <v>0</v>
      </c>
      <c r="J17" s="257">
        <v>0</v>
      </c>
      <c r="K17" s="257">
        <v>0</v>
      </c>
    </row>
    <row r="18" spans="4:11" ht="12" customHeight="1">
      <c r="D18" s="259" t="s">
        <v>434</v>
      </c>
      <c r="E18" s="365">
        <v>92</v>
      </c>
      <c r="F18" s="257">
        <v>53</v>
      </c>
      <c r="G18" s="257">
        <v>39</v>
      </c>
      <c r="H18" s="257">
        <v>0</v>
      </c>
      <c r="I18" s="257">
        <v>0</v>
      </c>
      <c r="J18" s="257">
        <v>0</v>
      </c>
      <c r="K18" s="257">
        <v>0</v>
      </c>
    </row>
    <row r="19" spans="5:11" ht="4.5" customHeight="1">
      <c r="E19" s="364"/>
      <c r="F19" s="258"/>
      <c r="G19" s="258"/>
      <c r="H19" s="257"/>
      <c r="I19" s="258"/>
      <c r="J19" s="258"/>
      <c r="K19" s="258"/>
    </row>
    <row r="20" spans="4:11" ht="12" customHeight="1">
      <c r="D20" s="259" t="s">
        <v>8</v>
      </c>
      <c r="E20" s="365">
        <v>3812</v>
      </c>
      <c r="F20" s="257">
        <v>3349</v>
      </c>
      <c r="G20" s="257">
        <v>430</v>
      </c>
      <c r="H20" s="257">
        <v>0</v>
      </c>
      <c r="I20" s="257">
        <v>0</v>
      </c>
      <c r="J20" s="257">
        <v>33</v>
      </c>
      <c r="K20" s="257">
        <v>0</v>
      </c>
    </row>
    <row r="21" spans="4:11" ht="12" customHeight="1">
      <c r="D21" s="259" t="s">
        <v>292</v>
      </c>
      <c r="E21" s="365">
        <v>3284</v>
      </c>
      <c r="F21" s="257">
        <v>3003</v>
      </c>
      <c r="G21" s="257">
        <v>281</v>
      </c>
      <c r="H21" s="257">
        <v>0</v>
      </c>
      <c r="I21" s="257">
        <v>0</v>
      </c>
      <c r="J21" s="257">
        <v>0</v>
      </c>
      <c r="K21" s="257">
        <v>0</v>
      </c>
    </row>
    <row r="22" spans="4:11" ht="12" customHeight="1">
      <c r="D22" s="259" t="s">
        <v>293</v>
      </c>
      <c r="E22" s="365">
        <v>15</v>
      </c>
      <c r="F22" s="257">
        <v>6</v>
      </c>
      <c r="G22" s="257">
        <v>9</v>
      </c>
      <c r="H22" s="257">
        <v>0</v>
      </c>
      <c r="I22" s="257">
        <v>0</v>
      </c>
      <c r="J22" s="257">
        <v>0</v>
      </c>
      <c r="K22" s="257">
        <v>0</v>
      </c>
    </row>
    <row r="23" spans="2:11" ht="12" customHeight="1">
      <c r="B23" s="259" t="s">
        <v>8</v>
      </c>
      <c r="C23" s="259" t="s">
        <v>296</v>
      </c>
      <c r="D23" s="259" t="s">
        <v>294</v>
      </c>
      <c r="E23" s="365">
        <v>135</v>
      </c>
      <c r="F23" s="257">
        <v>116</v>
      </c>
      <c r="G23" s="257">
        <v>19</v>
      </c>
      <c r="H23" s="257">
        <v>0</v>
      </c>
      <c r="I23" s="257">
        <v>0</v>
      </c>
      <c r="J23" s="257">
        <v>0</v>
      </c>
      <c r="K23" s="257">
        <v>0</v>
      </c>
    </row>
    <row r="24" spans="3:11" ht="12" customHeight="1">
      <c r="C24" s="259" t="s">
        <v>297</v>
      </c>
      <c r="D24" s="259" t="s">
        <v>172</v>
      </c>
      <c r="E24" s="365">
        <v>147</v>
      </c>
      <c r="F24" s="257">
        <v>87</v>
      </c>
      <c r="G24" s="257">
        <v>60</v>
      </c>
      <c r="H24" s="257">
        <v>0</v>
      </c>
      <c r="I24" s="257">
        <v>0</v>
      </c>
      <c r="J24" s="257">
        <v>0</v>
      </c>
      <c r="K24" s="257">
        <v>0</v>
      </c>
    </row>
    <row r="25" spans="3:11" ht="12" customHeight="1">
      <c r="C25" s="259" t="s">
        <v>298</v>
      </c>
      <c r="D25" s="259" t="s">
        <v>295</v>
      </c>
      <c r="E25" s="365">
        <v>1</v>
      </c>
      <c r="F25" s="258">
        <v>1</v>
      </c>
      <c r="G25" s="257">
        <v>0</v>
      </c>
      <c r="H25" s="257">
        <v>0</v>
      </c>
      <c r="I25" s="257">
        <v>0</v>
      </c>
      <c r="J25" s="257">
        <v>0</v>
      </c>
      <c r="K25" s="257">
        <v>0</v>
      </c>
    </row>
    <row r="26" spans="4:11" ht="12" customHeight="1">
      <c r="D26" s="259" t="s">
        <v>175</v>
      </c>
      <c r="E26" s="365">
        <v>19</v>
      </c>
      <c r="F26" s="257">
        <v>9</v>
      </c>
      <c r="G26" s="257">
        <v>10</v>
      </c>
      <c r="H26" s="257">
        <v>0</v>
      </c>
      <c r="I26" s="257">
        <v>0</v>
      </c>
      <c r="J26" s="257">
        <v>0</v>
      </c>
      <c r="K26" s="257">
        <v>0</v>
      </c>
    </row>
    <row r="27" spans="4:11" ht="12" customHeight="1">
      <c r="D27" s="259" t="s">
        <v>164</v>
      </c>
      <c r="E27" s="365">
        <v>33</v>
      </c>
      <c r="F27" s="258">
        <v>0</v>
      </c>
      <c r="G27" s="258">
        <v>0</v>
      </c>
      <c r="H27" s="258">
        <v>0</v>
      </c>
      <c r="I27" s="258">
        <v>0</v>
      </c>
      <c r="J27" s="258">
        <v>33</v>
      </c>
      <c r="K27" s="258">
        <v>0</v>
      </c>
    </row>
    <row r="28" spans="4:11" ht="12" customHeight="1">
      <c r="D28" s="259" t="s">
        <v>395</v>
      </c>
      <c r="E28" s="365">
        <v>15</v>
      </c>
      <c r="F28" s="258">
        <v>9</v>
      </c>
      <c r="G28" s="258">
        <v>6</v>
      </c>
      <c r="H28" s="258">
        <v>0</v>
      </c>
      <c r="I28" s="258">
        <v>0</v>
      </c>
      <c r="J28" s="258">
        <v>0</v>
      </c>
      <c r="K28" s="258">
        <v>0</v>
      </c>
    </row>
    <row r="29" spans="4:11" ht="12" customHeight="1">
      <c r="D29" s="259" t="s">
        <v>232</v>
      </c>
      <c r="E29" s="365">
        <v>71</v>
      </c>
      <c r="F29" s="258">
        <v>65</v>
      </c>
      <c r="G29" s="258">
        <v>6</v>
      </c>
      <c r="H29" s="258">
        <v>0</v>
      </c>
      <c r="I29" s="258">
        <v>0</v>
      </c>
      <c r="J29" s="257">
        <v>0</v>
      </c>
      <c r="K29" s="258">
        <v>0</v>
      </c>
    </row>
    <row r="30" spans="4:11" ht="12" customHeight="1">
      <c r="D30" s="259" t="s">
        <v>434</v>
      </c>
      <c r="E30" s="365">
        <v>92</v>
      </c>
      <c r="F30" s="257">
        <v>53</v>
      </c>
      <c r="G30" s="257">
        <v>39</v>
      </c>
      <c r="H30" s="257">
        <v>0</v>
      </c>
      <c r="I30" s="257">
        <v>0</v>
      </c>
      <c r="J30" s="257">
        <v>0</v>
      </c>
      <c r="K30" s="257">
        <v>0</v>
      </c>
    </row>
    <row r="31" spans="5:11" ht="4.5" customHeight="1">
      <c r="E31" s="364"/>
      <c r="F31" s="258"/>
      <c r="G31" s="258"/>
      <c r="H31" s="258"/>
      <c r="I31" s="258"/>
      <c r="J31" s="258"/>
      <c r="K31" s="258"/>
    </row>
    <row r="32" spans="3:11" ht="12" customHeight="1">
      <c r="C32" s="252" t="s">
        <v>396</v>
      </c>
      <c r="D32" s="259" t="s">
        <v>8</v>
      </c>
      <c r="E32" s="365">
        <v>12</v>
      </c>
      <c r="F32" s="258">
        <v>9</v>
      </c>
      <c r="G32" s="258">
        <v>3</v>
      </c>
      <c r="H32" s="258">
        <v>0</v>
      </c>
      <c r="I32" s="258">
        <v>0</v>
      </c>
      <c r="J32" s="258">
        <v>0</v>
      </c>
      <c r="K32" s="258">
        <v>0</v>
      </c>
    </row>
    <row r="33" spans="3:11" ht="12" customHeight="1">
      <c r="C33" s="259" t="s">
        <v>397</v>
      </c>
      <c r="D33" s="259" t="s">
        <v>292</v>
      </c>
      <c r="E33" s="365">
        <v>12</v>
      </c>
      <c r="F33" s="258">
        <v>9</v>
      </c>
      <c r="G33" s="258">
        <v>3</v>
      </c>
      <c r="H33" s="258">
        <v>0</v>
      </c>
      <c r="I33" s="258">
        <v>0</v>
      </c>
      <c r="J33" s="258">
        <v>0</v>
      </c>
      <c r="K33" s="258">
        <v>0</v>
      </c>
    </row>
    <row r="34" spans="3:11" ht="12" customHeight="1">
      <c r="C34" s="259" t="s">
        <v>298</v>
      </c>
      <c r="D34" s="259" t="s">
        <v>294</v>
      </c>
      <c r="E34" s="365">
        <v>0</v>
      </c>
      <c r="F34" s="258">
        <v>0</v>
      </c>
      <c r="G34" s="258">
        <v>0</v>
      </c>
      <c r="H34" s="258">
        <v>0</v>
      </c>
      <c r="I34" s="258">
        <v>0</v>
      </c>
      <c r="J34" s="258">
        <v>0</v>
      </c>
      <c r="K34" s="258">
        <v>0</v>
      </c>
    </row>
    <row r="35" spans="5:11" ht="4.5" customHeight="1">
      <c r="E35" s="364">
        <v>0</v>
      </c>
      <c r="F35" s="258"/>
      <c r="G35" s="258"/>
      <c r="H35" s="258"/>
      <c r="I35" s="258"/>
      <c r="J35" s="258"/>
      <c r="K35" s="258"/>
    </row>
    <row r="36" spans="5:11" ht="4.5" customHeight="1">
      <c r="E36" s="364">
        <v>0</v>
      </c>
      <c r="F36" s="258"/>
      <c r="G36" s="258"/>
      <c r="H36" s="258"/>
      <c r="I36" s="258"/>
      <c r="J36" s="258"/>
      <c r="K36" s="258"/>
    </row>
    <row r="37" spans="4:11" ht="12" customHeight="1">
      <c r="D37" s="256" t="s">
        <v>8</v>
      </c>
      <c r="E37" s="362">
        <v>1842</v>
      </c>
      <c r="F37" s="363">
        <v>1772</v>
      </c>
      <c r="G37" s="363">
        <v>70</v>
      </c>
      <c r="H37" s="258">
        <v>0</v>
      </c>
      <c r="I37" s="363">
        <v>0</v>
      </c>
      <c r="J37" s="363">
        <v>0</v>
      </c>
      <c r="K37" s="366">
        <v>0</v>
      </c>
    </row>
    <row r="38" spans="5:11" ht="4.5" customHeight="1">
      <c r="E38" s="364"/>
      <c r="F38" s="258"/>
      <c r="G38" s="258"/>
      <c r="H38" s="258"/>
      <c r="I38" s="258"/>
      <c r="J38" s="258"/>
      <c r="K38" s="258"/>
    </row>
    <row r="39" spans="4:11" ht="12" customHeight="1">
      <c r="D39" s="259" t="s">
        <v>292</v>
      </c>
      <c r="E39" s="365">
        <v>1592</v>
      </c>
      <c r="F39" s="257">
        <v>1563</v>
      </c>
      <c r="G39" s="257">
        <v>29</v>
      </c>
      <c r="H39" s="258">
        <v>0</v>
      </c>
      <c r="I39" s="257">
        <v>0</v>
      </c>
      <c r="J39" s="257">
        <v>0</v>
      </c>
      <c r="K39" s="257">
        <v>0</v>
      </c>
    </row>
    <row r="40" spans="4:11" ht="12" customHeight="1">
      <c r="D40" s="259" t="s">
        <v>293</v>
      </c>
      <c r="E40" s="365">
        <v>9</v>
      </c>
      <c r="F40" s="257">
        <v>2</v>
      </c>
      <c r="G40" s="257">
        <v>7</v>
      </c>
      <c r="H40" s="257">
        <v>0</v>
      </c>
      <c r="I40" s="257">
        <v>0</v>
      </c>
      <c r="J40" s="257">
        <v>0</v>
      </c>
      <c r="K40" s="257">
        <v>0</v>
      </c>
    </row>
    <row r="41" spans="4:11" ht="12" customHeight="1">
      <c r="D41" s="259" t="s">
        <v>294</v>
      </c>
      <c r="E41" s="365">
        <v>122</v>
      </c>
      <c r="F41" s="257">
        <v>108</v>
      </c>
      <c r="G41" s="257">
        <v>14</v>
      </c>
      <c r="H41" s="257">
        <v>0</v>
      </c>
      <c r="I41" s="257">
        <v>0</v>
      </c>
      <c r="J41" s="257">
        <v>0</v>
      </c>
      <c r="K41" s="257">
        <v>0</v>
      </c>
    </row>
    <row r="42" spans="3:11" ht="12" customHeight="1">
      <c r="C42" s="259" t="s">
        <v>8</v>
      </c>
      <c r="D42" s="259" t="s">
        <v>172</v>
      </c>
      <c r="E42" s="365">
        <v>42</v>
      </c>
      <c r="F42" s="257">
        <v>37</v>
      </c>
      <c r="G42" s="257">
        <v>5</v>
      </c>
      <c r="H42" s="257">
        <v>0</v>
      </c>
      <c r="I42" s="257">
        <v>0</v>
      </c>
      <c r="J42" s="257">
        <v>0</v>
      </c>
      <c r="K42" s="257">
        <v>0</v>
      </c>
    </row>
    <row r="43" spans="4:11" ht="12" customHeight="1">
      <c r="D43" s="259" t="s">
        <v>295</v>
      </c>
      <c r="E43" s="365">
        <v>1</v>
      </c>
      <c r="F43" s="257">
        <v>1</v>
      </c>
      <c r="G43" s="257">
        <v>0</v>
      </c>
      <c r="H43" s="257">
        <v>0</v>
      </c>
      <c r="I43" s="257">
        <v>0</v>
      </c>
      <c r="J43" s="257">
        <v>0</v>
      </c>
      <c r="K43" s="257">
        <v>0</v>
      </c>
    </row>
    <row r="44" spans="4:11" ht="12" customHeight="1">
      <c r="D44" s="259" t="s">
        <v>175</v>
      </c>
      <c r="E44" s="365">
        <v>2</v>
      </c>
      <c r="F44" s="258">
        <v>2</v>
      </c>
      <c r="G44" s="257">
        <v>0</v>
      </c>
      <c r="H44" s="257">
        <v>0</v>
      </c>
      <c r="I44" s="257">
        <v>0</v>
      </c>
      <c r="J44" s="257">
        <v>0</v>
      </c>
      <c r="K44" s="257">
        <v>0</v>
      </c>
    </row>
    <row r="45" spans="4:11" ht="12" customHeight="1">
      <c r="D45" s="259" t="s">
        <v>164</v>
      </c>
      <c r="E45" s="365">
        <v>0</v>
      </c>
      <c r="F45" s="258">
        <v>0</v>
      </c>
      <c r="G45" s="257">
        <v>0</v>
      </c>
      <c r="H45" s="257">
        <v>0</v>
      </c>
      <c r="I45" s="257">
        <v>0</v>
      </c>
      <c r="J45" s="257">
        <v>0</v>
      </c>
      <c r="K45" s="257">
        <v>0</v>
      </c>
    </row>
    <row r="46" spans="4:11" ht="12" customHeight="1">
      <c r="D46" s="259" t="s">
        <v>395</v>
      </c>
      <c r="E46" s="365">
        <v>5</v>
      </c>
      <c r="F46" s="258">
        <v>4</v>
      </c>
      <c r="G46" s="257">
        <v>1</v>
      </c>
      <c r="H46" s="257">
        <v>0</v>
      </c>
      <c r="I46" s="257">
        <v>0</v>
      </c>
      <c r="J46" s="257">
        <v>0</v>
      </c>
      <c r="K46" s="257">
        <v>0</v>
      </c>
    </row>
    <row r="47" spans="4:11" ht="12" customHeight="1">
      <c r="D47" s="259" t="s">
        <v>232</v>
      </c>
      <c r="E47" s="365">
        <v>25</v>
      </c>
      <c r="F47" s="258">
        <v>24</v>
      </c>
      <c r="G47" s="258">
        <v>1</v>
      </c>
      <c r="H47" s="257">
        <v>0</v>
      </c>
      <c r="I47" s="257">
        <v>0</v>
      </c>
      <c r="J47" s="257">
        <v>0</v>
      </c>
      <c r="K47" s="257">
        <v>0</v>
      </c>
    </row>
    <row r="48" spans="4:11" ht="12" customHeight="1">
      <c r="D48" s="259" t="s">
        <v>434</v>
      </c>
      <c r="E48" s="365">
        <v>44</v>
      </c>
      <c r="F48" s="257">
        <v>31</v>
      </c>
      <c r="G48" s="257">
        <v>13</v>
      </c>
      <c r="H48" s="257">
        <v>0</v>
      </c>
      <c r="I48" s="257">
        <v>0</v>
      </c>
      <c r="J48" s="257">
        <v>0</v>
      </c>
      <c r="K48" s="257">
        <v>0</v>
      </c>
    </row>
    <row r="49" spans="5:11" ht="4.5" customHeight="1">
      <c r="E49" s="364"/>
      <c r="F49" s="258"/>
      <c r="G49" s="258"/>
      <c r="H49" s="258"/>
      <c r="I49" s="258"/>
      <c r="J49" s="258"/>
      <c r="K49" s="258"/>
    </row>
    <row r="50" spans="4:11" ht="12" customHeight="1">
      <c r="D50" s="259" t="s">
        <v>8</v>
      </c>
      <c r="E50" s="365">
        <v>1835</v>
      </c>
      <c r="F50" s="257">
        <v>1767</v>
      </c>
      <c r="G50" s="257">
        <v>68</v>
      </c>
      <c r="H50" s="257">
        <v>0</v>
      </c>
      <c r="I50" s="257">
        <v>0</v>
      </c>
      <c r="J50" s="257">
        <v>0</v>
      </c>
      <c r="K50" s="257">
        <v>0</v>
      </c>
    </row>
    <row r="51" spans="4:11" ht="12" customHeight="1">
      <c r="D51" s="259" t="s">
        <v>292</v>
      </c>
      <c r="E51" s="365">
        <v>1585</v>
      </c>
      <c r="F51" s="257">
        <v>1558</v>
      </c>
      <c r="G51" s="257">
        <v>27</v>
      </c>
      <c r="H51" s="258">
        <v>0</v>
      </c>
      <c r="I51" s="257">
        <v>0</v>
      </c>
      <c r="J51" s="258">
        <v>0</v>
      </c>
      <c r="K51" s="258">
        <v>0</v>
      </c>
    </row>
    <row r="52" spans="4:11" ht="12" customHeight="1">
      <c r="D52" s="259" t="s">
        <v>293</v>
      </c>
      <c r="E52" s="365">
        <v>9</v>
      </c>
      <c r="F52" s="257">
        <v>2</v>
      </c>
      <c r="G52" s="257">
        <v>7</v>
      </c>
      <c r="H52" s="258">
        <v>0</v>
      </c>
      <c r="I52" s="258">
        <v>0</v>
      </c>
      <c r="J52" s="258">
        <v>0</v>
      </c>
      <c r="K52" s="258">
        <v>0</v>
      </c>
    </row>
    <row r="53" spans="2:11" ht="12" customHeight="1">
      <c r="B53" s="259" t="s">
        <v>323</v>
      </c>
      <c r="C53" s="259" t="s">
        <v>296</v>
      </c>
      <c r="D53" s="259" t="s">
        <v>294</v>
      </c>
      <c r="E53" s="365">
        <v>122</v>
      </c>
      <c r="F53" s="257">
        <v>108</v>
      </c>
      <c r="G53" s="257">
        <v>14</v>
      </c>
      <c r="H53" s="258">
        <v>0</v>
      </c>
      <c r="I53" s="258">
        <v>0</v>
      </c>
      <c r="J53" s="258">
        <v>0</v>
      </c>
      <c r="K53" s="258">
        <v>0</v>
      </c>
    </row>
    <row r="54" spans="3:11" ht="12" customHeight="1">
      <c r="C54" s="259" t="s">
        <v>297</v>
      </c>
      <c r="D54" s="259" t="s">
        <v>172</v>
      </c>
      <c r="E54" s="365">
        <v>42</v>
      </c>
      <c r="F54" s="257">
        <v>37</v>
      </c>
      <c r="G54" s="257">
        <v>5</v>
      </c>
      <c r="H54" s="258">
        <v>0</v>
      </c>
      <c r="I54" s="258">
        <v>0</v>
      </c>
      <c r="J54" s="258">
        <v>0</v>
      </c>
      <c r="K54" s="258">
        <v>0</v>
      </c>
    </row>
    <row r="55" spans="3:11" ht="12" customHeight="1">
      <c r="C55" s="259" t="s">
        <v>298</v>
      </c>
      <c r="D55" s="259" t="s">
        <v>295</v>
      </c>
      <c r="E55" s="365">
        <v>1</v>
      </c>
      <c r="F55" s="258">
        <v>1</v>
      </c>
      <c r="G55" s="258">
        <v>0</v>
      </c>
      <c r="H55" s="258">
        <v>0</v>
      </c>
      <c r="I55" s="258">
        <v>0</v>
      </c>
      <c r="J55" s="257">
        <v>0</v>
      </c>
      <c r="K55" s="258">
        <v>0</v>
      </c>
    </row>
    <row r="56" spans="4:11" ht="12" customHeight="1">
      <c r="D56" s="259" t="s">
        <v>175</v>
      </c>
      <c r="E56" s="365">
        <v>2</v>
      </c>
      <c r="F56" s="258">
        <v>2</v>
      </c>
      <c r="G56" s="258">
        <v>0</v>
      </c>
      <c r="H56" s="258">
        <v>0</v>
      </c>
      <c r="I56" s="258">
        <v>0</v>
      </c>
      <c r="J56" s="258">
        <v>0</v>
      </c>
      <c r="K56" s="258">
        <v>0</v>
      </c>
    </row>
    <row r="57" spans="4:11" ht="12" customHeight="1">
      <c r="D57" s="259" t="s">
        <v>164</v>
      </c>
      <c r="E57" s="365">
        <v>0</v>
      </c>
      <c r="F57" s="258">
        <v>0</v>
      </c>
      <c r="G57" s="258">
        <v>0</v>
      </c>
      <c r="H57" s="258">
        <v>0</v>
      </c>
      <c r="I57" s="258">
        <v>0</v>
      </c>
      <c r="J57" s="258">
        <v>0</v>
      </c>
      <c r="K57" s="258">
        <v>0</v>
      </c>
    </row>
    <row r="58" spans="4:11" ht="12" customHeight="1">
      <c r="D58" s="259" t="s">
        <v>395</v>
      </c>
      <c r="E58" s="365">
        <v>5</v>
      </c>
      <c r="F58" s="258">
        <v>4</v>
      </c>
      <c r="G58" s="258">
        <v>1</v>
      </c>
      <c r="H58" s="258">
        <v>0</v>
      </c>
      <c r="I58" s="258">
        <v>0</v>
      </c>
      <c r="J58" s="258">
        <v>0</v>
      </c>
      <c r="K58" s="258">
        <v>0</v>
      </c>
    </row>
    <row r="59" spans="4:11" ht="12" customHeight="1">
      <c r="D59" s="259" t="s">
        <v>232</v>
      </c>
      <c r="E59" s="365">
        <v>25</v>
      </c>
      <c r="F59" s="258">
        <v>24</v>
      </c>
      <c r="G59" s="258">
        <v>1</v>
      </c>
      <c r="H59" s="258">
        <v>0</v>
      </c>
      <c r="I59" s="258">
        <v>0</v>
      </c>
      <c r="J59" s="258">
        <v>0</v>
      </c>
      <c r="K59" s="258">
        <v>0</v>
      </c>
    </row>
    <row r="60" spans="4:11" ht="12" customHeight="1">
      <c r="D60" s="259" t="s">
        <v>434</v>
      </c>
      <c r="E60" s="365">
        <v>44</v>
      </c>
      <c r="F60" s="257">
        <v>31</v>
      </c>
      <c r="G60" s="257">
        <v>13</v>
      </c>
      <c r="H60" s="258">
        <v>0</v>
      </c>
      <c r="I60" s="258">
        <v>0</v>
      </c>
      <c r="J60" s="258">
        <v>0</v>
      </c>
      <c r="K60" s="258">
        <v>0</v>
      </c>
    </row>
    <row r="61" spans="5:11" ht="4.5" customHeight="1">
      <c r="E61" s="364"/>
      <c r="F61" s="258"/>
      <c r="G61" s="258"/>
      <c r="H61" s="258"/>
      <c r="I61" s="258"/>
      <c r="J61" s="258"/>
      <c r="K61" s="258"/>
    </row>
    <row r="62" spans="3:11" ht="12" customHeight="1">
      <c r="C62" s="252" t="s">
        <v>396</v>
      </c>
      <c r="D62" s="259" t="s">
        <v>8</v>
      </c>
      <c r="E62" s="365">
        <v>7</v>
      </c>
      <c r="F62" s="257">
        <v>5</v>
      </c>
      <c r="G62" s="257">
        <v>2</v>
      </c>
      <c r="H62" s="258">
        <v>0</v>
      </c>
      <c r="I62" s="258">
        <v>0</v>
      </c>
      <c r="J62" s="258">
        <v>0</v>
      </c>
      <c r="K62" s="258">
        <v>0</v>
      </c>
    </row>
    <row r="63" spans="3:11" ht="12" customHeight="1">
      <c r="C63" s="259" t="s">
        <v>397</v>
      </c>
      <c r="D63" s="259" t="s">
        <v>292</v>
      </c>
      <c r="E63" s="365">
        <v>7</v>
      </c>
      <c r="F63" s="258">
        <v>5</v>
      </c>
      <c r="G63" s="258">
        <v>2</v>
      </c>
      <c r="H63" s="258">
        <v>0</v>
      </c>
      <c r="I63" s="258">
        <v>0</v>
      </c>
      <c r="J63" s="258">
        <v>0</v>
      </c>
      <c r="K63" s="258">
        <v>0</v>
      </c>
    </row>
    <row r="64" spans="3:11" ht="12" customHeight="1">
      <c r="C64" s="259" t="s">
        <v>298</v>
      </c>
      <c r="D64" s="259" t="s">
        <v>294</v>
      </c>
      <c r="E64" s="365">
        <v>0</v>
      </c>
      <c r="F64" s="258">
        <v>0</v>
      </c>
      <c r="G64" s="258">
        <v>0</v>
      </c>
      <c r="H64" s="257">
        <v>0</v>
      </c>
      <c r="I64" s="258">
        <v>0</v>
      </c>
      <c r="J64" s="258">
        <v>0</v>
      </c>
      <c r="K64" s="258">
        <v>0</v>
      </c>
    </row>
    <row r="65" spans="5:11" ht="4.5" customHeight="1">
      <c r="E65" s="364">
        <v>0</v>
      </c>
      <c r="F65" s="258"/>
      <c r="G65" s="258"/>
      <c r="H65" s="258"/>
      <c r="I65" s="258"/>
      <c r="J65" s="258"/>
      <c r="K65" s="258"/>
    </row>
    <row r="66" spans="5:11" ht="4.5" customHeight="1">
      <c r="E66" s="364">
        <v>0</v>
      </c>
      <c r="F66" s="258"/>
      <c r="G66" s="258"/>
      <c r="H66" s="258"/>
      <c r="I66" s="258"/>
      <c r="J66" s="258"/>
      <c r="K66" s="258"/>
    </row>
    <row r="67" spans="4:11" ht="12" customHeight="1">
      <c r="D67" s="256" t="s">
        <v>8</v>
      </c>
      <c r="E67" s="362">
        <v>1982</v>
      </c>
      <c r="F67" s="363">
        <v>1586</v>
      </c>
      <c r="G67" s="363">
        <v>363</v>
      </c>
      <c r="H67" s="363">
        <v>0</v>
      </c>
      <c r="I67" s="257">
        <v>0</v>
      </c>
      <c r="J67" s="363">
        <v>33</v>
      </c>
      <c r="K67" s="257">
        <v>0</v>
      </c>
    </row>
    <row r="68" spans="5:11" ht="4.5" customHeight="1">
      <c r="E68" s="364"/>
      <c r="F68" s="258"/>
      <c r="G68" s="258"/>
      <c r="H68" s="258"/>
      <c r="I68" s="258"/>
      <c r="J68" s="258"/>
      <c r="K68" s="258"/>
    </row>
    <row r="69" spans="4:11" ht="12" customHeight="1">
      <c r="D69" s="259" t="s">
        <v>292</v>
      </c>
      <c r="E69" s="365">
        <v>1704</v>
      </c>
      <c r="F69" s="257">
        <v>1449</v>
      </c>
      <c r="G69" s="257">
        <v>255</v>
      </c>
      <c r="H69" s="257">
        <v>0</v>
      </c>
      <c r="I69" s="257">
        <v>0</v>
      </c>
      <c r="J69" s="257">
        <v>0</v>
      </c>
      <c r="K69" s="257">
        <v>0</v>
      </c>
    </row>
    <row r="70" spans="4:11" ht="12" customHeight="1">
      <c r="D70" s="259" t="s">
        <v>293</v>
      </c>
      <c r="E70" s="365">
        <v>6</v>
      </c>
      <c r="F70" s="257">
        <v>4</v>
      </c>
      <c r="G70" s="257">
        <v>2</v>
      </c>
      <c r="H70" s="257">
        <v>0</v>
      </c>
      <c r="I70" s="257">
        <v>0</v>
      </c>
      <c r="J70" s="257">
        <v>0</v>
      </c>
      <c r="K70" s="257">
        <v>0</v>
      </c>
    </row>
    <row r="71" spans="4:11" ht="12" customHeight="1">
      <c r="D71" s="259" t="s">
        <v>294</v>
      </c>
      <c r="E71" s="365">
        <v>13</v>
      </c>
      <c r="F71" s="257">
        <v>8</v>
      </c>
      <c r="G71" s="257">
        <v>5</v>
      </c>
      <c r="H71" s="257">
        <v>0</v>
      </c>
      <c r="I71" s="257">
        <v>0</v>
      </c>
      <c r="J71" s="257">
        <v>0</v>
      </c>
      <c r="K71" s="257">
        <v>0</v>
      </c>
    </row>
    <row r="72" spans="3:11" ht="12" customHeight="1">
      <c r="C72" s="259" t="s">
        <v>8</v>
      </c>
      <c r="D72" s="259" t="s">
        <v>172</v>
      </c>
      <c r="E72" s="365">
        <v>105</v>
      </c>
      <c r="F72" s="257">
        <v>50</v>
      </c>
      <c r="G72" s="257">
        <v>55</v>
      </c>
      <c r="H72" s="257">
        <v>0</v>
      </c>
      <c r="I72" s="257">
        <v>0</v>
      </c>
      <c r="J72" s="257">
        <v>0</v>
      </c>
      <c r="K72" s="257">
        <v>0</v>
      </c>
    </row>
    <row r="73" spans="4:11" ht="12" customHeight="1">
      <c r="D73" s="259" t="s">
        <v>295</v>
      </c>
      <c r="E73" s="365">
        <v>0</v>
      </c>
      <c r="F73" s="257">
        <v>0</v>
      </c>
      <c r="G73" s="258">
        <v>0</v>
      </c>
      <c r="H73" s="257">
        <v>0</v>
      </c>
      <c r="I73" s="257">
        <v>0</v>
      </c>
      <c r="J73" s="257">
        <v>0</v>
      </c>
      <c r="K73" s="257">
        <v>0</v>
      </c>
    </row>
    <row r="74" spans="4:11" ht="12" customHeight="1">
      <c r="D74" s="259" t="s">
        <v>175</v>
      </c>
      <c r="E74" s="365">
        <v>17</v>
      </c>
      <c r="F74" s="257">
        <v>7</v>
      </c>
      <c r="G74" s="257">
        <v>10</v>
      </c>
      <c r="H74" s="257">
        <v>0</v>
      </c>
      <c r="I74" s="257">
        <v>0</v>
      </c>
      <c r="J74" s="257">
        <v>0</v>
      </c>
      <c r="K74" s="257">
        <v>0</v>
      </c>
    </row>
    <row r="75" spans="4:11" ht="12" customHeight="1">
      <c r="D75" s="259" t="s">
        <v>164</v>
      </c>
      <c r="E75" s="365">
        <v>33</v>
      </c>
      <c r="F75" s="257">
        <v>0</v>
      </c>
      <c r="G75" s="258">
        <v>0</v>
      </c>
      <c r="H75" s="257">
        <v>0</v>
      </c>
      <c r="I75" s="257">
        <v>0</v>
      </c>
      <c r="J75" s="258">
        <v>33</v>
      </c>
      <c r="K75" s="257">
        <v>0</v>
      </c>
    </row>
    <row r="76" spans="4:11" ht="12" customHeight="1">
      <c r="D76" s="259" t="s">
        <v>395</v>
      </c>
      <c r="E76" s="365">
        <v>10</v>
      </c>
      <c r="F76" s="257">
        <v>5</v>
      </c>
      <c r="G76" s="258">
        <v>5</v>
      </c>
      <c r="H76" s="257">
        <v>0</v>
      </c>
      <c r="I76" s="257">
        <v>0</v>
      </c>
      <c r="J76" s="258">
        <v>0</v>
      </c>
      <c r="K76" s="257">
        <v>0</v>
      </c>
    </row>
    <row r="77" spans="4:11" ht="12" customHeight="1">
      <c r="D77" s="259" t="s">
        <v>232</v>
      </c>
      <c r="E77" s="365">
        <v>46</v>
      </c>
      <c r="F77" s="258">
        <v>41</v>
      </c>
      <c r="G77" s="258">
        <v>5</v>
      </c>
      <c r="H77" s="257">
        <v>0</v>
      </c>
      <c r="I77" s="257">
        <v>0</v>
      </c>
      <c r="J77" s="257">
        <v>0</v>
      </c>
      <c r="K77" s="257">
        <v>0</v>
      </c>
    </row>
    <row r="78" spans="4:11" ht="12" customHeight="1">
      <c r="D78" s="259" t="s">
        <v>434</v>
      </c>
      <c r="E78" s="365">
        <v>48</v>
      </c>
      <c r="F78" s="257">
        <v>22</v>
      </c>
      <c r="G78" s="257">
        <v>26</v>
      </c>
      <c r="H78" s="257">
        <v>0</v>
      </c>
      <c r="I78" s="257">
        <v>0</v>
      </c>
      <c r="J78" s="257">
        <v>0</v>
      </c>
      <c r="K78" s="257">
        <v>0</v>
      </c>
    </row>
    <row r="79" spans="5:11" ht="4.5" customHeight="1">
      <c r="E79" s="364"/>
      <c r="F79" s="258"/>
      <c r="G79" s="258"/>
      <c r="H79" s="258"/>
      <c r="I79" s="258"/>
      <c r="J79" s="258"/>
      <c r="K79" s="258"/>
    </row>
    <row r="80" spans="4:11" ht="12" customHeight="1">
      <c r="D80" s="259" t="s">
        <v>8</v>
      </c>
      <c r="E80" s="365">
        <v>1977</v>
      </c>
      <c r="F80" s="257">
        <v>1582</v>
      </c>
      <c r="G80" s="257">
        <v>362</v>
      </c>
      <c r="H80" s="257">
        <v>0</v>
      </c>
      <c r="I80" s="257">
        <v>0</v>
      </c>
      <c r="J80" s="257">
        <v>33</v>
      </c>
      <c r="K80" s="257">
        <v>0</v>
      </c>
    </row>
    <row r="81" spans="4:11" ht="12" customHeight="1">
      <c r="D81" s="259" t="s">
        <v>292</v>
      </c>
      <c r="E81" s="365">
        <v>1699</v>
      </c>
      <c r="F81" s="257">
        <v>1445</v>
      </c>
      <c r="G81" s="257">
        <v>254</v>
      </c>
      <c r="H81" s="258">
        <v>0</v>
      </c>
      <c r="I81" s="257">
        <v>0</v>
      </c>
      <c r="J81" s="258">
        <v>0</v>
      </c>
      <c r="K81" s="258">
        <v>0</v>
      </c>
    </row>
    <row r="82" spans="4:11" ht="12" customHeight="1">
      <c r="D82" s="259" t="s">
        <v>293</v>
      </c>
      <c r="E82" s="365">
        <v>6</v>
      </c>
      <c r="F82" s="258">
        <v>4</v>
      </c>
      <c r="G82" s="257">
        <v>2</v>
      </c>
      <c r="H82" s="258">
        <v>0</v>
      </c>
      <c r="I82" s="258">
        <v>0</v>
      </c>
      <c r="J82" s="258">
        <v>0</v>
      </c>
      <c r="K82" s="258">
        <v>0</v>
      </c>
    </row>
    <row r="83" spans="2:11" ht="12" customHeight="1">
      <c r="B83" s="259" t="s">
        <v>324</v>
      </c>
      <c r="C83" s="259" t="s">
        <v>296</v>
      </c>
      <c r="D83" s="259" t="s">
        <v>294</v>
      </c>
      <c r="E83" s="365">
        <v>13</v>
      </c>
      <c r="F83" s="257">
        <v>8</v>
      </c>
      <c r="G83" s="257">
        <v>5</v>
      </c>
      <c r="H83" s="258">
        <v>0</v>
      </c>
      <c r="I83" s="258">
        <v>0</v>
      </c>
      <c r="J83" s="258">
        <v>0</v>
      </c>
      <c r="K83" s="258">
        <v>0</v>
      </c>
    </row>
    <row r="84" spans="3:11" ht="12" customHeight="1">
      <c r="C84" s="259" t="s">
        <v>297</v>
      </c>
      <c r="D84" s="259" t="s">
        <v>172</v>
      </c>
      <c r="E84" s="365">
        <v>105</v>
      </c>
      <c r="F84" s="257">
        <v>50</v>
      </c>
      <c r="G84" s="257">
        <v>55</v>
      </c>
      <c r="H84" s="258">
        <v>0</v>
      </c>
      <c r="I84" s="258">
        <v>0</v>
      </c>
      <c r="J84" s="258">
        <v>0</v>
      </c>
      <c r="K84" s="258">
        <v>0</v>
      </c>
    </row>
    <row r="85" spans="3:11" ht="12" customHeight="1">
      <c r="C85" s="259" t="s">
        <v>298</v>
      </c>
      <c r="D85" s="259" t="s">
        <v>295</v>
      </c>
      <c r="E85" s="365">
        <v>0</v>
      </c>
      <c r="F85" s="258">
        <v>0</v>
      </c>
      <c r="G85" s="258">
        <v>0</v>
      </c>
      <c r="H85" s="258">
        <v>0</v>
      </c>
      <c r="I85" s="258">
        <v>0</v>
      </c>
      <c r="J85" s="258">
        <v>0</v>
      </c>
      <c r="K85" s="258">
        <v>0</v>
      </c>
    </row>
    <row r="86" spans="4:11" ht="12" customHeight="1">
      <c r="D86" s="259" t="s">
        <v>175</v>
      </c>
      <c r="E86" s="365">
        <v>17</v>
      </c>
      <c r="F86" s="257">
        <v>7</v>
      </c>
      <c r="G86" s="257">
        <v>10</v>
      </c>
      <c r="H86" s="258">
        <v>0</v>
      </c>
      <c r="I86" s="258">
        <v>0</v>
      </c>
      <c r="J86" s="258">
        <v>0</v>
      </c>
      <c r="K86" s="258">
        <v>0</v>
      </c>
    </row>
    <row r="87" spans="4:11" ht="12" customHeight="1">
      <c r="D87" s="259" t="s">
        <v>164</v>
      </c>
      <c r="E87" s="365">
        <v>33</v>
      </c>
      <c r="F87" s="258">
        <v>0</v>
      </c>
      <c r="G87" s="257">
        <v>0</v>
      </c>
      <c r="H87" s="258">
        <v>0</v>
      </c>
      <c r="I87" s="258">
        <v>0</v>
      </c>
      <c r="J87" s="257">
        <v>33</v>
      </c>
      <c r="K87" s="258">
        <v>0</v>
      </c>
    </row>
    <row r="88" spans="4:11" ht="12" customHeight="1">
      <c r="D88" s="259" t="s">
        <v>395</v>
      </c>
      <c r="E88" s="365">
        <v>10</v>
      </c>
      <c r="F88" s="258">
        <v>5</v>
      </c>
      <c r="G88" s="257">
        <v>5</v>
      </c>
      <c r="H88" s="258">
        <v>0</v>
      </c>
      <c r="I88" s="258">
        <v>0</v>
      </c>
      <c r="J88" s="257">
        <v>0</v>
      </c>
      <c r="K88" s="258">
        <v>0</v>
      </c>
    </row>
    <row r="89" spans="4:11" ht="12" customHeight="1">
      <c r="D89" s="259" t="s">
        <v>232</v>
      </c>
      <c r="E89" s="365">
        <v>46</v>
      </c>
      <c r="F89" s="258">
        <v>41</v>
      </c>
      <c r="G89" s="257">
        <v>5</v>
      </c>
      <c r="H89" s="258">
        <v>0</v>
      </c>
      <c r="I89" s="258">
        <v>0</v>
      </c>
      <c r="J89" s="258">
        <v>0</v>
      </c>
      <c r="K89" s="258">
        <v>0</v>
      </c>
    </row>
    <row r="90" spans="4:11" ht="12" customHeight="1">
      <c r="D90" s="259" t="s">
        <v>434</v>
      </c>
      <c r="E90" s="365">
        <v>48</v>
      </c>
      <c r="F90" s="257">
        <v>22</v>
      </c>
      <c r="G90" s="257">
        <v>26</v>
      </c>
      <c r="H90" s="258">
        <v>0</v>
      </c>
      <c r="I90" s="258">
        <v>0</v>
      </c>
      <c r="J90" s="258">
        <v>0</v>
      </c>
      <c r="K90" s="258">
        <v>0</v>
      </c>
    </row>
    <row r="91" spans="5:11" ht="4.5" customHeight="1">
      <c r="E91" s="364"/>
      <c r="F91" s="258"/>
      <c r="G91" s="258"/>
      <c r="H91" s="258"/>
      <c r="I91" s="258"/>
      <c r="J91" s="258"/>
      <c r="K91" s="258"/>
    </row>
    <row r="92" spans="3:11" ht="12" customHeight="1">
      <c r="C92" s="252" t="s">
        <v>396</v>
      </c>
      <c r="D92" s="259" t="s">
        <v>8</v>
      </c>
      <c r="E92" s="364">
        <v>5</v>
      </c>
      <c r="F92" s="258">
        <v>4</v>
      </c>
      <c r="G92" s="258">
        <v>1</v>
      </c>
      <c r="H92" s="258">
        <v>0</v>
      </c>
      <c r="I92" s="258">
        <v>0</v>
      </c>
      <c r="J92" s="258">
        <v>0</v>
      </c>
      <c r="K92" s="258">
        <v>0</v>
      </c>
    </row>
    <row r="93" spans="3:11" ht="12" customHeight="1">
      <c r="C93" s="259" t="s">
        <v>397</v>
      </c>
      <c r="D93" s="259" t="s">
        <v>292</v>
      </c>
      <c r="E93" s="365">
        <v>5</v>
      </c>
      <c r="F93" s="258">
        <v>4</v>
      </c>
      <c r="G93" s="258">
        <v>1</v>
      </c>
      <c r="H93" s="258">
        <v>0</v>
      </c>
      <c r="I93" s="258">
        <v>0</v>
      </c>
      <c r="J93" s="258">
        <v>0</v>
      </c>
      <c r="K93" s="258">
        <v>0</v>
      </c>
    </row>
    <row r="94" spans="3:11" ht="12" customHeight="1">
      <c r="C94" s="259" t="s">
        <v>298</v>
      </c>
      <c r="D94" s="259" t="s">
        <v>294</v>
      </c>
      <c r="E94" s="365">
        <v>0</v>
      </c>
      <c r="F94" s="258">
        <v>0</v>
      </c>
      <c r="G94" s="258">
        <v>0</v>
      </c>
      <c r="H94" s="258">
        <v>0</v>
      </c>
      <c r="I94" s="258">
        <v>0</v>
      </c>
      <c r="J94" s="258">
        <v>0</v>
      </c>
      <c r="K94" s="258">
        <v>0</v>
      </c>
    </row>
    <row r="95" spans="2:11" ht="4.5" customHeight="1" thickBot="1">
      <c r="B95" s="260"/>
      <c r="C95" s="260"/>
      <c r="D95" s="260"/>
      <c r="E95" s="261"/>
      <c r="F95" s="260"/>
      <c r="G95" s="260"/>
      <c r="H95" s="260"/>
      <c r="I95" s="260"/>
      <c r="J95" s="260"/>
      <c r="K95" s="260"/>
    </row>
    <row r="96" ht="12" thickBot="1" thickTop="1"/>
    <row r="97" ht="12" thickBot="1" thickTop="1"/>
    <row r="98" ht="12" thickBot="1" thickTop="1"/>
    <row r="99" ht="12" thickBot="1" thickTop="1"/>
    <row r="100" ht="12" thickBot="1" thickTop="1"/>
    <row r="101" ht="12" thickBot="1" thickTop="1"/>
  </sheetData>
  <mergeCells count="3">
    <mergeCell ref="B4:D5"/>
    <mergeCell ref="E4:E5"/>
    <mergeCell ref="B2:L2"/>
  </mergeCells>
  <printOptions horizontalCentered="1"/>
  <pageMargins left="0.984251968503937" right="0.7874015748031497" top="0.7874015748031497" bottom="0" header="0.5118110236220472" footer="0.5118110236220472"/>
  <pageSetup orientation="portrait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X55"/>
  <sheetViews>
    <sheetView workbookViewId="0" topLeftCell="A1">
      <selection activeCell="L16" sqref="L16"/>
    </sheetView>
  </sheetViews>
  <sheetFormatPr defaultColWidth="12.00390625" defaultRowHeight="14.25" customHeight="1"/>
  <cols>
    <col min="1" max="1" width="0.5" style="262" customWidth="1"/>
    <col min="2" max="2" width="3.625" style="262" customWidth="1"/>
    <col min="3" max="3" width="7.625" style="262" customWidth="1"/>
    <col min="4" max="4" width="7.75390625" style="262" customWidth="1"/>
    <col min="5" max="24" width="7.50390625" style="262" customWidth="1"/>
    <col min="25" max="16384" width="12.00390625" style="262" customWidth="1"/>
  </cols>
  <sheetData>
    <row r="1" ht="4.5" customHeight="1"/>
    <row r="2" spans="2:23" ht="14.25" customHeight="1">
      <c r="B2" s="419" t="s">
        <v>308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N2" s="395" t="s">
        <v>454</v>
      </c>
      <c r="O2" s="395"/>
      <c r="P2" s="395"/>
      <c r="Q2" s="395"/>
      <c r="R2" s="395"/>
      <c r="S2" s="395"/>
      <c r="T2" s="395"/>
      <c r="U2" s="395"/>
      <c r="V2" s="395"/>
      <c r="W2" s="395"/>
    </row>
    <row r="3" ht="4.5" customHeight="1" thickBot="1"/>
    <row r="4" spans="2:24" s="266" customFormat="1" ht="13.5" customHeight="1">
      <c r="B4" s="263"/>
      <c r="C4" s="263"/>
      <c r="D4" s="264"/>
      <c r="E4" s="549" t="s">
        <v>436</v>
      </c>
      <c r="F4" s="264"/>
      <c r="G4" s="557" t="s">
        <v>447</v>
      </c>
      <c r="H4" s="264"/>
      <c r="I4" s="264"/>
      <c r="J4" s="554" t="s">
        <v>420</v>
      </c>
      <c r="K4" s="560" t="s">
        <v>358</v>
      </c>
      <c r="L4" s="538" t="s">
        <v>435</v>
      </c>
      <c r="M4" s="538" t="s">
        <v>437</v>
      </c>
      <c r="N4" s="538" t="s">
        <v>438</v>
      </c>
      <c r="O4" s="549" t="s">
        <v>439</v>
      </c>
      <c r="P4" s="546" t="s">
        <v>448</v>
      </c>
      <c r="Q4" s="541" t="s">
        <v>449</v>
      </c>
      <c r="R4" s="541" t="s">
        <v>440</v>
      </c>
      <c r="S4" s="541" t="s">
        <v>421</v>
      </c>
      <c r="T4" s="538" t="s">
        <v>359</v>
      </c>
      <c r="U4" s="541" t="s">
        <v>422</v>
      </c>
      <c r="V4" s="388" t="s">
        <v>441</v>
      </c>
      <c r="W4" s="265" t="s">
        <v>309</v>
      </c>
      <c r="X4" s="535" t="s">
        <v>360</v>
      </c>
    </row>
    <row r="5" spans="2:24" s="266" customFormat="1" ht="13.5" customHeight="1">
      <c r="B5" s="565" t="s">
        <v>326</v>
      </c>
      <c r="C5" s="566"/>
      <c r="D5" s="267" t="s">
        <v>8</v>
      </c>
      <c r="E5" s="567"/>
      <c r="F5" s="267" t="s">
        <v>310</v>
      </c>
      <c r="G5" s="558"/>
      <c r="H5" s="267" t="s">
        <v>311</v>
      </c>
      <c r="I5" s="267" t="s">
        <v>312</v>
      </c>
      <c r="J5" s="555"/>
      <c r="K5" s="561"/>
      <c r="L5" s="539"/>
      <c r="M5" s="539"/>
      <c r="N5" s="539"/>
      <c r="O5" s="550"/>
      <c r="P5" s="547"/>
      <c r="Q5" s="552"/>
      <c r="R5" s="542"/>
      <c r="S5" s="542"/>
      <c r="T5" s="539"/>
      <c r="U5" s="542"/>
      <c r="V5" s="544" t="s">
        <v>353</v>
      </c>
      <c r="W5" s="544" t="s">
        <v>450</v>
      </c>
      <c r="X5" s="536"/>
    </row>
    <row r="6" spans="4:24" s="266" customFormat="1" ht="13.5" customHeight="1">
      <c r="D6" s="268"/>
      <c r="E6" s="568"/>
      <c r="F6" s="268"/>
      <c r="G6" s="559"/>
      <c r="H6" s="268"/>
      <c r="I6" s="268"/>
      <c r="J6" s="556"/>
      <c r="K6" s="562"/>
      <c r="L6" s="540"/>
      <c r="M6" s="540"/>
      <c r="N6" s="540"/>
      <c r="O6" s="551"/>
      <c r="P6" s="548"/>
      <c r="Q6" s="553"/>
      <c r="R6" s="543"/>
      <c r="S6" s="543"/>
      <c r="T6" s="540"/>
      <c r="U6" s="543"/>
      <c r="V6" s="545"/>
      <c r="W6" s="545"/>
      <c r="X6" s="537"/>
    </row>
    <row r="7" spans="2:24" ht="4.5" customHeight="1">
      <c r="B7" s="269"/>
      <c r="C7" s="269"/>
      <c r="D7" s="270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381"/>
      <c r="R7" s="381"/>
      <c r="S7" s="269"/>
      <c r="T7" s="269"/>
      <c r="U7" s="269"/>
      <c r="V7" s="269"/>
      <c r="W7" s="269"/>
      <c r="X7" s="269"/>
    </row>
    <row r="8" spans="3:24" ht="13.5" customHeight="1">
      <c r="C8" s="271" t="s">
        <v>8</v>
      </c>
      <c r="D8" s="367">
        <v>1580</v>
      </c>
      <c r="E8" s="368">
        <f>SUM(E9:E18)</f>
        <v>14</v>
      </c>
      <c r="F8" s="368">
        <f aca="true" t="shared" si="0" ref="F8:X8">SUM(F9:F18)</f>
        <v>3</v>
      </c>
      <c r="G8" s="368">
        <f t="shared" si="0"/>
        <v>1</v>
      </c>
      <c r="H8" s="368">
        <f t="shared" si="0"/>
        <v>79</v>
      </c>
      <c r="I8" s="368">
        <f t="shared" si="0"/>
        <v>773</v>
      </c>
      <c r="J8" s="368">
        <f t="shared" si="0"/>
        <v>15</v>
      </c>
      <c r="K8" s="368">
        <f t="shared" si="0"/>
        <v>22</v>
      </c>
      <c r="L8" s="368">
        <f t="shared" si="0"/>
        <v>43</v>
      </c>
      <c r="M8" s="368">
        <f t="shared" si="0"/>
        <v>177</v>
      </c>
      <c r="N8" s="368">
        <f t="shared" si="0"/>
        <v>16</v>
      </c>
      <c r="O8" s="368">
        <f t="shared" si="0"/>
        <v>3</v>
      </c>
      <c r="P8" s="368">
        <f t="shared" si="0"/>
        <v>3</v>
      </c>
      <c r="Q8" s="368">
        <f t="shared" si="0"/>
        <v>102</v>
      </c>
      <c r="R8" s="368">
        <f t="shared" si="0"/>
        <v>20</v>
      </c>
      <c r="S8" s="368">
        <f t="shared" si="0"/>
        <v>1</v>
      </c>
      <c r="T8" s="368">
        <f t="shared" si="0"/>
        <v>103</v>
      </c>
      <c r="U8" s="368">
        <f t="shared" si="0"/>
        <v>22</v>
      </c>
      <c r="V8" s="368">
        <f t="shared" si="0"/>
        <v>86</v>
      </c>
      <c r="W8" s="368">
        <f t="shared" si="0"/>
        <v>84</v>
      </c>
      <c r="X8" s="368">
        <f t="shared" si="0"/>
        <v>13</v>
      </c>
    </row>
    <row r="9" spans="3:24" ht="13.5" customHeight="1">
      <c r="C9" s="273" t="s">
        <v>292</v>
      </c>
      <c r="D9" s="369">
        <v>472</v>
      </c>
      <c r="E9" s="274">
        <v>2</v>
      </c>
      <c r="F9" s="272">
        <v>0</v>
      </c>
      <c r="G9" s="272">
        <v>0</v>
      </c>
      <c r="H9" s="272">
        <v>12</v>
      </c>
      <c r="I9" s="274">
        <v>209</v>
      </c>
      <c r="J9" s="274">
        <v>5</v>
      </c>
      <c r="K9" s="274">
        <v>6</v>
      </c>
      <c r="L9" s="274">
        <v>16</v>
      </c>
      <c r="M9" s="274">
        <v>60</v>
      </c>
      <c r="N9" s="274">
        <v>5</v>
      </c>
      <c r="O9" s="274">
        <v>0</v>
      </c>
      <c r="P9" s="272">
        <v>3</v>
      </c>
      <c r="Q9" s="272">
        <v>26</v>
      </c>
      <c r="R9" s="272">
        <v>10</v>
      </c>
      <c r="S9" s="272">
        <v>1</v>
      </c>
      <c r="T9" s="272">
        <v>27</v>
      </c>
      <c r="U9" s="272">
        <v>7</v>
      </c>
      <c r="V9" s="274">
        <v>24</v>
      </c>
      <c r="W9" s="274">
        <v>55</v>
      </c>
      <c r="X9" s="274">
        <v>4</v>
      </c>
    </row>
    <row r="10" spans="3:24" ht="13.5" customHeight="1">
      <c r="C10" s="273" t="s">
        <v>293</v>
      </c>
      <c r="D10" s="369">
        <v>100</v>
      </c>
      <c r="E10" s="272">
        <v>4</v>
      </c>
      <c r="F10" s="272">
        <v>0</v>
      </c>
      <c r="G10" s="272">
        <v>0</v>
      </c>
      <c r="H10" s="272">
        <v>8</v>
      </c>
      <c r="I10" s="274">
        <v>40</v>
      </c>
      <c r="J10" s="274">
        <v>0</v>
      </c>
      <c r="K10" s="274">
        <v>0</v>
      </c>
      <c r="L10" s="274">
        <v>1</v>
      </c>
      <c r="M10" s="274">
        <v>11</v>
      </c>
      <c r="N10" s="274">
        <v>0</v>
      </c>
      <c r="O10" s="272">
        <v>0</v>
      </c>
      <c r="P10" s="272">
        <v>0</v>
      </c>
      <c r="Q10" s="272">
        <v>9</v>
      </c>
      <c r="R10" s="272">
        <v>0</v>
      </c>
      <c r="S10" s="272">
        <v>0</v>
      </c>
      <c r="T10" s="272">
        <v>6</v>
      </c>
      <c r="U10" s="272">
        <v>5</v>
      </c>
      <c r="V10" s="274">
        <v>8</v>
      </c>
      <c r="W10" s="274">
        <v>8</v>
      </c>
      <c r="X10" s="274">
        <v>0</v>
      </c>
    </row>
    <row r="11" spans="3:24" ht="13.5" customHeight="1">
      <c r="C11" s="273" t="s">
        <v>294</v>
      </c>
      <c r="D11" s="369">
        <v>475</v>
      </c>
      <c r="E11" s="274">
        <v>5</v>
      </c>
      <c r="F11" s="272">
        <v>0</v>
      </c>
      <c r="G11" s="272">
        <v>1</v>
      </c>
      <c r="H11" s="272">
        <v>50</v>
      </c>
      <c r="I11" s="274">
        <v>324</v>
      </c>
      <c r="J11" s="274">
        <v>9</v>
      </c>
      <c r="K11" s="274">
        <v>5</v>
      </c>
      <c r="L11" s="274">
        <v>8</v>
      </c>
      <c r="M11" s="274">
        <v>21</v>
      </c>
      <c r="N11" s="274">
        <v>1</v>
      </c>
      <c r="O11" s="272">
        <v>1</v>
      </c>
      <c r="P11" s="274">
        <v>0</v>
      </c>
      <c r="Q11" s="274">
        <v>5</v>
      </c>
      <c r="R11" s="274">
        <v>1</v>
      </c>
      <c r="S11" s="274">
        <v>0</v>
      </c>
      <c r="T11" s="274">
        <v>4</v>
      </c>
      <c r="U11" s="274">
        <v>3</v>
      </c>
      <c r="V11" s="274">
        <v>24</v>
      </c>
      <c r="W11" s="274">
        <v>6</v>
      </c>
      <c r="X11" s="274">
        <v>7</v>
      </c>
    </row>
    <row r="12" spans="2:24" ht="13.5" customHeight="1">
      <c r="B12" s="273" t="s">
        <v>8</v>
      </c>
      <c r="C12" s="273" t="s">
        <v>172</v>
      </c>
      <c r="D12" s="369">
        <v>288</v>
      </c>
      <c r="E12" s="274">
        <v>2</v>
      </c>
      <c r="F12" s="272">
        <v>0</v>
      </c>
      <c r="G12" s="272">
        <v>0</v>
      </c>
      <c r="H12" s="272">
        <v>5</v>
      </c>
      <c r="I12" s="274">
        <v>119</v>
      </c>
      <c r="J12" s="274">
        <v>1</v>
      </c>
      <c r="K12" s="274">
        <v>9</v>
      </c>
      <c r="L12" s="274">
        <v>9</v>
      </c>
      <c r="M12" s="274">
        <v>59</v>
      </c>
      <c r="N12" s="274">
        <v>10</v>
      </c>
      <c r="O12" s="274">
        <v>2</v>
      </c>
      <c r="P12" s="272">
        <v>0</v>
      </c>
      <c r="Q12" s="272">
        <v>21</v>
      </c>
      <c r="R12" s="272">
        <v>1</v>
      </c>
      <c r="S12" s="272">
        <v>0</v>
      </c>
      <c r="T12" s="272">
        <v>18</v>
      </c>
      <c r="U12" s="272">
        <v>6</v>
      </c>
      <c r="V12" s="274">
        <v>18</v>
      </c>
      <c r="W12" s="274">
        <v>7</v>
      </c>
      <c r="X12" s="274">
        <v>1</v>
      </c>
    </row>
    <row r="13" spans="3:24" ht="13.5" customHeight="1">
      <c r="C13" s="273" t="s">
        <v>295</v>
      </c>
      <c r="D13" s="369">
        <v>16</v>
      </c>
      <c r="E13" s="274">
        <v>0</v>
      </c>
      <c r="F13" s="272">
        <v>2</v>
      </c>
      <c r="G13" s="274">
        <v>0</v>
      </c>
      <c r="H13" s="272">
        <v>1</v>
      </c>
      <c r="I13" s="272">
        <v>5</v>
      </c>
      <c r="J13" s="272">
        <v>0</v>
      </c>
      <c r="K13" s="272">
        <v>0</v>
      </c>
      <c r="L13" s="272">
        <v>2</v>
      </c>
      <c r="M13" s="274">
        <v>2</v>
      </c>
      <c r="N13" s="274">
        <v>0</v>
      </c>
      <c r="O13" s="272">
        <v>0</v>
      </c>
      <c r="P13" s="272">
        <v>0</v>
      </c>
      <c r="Q13" s="272">
        <v>1</v>
      </c>
      <c r="R13" s="272">
        <v>0</v>
      </c>
      <c r="S13" s="272">
        <v>0</v>
      </c>
      <c r="T13" s="272">
        <v>1</v>
      </c>
      <c r="U13" s="272">
        <v>0</v>
      </c>
      <c r="V13" s="274">
        <v>1</v>
      </c>
      <c r="W13" s="274">
        <v>1</v>
      </c>
      <c r="X13" s="272">
        <v>0</v>
      </c>
    </row>
    <row r="14" spans="3:24" ht="13.5" customHeight="1">
      <c r="C14" s="273" t="s">
        <v>175</v>
      </c>
      <c r="D14" s="369">
        <v>58</v>
      </c>
      <c r="E14" s="272">
        <v>0</v>
      </c>
      <c r="F14" s="272">
        <v>0</v>
      </c>
      <c r="G14" s="272">
        <v>0</v>
      </c>
      <c r="H14" s="272">
        <v>0</v>
      </c>
      <c r="I14" s="272">
        <v>13</v>
      </c>
      <c r="J14" s="272">
        <v>0</v>
      </c>
      <c r="K14" s="272">
        <v>0</v>
      </c>
      <c r="L14" s="272">
        <v>1</v>
      </c>
      <c r="M14" s="274">
        <v>2</v>
      </c>
      <c r="N14" s="274">
        <v>0</v>
      </c>
      <c r="O14" s="272">
        <v>0</v>
      </c>
      <c r="P14" s="272">
        <v>0</v>
      </c>
      <c r="Q14" s="272">
        <v>26</v>
      </c>
      <c r="R14" s="272">
        <v>7</v>
      </c>
      <c r="S14" s="272">
        <v>0</v>
      </c>
      <c r="T14" s="272">
        <v>6</v>
      </c>
      <c r="U14" s="272">
        <v>0</v>
      </c>
      <c r="V14" s="274">
        <v>0</v>
      </c>
      <c r="W14" s="274">
        <v>3</v>
      </c>
      <c r="X14" s="272">
        <v>0</v>
      </c>
    </row>
    <row r="15" spans="3:24" ht="13.5" customHeight="1">
      <c r="C15" s="273" t="s">
        <v>164</v>
      </c>
      <c r="D15" s="369">
        <v>1</v>
      </c>
      <c r="E15" s="272">
        <v>0</v>
      </c>
      <c r="F15" s="272">
        <v>0</v>
      </c>
      <c r="G15" s="272">
        <v>0</v>
      </c>
      <c r="H15" s="272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  <c r="R15" s="272">
        <v>1</v>
      </c>
      <c r="S15" s="272">
        <v>0</v>
      </c>
      <c r="T15" s="272">
        <v>0</v>
      </c>
      <c r="U15" s="272">
        <v>0</v>
      </c>
      <c r="V15" s="274">
        <v>0</v>
      </c>
      <c r="W15" s="272">
        <v>0</v>
      </c>
      <c r="X15" s="272">
        <v>0</v>
      </c>
    </row>
    <row r="16" spans="3:24" ht="13.5" customHeight="1">
      <c r="C16" s="273" t="s">
        <v>395</v>
      </c>
      <c r="D16" s="369">
        <v>13</v>
      </c>
      <c r="E16" s="272">
        <v>0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  <c r="K16" s="272">
        <v>0</v>
      </c>
      <c r="L16" s="272">
        <v>0</v>
      </c>
      <c r="M16" s="272">
        <v>0</v>
      </c>
      <c r="N16" s="272">
        <v>0</v>
      </c>
      <c r="O16" s="272">
        <v>0</v>
      </c>
      <c r="P16" s="272">
        <v>0</v>
      </c>
      <c r="Q16" s="272">
        <v>0</v>
      </c>
      <c r="R16" s="272">
        <v>0</v>
      </c>
      <c r="S16" s="272">
        <v>0</v>
      </c>
      <c r="T16" s="272">
        <v>13</v>
      </c>
      <c r="U16" s="272">
        <v>0</v>
      </c>
      <c r="V16" s="274">
        <v>0</v>
      </c>
      <c r="W16" s="272">
        <v>0</v>
      </c>
      <c r="X16" s="272">
        <v>0</v>
      </c>
    </row>
    <row r="17" spans="3:24" ht="13.5" customHeight="1">
      <c r="C17" s="273" t="s">
        <v>232</v>
      </c>
      <c r="D17" s="369">
        <v>4</v>
      </c>
      <c r="E17" s="272">
        <v>0</v>
      </c>
      <c r="F17" s="272">
        <v>0</v>
      </c>
      <c r="G17" s="272">
        <v>0</v>
      </c>
      <c r="H17" s="272">
        <v>0</v>
      </c>
      <c r="I17" s="272">
        <v>3</v>
      </c>
      <c r="J17" s="272">
        <v>0</v>
      </c>
      <c r="K17" s="272">
        <v>0</v>
      </c>
      <c r="L17" s="272">
        <v>0</v>
      </c>
      <c r="M17" s="272">
        <v>0</v>
      </c>
      <c r="N17" s="272">
        <v>0</v>
      </c>
      <c r="O17" s="272">
        <v>0</v>
      </c>
      <c r="P17" s="272">
        <v>0</v>
      </c>
      <c r="Q17" s="272">
        <v>1</v>
      </c>
      <c r="R17" s="272">
        <v>0</v>
      </c>
      <c r="S17" s="272">
        <v>0</v>
      </c>
      <c r="T17" s="272">
        <v>0</v>
      </c>
      <c r="U17" s="272">
        <v>0</v>
      </c>
      <c r="V17" s="274">
        <v>0</v>
      </c>
      <c r="W17" s="272">
        <v>0</v>
      </c>
      <c r="X17" s="272">
        <v>0</v>
      </c>
    </row>
    <row r="18" spans="3:24" ht="13.5" customHeight="1">
      <c r="C18" s="273" t="s">
        <v>434</v>
      </c>
      <c r="D18" s="369">
        <v>153</v>
      </c>
      <c r="E18" s="272">
        <v>1</v>
      </c>
      <c r="F18" s="272">
        <v>1</v>
      </c>
      <c r="G18" s="272">
        <v>0</v>
      </c>
      <c r="H18" s="272">
        <v>3</v>
      </c>
      <c r="I18" s="272">
        <v>60</v>
      </c>
      <c r="J18" s="272">
        <v>0</v>
      </c>
      <c r="K18" s="272">
        <v>2</v>
      </c>
      <c r="L18" s="272">
        <v>6</v>
      </c>
      <c r="M18" s="272">
        <v>22</v>
      </c>
      <c r="N18" s="274">
        <v>0</v>
      </c>
      <c r="O18" s="272">
        <v>0</v>
      </c>
      <c r="P18" s="272">
        <v>0</v>
      </c>
      <c r="Q18" s="272">
        <v>13</v>
      </c>
      <c r="R18" s="272">
        <v>0</v>
      </c>
      <c r="S18" s="272">
        <v>0</v>
      </c>
      <c r="T18" s="272">
        <v>28</v>
      </c>
      <c r="U18" s="272">
        <v>1</v>
      </c>
      <c r="V18" s="274">
        <v>11</v>
      </c>
      <c r="W18" s="272">
        <v>4</v>
      </c>
      <c r="X18" s="272">
        <v>1</v>
      </c>
    </row>
    <row r="19" spans="4:24" ht="4.5" customHeight="1">
      <c r="D19" s="370">
        <v>0</v>
      </c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</row>
    <row r="20" spans="4:24" ht="4.5" customHeight="1">
      <c r="D20" s="370">
        <v>0</v>
      </c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</row>
    <row r="21" spans="3:24" ht="13.5" customHeight="1">
      <c r="C21" s="271" t="s">
        <v>8</v>
      </c>
      <c r="D21" s="367">
        <v>1003</v>
      </c>
      <c r="E21" s="368">
        <v>13</v>
      </c>
      <c r="F21" s="368">
        <v>2</v>
      </c>
      <c r="G21" s="368">
        <v>1</v>
      </c>
      <c r="H21" s="275">
        <v>68</v>
      </c>
      <c r="I21" s="368">
        <v>603</v>
      </c>
      <c r="J21" s="368">
        <v>12</v>
      </c>
      <c r="K21" s="368">
        <v>6</v>
      </c>
      <c r="L21" s="368">
        <v>30</v>
      </c>
      <c r="M21" s="368">
        <v>74</v>
      </c>
      <c r="N21" s="368">
        <v>3</v>
      </c>
      <c r="O21" s="368">
        <v>2</v>
      </c>
      <c r="P21" s="368">
        <v>2</v>
      </c>
      <c r="Q21" s="368">
        <v>38</v>
      </c>
      <c r="R21" s="368">
        <v>2</v>
      </c>
      <c r="S21" s="368">
        <v>1</v>
      </c>
      <c r="T21" s="368">
        <v>18</v>
      </c>
      <c r="U21" s="368">
        <v>11</v>
      </c>
      <c r="V21" s="368">
        <v>41</v>
      </c>
      <c r="W21" s="368">
        <v>66</v>
      </c>
      <c r="X21" s="368">
        <v>10</v>
      </c>
    </row>
    <row r="22" spans="3:24" ht="13.5" customHeight="1">
      <c r="C22" s="273" t="s">
        <v>292</v>
      </c>
      <c r="D22" s="369">
        <v>285</v>
      </c>
      <c r="E22" s="274">
        <v>2</v>
      </c>
      <c r="F22" s="272">
        <v>0</v>
      </c>
      <c r="G22" s="272">
        <v>0</v>
      </c>
      <c r="H22" s="272">
        <v>10</v>
      </c>
      <c r="I22" s="274">
        <v>153</v>
      </c>
      <c r="J22" s="274">
        <v>2</v>
      </c>
      <c r="K22" s="274">
        <v>1</v>
      </c>
      <c r="L22" s="274">
        <v>11</v>
      </c>
      <c r="M22" s="274">
        <v>22</v>
      </c>
      <c r="N22" s="274">
        <v>2</v>
      </c>
      <c r="O22" s="274">
        <v>0</v>
      </c>
      <c r="P22" s="272">
        <v>2</v>
      </c>
      <c r="Q22" s="272">
        <v>11</v>
      </c>
      <c r="R22" s="272">
        <v>1</v>
      </c>
      <c r="S22" s="272">
        <v>1</v>
      </c>
      <c r="T22" s="272">
        <v>7</v>
      </c>
      <c r="U22" s="272">
        <v>3</v>
      </c>
      <c r="V22" s="274">
        <v>10</v>
      </c>
      <c r="W22" s="274">
        <v>43</v>
      </c>
      <c r="X22" s="274">
        <v>4</v>
      </c>
    </row>
    <row r="23" spans="3:24" ht="13.5" customHeight="1">
      <c r="C23" s="273" t="s">
        <v>293</v>
      </c>
      <c r="D23" s="369">
        <v>69</v>
      </c>
      <c r="E23" s="272">
        <v>4</v>
      </c>
      <c r="F23" s="274">
        <v>0</v>
      </c>
      <c r="G23" s="272">
        <v>0</v>
      </c>
      <c r="H23" s="272">
        <v>8</v>
      </c>
      <c r="I23" s="274">
        <v>29</v>
      </c>
      <c r="J23" s="274">
        <v>0</v>
      </c>
      <c r="K23" s="274">
        <v>0</v>
      </c>
      <c r="L23" s="274">
        <v>1</v>
      </c>
      <c r="M23" s="274">
        <v>6</v>
      </c>
      <c r="N23" s="274">
        <v>0</v>
      </c>
      <c r="O23" s="272">
        <v>0</v>
      </c>
      <c r="P23" s="272">
        <v>0</v>
      </c>
      <c r="Q23" s="272">
        <v>4</v>
      </c>
      <c r="R23" s="272">
        <v>0</v>
      </c>
      <c r="S23" s="272">
        <v>0</v>
      </c>
      <c r="T23" s="272">
        <v>2</v>
      </c>
      <c r="U23" s="272">
        <v>3</v>
      </c>
      <c r="V23" s="274">
        <v>4</v>
      </c>
      <c r="W23" s="274">
        <v>8</v>
      </c>
      <c r="X23" s="274">
        <v>0</v>
      </c>
    </row>
    <row r="24" spans="2:24" ht="13.5" customHeight="1">
      <c r="B24" s="273" t="s">
        <v>313</v>
      </c>
      <c r="C24" s="273" t="s">
        <v>294</v>
      </c>
      <c r="D24" s="369">
        <v>454</v>
      </c>
      <c r="E24" s="274">
        <v>5</v>
      </c>
      <c r="F24" s="272">
        <v>0</v>
      </c>
      <c r="G24" s="272">
        <v>1</v>
      </c>
      <c r="H24" s="272">
        <v>47</v>
      </c>
      <c r="I24" s="274">
        <v>318</v>
      </c>
      <c r="J24" s="274">
        <v>9</v>
      </c>
      <c r="K24" s="274">
        <v>5</v>
      </c>
      <c r="L24" s="274">
        <v>7</v>
      </c>
      <c r="M24" s="274">
        <v>19</v>
      </c>
      <c r="N24" s="274">
        <v>1</v>
      </c>
      <c r="O24" s="272">
        <v>1</v>
      </c>
      <c r="P24" s="274">
        <v>0</v>
      </c>
      <c r="Q24" s="274">
        <v>4</v>
      </c>
      <c r="R24" s="274">
        <v>0</v>
      </c>
      <c r="S24" s="274">
        <v>0</v>
      </c>
      <c r="T24" s="274">
        <v>3</v>
      </c>
      <c r="U24" s="274">
        <v>3</v>
      </c>
      <c r="V24" s="274">
        <v>22</v>
      </c>
      <c r="W24" s="274">
        <v>5</v>
      </c>
      <c r="X24" s="274">
        <v>4</v>
      </c>
    </row>
    <row r="25" spans="2:24" ht="13.5" customHeight="1">
      <c r="B25" s="273" t="s">
        <v>47</v>
      </c>
      <c r="C25" s="273" t="s">
        <v>172</v>
      </c>
      <c r="D25" s="369">
        <v>97</v>
      </c>
      <c r="E25" s="274">
        <v>1</v>
      </c>
      <c r="F25" s="272">
        <v>0</v>
      </c>
      <c r="G25" s="272">
        <v>0</v>
      </c>
      <c r="H25" s="272">
        <v>0</v>
      </c>
      <c r="I25" s="274">
        <v>59</v>
      </c>
      <c r="J25" s="274">
        <v>1</v>
      </c>
      <c r="K25" s="274">
        <v>0</v>
      </c>
      <c r="L25" s="274">
        <v>5</v>
      </c>
      <c r="M25" s="274">
        <v>17</v>
      </c>
      <c r="N25" s="274">
        <v>0</v>
      </c>
      <c r="O25" s="274">
        <v>1</v>
      </c>
      <c r="P25" s="272">
        <v>0</v>
      </c>
      <c r="Q25" s="272">
        <v>3</v>
      </c>
      <c r="R25" s="272">
        <v>0</v>
      </c>
      <c r="S25" s="272">
        <v>0</v>
      </c>
      <c r="T25" s="272">
        <v>0</v>
      </c>
      <c r="U25" s="272">
        <v>2</v>
      </c>
      <c r="V25" s="274">
        <v>2</v>
      </c>
      <c r="W25" s="274">
        <v>5</v>
      </c>
      <c r="X25" s="272">
        <v>1</v>
      </c>
    </row>
    <row r="26" spans="3:24" ht="13.5" customHeight="1">
      <c r="C26" s="273" t="s">
        <v>295</v>
      </c>
      <c r="D26" s="369">
        <v>11</v>
      </c>
      <c r="E26" s="274">
        <v>0</v>
      </c>
      <c r="F26" s="272">
        <v>2</v>
      </c>
      <c r="G26" s="274">
        <v>0</v>
      </c>
      <c r="H26" s="272">
        <v>1</v>
      </c>
      <c r="I26" s="272">
        <v>3</v>
      </c>
      <c r="J26" s="272">
        <v>0</v>
      </c>
      <c r="K26" s="272">
        <v>0</v>
      </c>
      <c r="L26" s="272">
        <v>2</v>
      </c>
      <c r="M26" s="274">
        <v>1</v>
      </c>
      <c r="N26" s="272">
        <v>0</v>
      </c>
      <c r="O26" s="272">
        <v>0</v>
      </c>
      <c r="P26" s="272">
        <v>0</v>
      </c>
      <c r="Q26" s="272">
        <v>0</v>
      </c>
      <c r="R26" s="272">
        <v>0</v>
      </c>
      <c r="S26" s="272">
        <v>0</v>
      </c>
      <c r="T26" s="272">
        <v>0</v>
      </c>
      <c r="U26" s="272">
        <v>0</v>
      </c>
      <c r="V26" s="274">
        <v>1</v>
      </c>
      <c r="W26" s="274">
        <v>1</v>
      </c>
      <c r="X26" s="272">
        <v>0</v>
      </c>
    </row>
    <row r="27" spans="3:24" ht="13.5" customHeight="1">
      <c r="C27" s="273" t="s">
        <v>175</v>
      </c>
      <c r="D27" s="369">
        <v>22</v>
      </c>
      <c r="E27" s="272">
        <v>0</v>
      </c>
      <c r="F27" s="272">
        <v>0</v>
      </c>
      <c r="G27" s="272">
        <v>0</v>
      </c>
      <c r="H27" s="272">
        <v>0</v>
      </c>
      <c r="I27" s="272">
        <v>4</v>
      </c>
      <c r="J27" s="272">
        <v>0</v>
      </c>
      <c r="K27" s="272">
        <v>0</v>
      </c>
      <c r="L27" s="272">
        <v>0</v>
      </c>
      <c r="M27" s="272">
        <v>1</v>
      </c>
      <c r="N27" s="274">
        <v>0</v>
      </c>
      <c r="O27" s="272">
        <v>0</v>
      </c>
      <c r="P27" s="272">
        <v>0</v>
      </c>
      <c r="Q27" s="272">
        <v>14</v>
      </c>
      <c r="R27" s="272">
        <v>1</v>
      </c>
      <c r="S27" s="272">
        <v>0</v>
      </c>
      <c r="T27" s="272">
        <v>1</v>
      </c>
      <c r="U27" s="272">
        <v>0</v>
      </c>
      <c r="V27" s="274">
        <v>0</v>
      </c>
      <c r="W27" s="274">
        <v>1</v>
      </c>
      <c r="X27" s="272">
        <v>0</v>
      </c>
    </row>
    <row r="28" spans="3:24" ht="13.5" customHeight="1">
      <c r="C28" s="273" t="s">
        <v>164</v>
      </c>
      <c r="D28" s="370">
        <v>0</v>
      </c>
      <c r="E28" s="272">
        <v>0</v>
      </c>
      <c r="F28" s="272">
        <v>0</v>
      </c>
      <c r="G28" s="272">
        <v>0</v>
      </c>
      <c r="H28" s="272">
        <v>0</v>
      </c>
      <c r="I28" s="272">
        <v>0</v>
      </c>
      <c r="J28" s="272">
        <v>0</v>
      </c>
      <c r="K28" s="272">
        <v>0</v>
      </c>
      <c r="L28" s="272">
        <v>0</v>
      </c>
      <c r="M28" s="272">
        <v>0</v>
      </c>
      <c r="N28" s="272">
        <v>0</v>
      </c>
      <c r="O28" s="272">
        <v>0</v>
      </c>
      <c r="P28" s="272">
        <v>0</v>
      </c>
      <c r="Q28" s="272">
        <v>0</v>
      </c>
      <c r="R28" s="272">
        <v>0</v>
      </c>
      <c r="S28" s="272">
        <v>0</v>
      </c>
      <c r="T28" s="272">
        <v>0</v>
      </c>
      <c r="U28" s="272">
        <v>0</v>
      </c>
      <c r="V28" s="272">
        <v>0</v>
      </c>
      <c r="W28" s="272">
        <v>0</v>
      </c>
      <c r="X28" s="272">
        <v>0</v>
      </c>
    </row>
    <row r="29" spans="3:24" ht="13.5" customHeight="1">
      <c r="C29" s="273" t="s">
        <v>395</v>
      </c>
      <c r="D29" s="370">
        <v>0</v>
      </c>
      <c r="E29" s="272">
        <v>0</v>
      </c>
      <c r="F29" s="272">
        <v>0</v>
      </c>
      <c r="G29" s="272">
        <v>0</v>
      </c>
      <c r="H29" s="272">
        <v>0</v>
      </c>
      <c r="I29" s="272">
        <v>0</v>
      </c>
      <c r="J29" s="272">
        <v>0</v>
      </c>
      <c r="K29" s="272">
        <v>0</v>
      </c>
      <c r="L29" s="272">
        <v>0</v>
      </c>
      <c r="M29" s="272">
        <v>0</v>
      </c>
      <c r="N29" s="272">
        <v>0</v>
      </c>
      <c r="O29" s="272">
        <v>0</v>
      </c>
      <c r="P29" s="272">
        <v>0</v>
      </c>
      <c r="Q29" s="272">
        <v>0</v>
      </c>
      <c r="R29" s="272">
        <v>0</v>
      </c>
      <c r="S29" s="272">
        <v>0</v>
      </c>
      <c r="T29" s="272">
        <v>0</v>
      </c>
      <c r="U29" s="272">
        <v>0</v>
      </c>
      <c r="V29" s="272">
        <v>0</v>
      </c>
      <c r="W29" s="272">
        <v>0</v>
      </c>
      <c r="X29" s="272">
        <v>0</v>
      </c>
    </row>
    <row r="30" spans="3:24" ht="13.5" customHeight="1">
      <c r="C30" s="273" t="s">
        <v>232</v>
      </c>
      <c r="D30" s="370">
        <v>2</v>
      </c>
      <c r="E30" s="272">
        <v>0</v>
      </c>
      <c r="F30" s="272">
        <v>0</v>
      </c>
      <c r="G30" s="272">
        <v>0</v>
      </c>
      <c r="H30" s="272">
        <v>0</v>
      </c>
      <c r="I30" s="272">
        <v>2</v>
      </c>
      <c r="J30" s="272">
        <v>0</v>
      </c>
      <c r="K30" s="272">
        <v>0</v>
      </c>
      <c r="L30" s="272">
        <v>0</v>
      </c>
      <c r="M30" s="272">
        <v>0</v>
      </c>
      <c r="N30" s="272">
        <v>0</v>
      </c>
      <c r="O30" s="272">
        <v>0</v>
      </c>
      <c r="P30" s="272">
        <v>0</v>
      </c>
      <c r="Q30" s="272">
        <v>0</v>
      </c>
      <c r="R30" s="272">
        <v>0</v>
      </c>
      <c r="S30" s="272">
        <v>0</v>
      </c>
      <c r="T30" s="272">
        <v>0</v>
      </c>
      <c r="U30" s="272">
        <v>0</v>
      </c>
      <c r="V30" s="272">
        <v>0</v>
      </c>
      <c r="W30" s="272">
        <v>0</v>
      </c>
      <c r="X30" s="272">
        <v>0</v>
      </c>
    </row>
    <row r="31" spans="3:24" ht="13.5" customHeight="1">
      <c r="C31" s="273" t="s">
        <v>434</v>
      </c>
      <c r="D31" s="369">
        <v>63</v>
      </c>
      <c r="E31" s="272">
        <v>1</v>
      </c>
      <c r="F31" s="272">
        <v>0</v>
      </c>
      <c r="G31" s="272">
        <v>0</v>
      </c>
      <c r="H31" s="272">
        <v>2</v>
      </c>
      <c r="I31" s="272">
        <v>35</v>
      </c>
      <c r="J31" s="272">
        <v>0</v>
      </c>
      <c r="K31" s="272">
        <v>0</v>
      </c>
      <c r="L31" s="272">
        <v>4</v>
      </c>
      <c r="M31" s="272">
        <v>8</v>
      </c>
      <c r="N31" s="272">
        <v>0</v>
      </c>
      <c r="O31" s="272">
        <v>0</v>
      </c>
      <c r="P31" s="272">
        <v>0</v>
      </c>
      <c r="Q31" s="272">
        <v>2</v>
      </c>
      <c r="R31" s="272">
        <v>0</v>
      </c>
      <c r="S31" s="272">
        <v>0</v>
      </c>
      <c r="T31" s="272">
        <v>5</v>
      </c>
      <c r="U31" s="272">
        <v>0</v>
      </c>
      <c r="V31" s="274">
        <v>2</v>
      </c>
      <c r="W31" s="272">
        <v>3</v>
      </c>
      <c r="X31" s="272">
        <v>1</v>
      </c>
    </row>
    <row r="32" spans="4:24" ht="4.5" customHeight="1">
      <c r="D32" s="370">
        <v>0</v>
      </c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</row>
    <row r="33" spans="4:24" ht="4.5" customHeight="1">
      <c r="D33" s="370">
        <v>0</v>
      </c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</row>
    <row r="34" spans="3:24" ht="13.5" customHeight="1">
      <c r="C34" s="271" t="s">
        <v>8</v>
      </c>
      <c r="D34" s="367">
        <v>577</v>
      </c>
      <c r="E34" s="368">
        <v>1</v>
      </c>
      <c r="F34" s="275">
        <v>1</v>
      </c>
      <c r="G34" s="368">
        <v>0</v>
      </c>
      <c r="H34" s="275">
        <v>11</v>
      </c>
      <c r="I34" s="368">
        <v>170</v>
      </c>
      <c r="J34" s="368">
        <v>3</v>
      </c>
      <c r="K34" s="368">
        <v>16</v>
      </c>
      <c r="L34" s="368">
        <v>13</v>
      </c>
      <c r="M34" s="368">
        <v>103</v>
      </c>
      <c r="N34" s="368">
        <v>13</v>
      </c>
      <c r="O34" s="368">
        <v>1</v>
      </c>
      <c r="P34" s="368">
        <v>1</v>
      </c>
      <c r="Q34" s="368">
        <v>64</v>
      </c>
      <c r="R34" s="368">
        <v>18</v>
      </c>
      <c r="S34" s="368">
        <v>0</v>
      </c>
      <c r="T34" s="368">
        <v>85</v>
      </c>
      <c r="U34" s="368">
        <v>11</v>
      </c>
      <c r="V34" s="368">
        <v>45</v>
      </c>
      <c r="W34" s="368">
        <v>18</v>
      </c>
      <c r="X34" s="368">
        <v>3</v>
      </c>
    </row>
    <row r="35" spans="3:24" ht="13.5" customHeight="1">
      <c r="C35" s="273" t="s">
        <v>292</v>
      </c>
      <c r="D35" s="369">
        <v>187</v>
      </c>
      <c r="E35" s="274">
        <v>0</v>
      </c>
      <c r="F35" s="272">
        <v>0</v>
      </c>
      <c r="G35" s="272">
        <v>0</v>
      </c>
      <c r="H35" s="272">
        <v>2</v>
      </c>
      <c r="I35" s="274">
        <v>56</v>
      </c>
      <c r="J35" s="274">
        <v>3</v>
      </c>
      <c r="K35" s="272">
        <v>5</v>
      </c>
      <c r="L35" s="272">
        <v>5</v>
      </c>
      <c r="M35" s="274">
        <v>38</v>
      </c>
      <c r="N35" s="274">
        <v>3</v>
      </c>
      <c r="O35" s="272">
        <v>0</v>
      </c>
      <c r="P35" s="272">
        <v>1</v>
      </c>
      <c r="Q35" s="272">
        <v>15</v>
      </c>
      <c r="R35" s="272">
        <v>9</v>
      </c>
      <c r="S35" s="272">
        <v>0</v>
      </c>
      <c r="T35" s="272">
        <v>20</v>
      </c>
      <c r="U35" s="272">
        <v>4</v>
      </c>
      <c r="V35" s="274">
        <v>14</v>
      </c>
      <c r="W35" s="274">
        <v>12</v>
      </c>
      <c r="X35" s="274">
        <v>0</v>
      </c>
    </row>
    <row r="36" spans="3:24" ht="13.5" customHeight="1">
      <c r="C36" s="273" t="s">
        <v>293</v>
      </c>
      <c r="D36" s="369">
        <v>31</v>
      </c>
      <c r="E36" s="272">
        <v>0</v>
      </c>
      <c r="F36" s="272">
        <v>0</v>
      </c>
      <c r="G36" s="272">
        <v>0</v>
      </c>
      <c r="H36" s="272">
        <v>0</v>
      </c>
      <c r="I36" s="274">
        <v>11</v>
      </c>
      <c r="J36" s="274">
        <v>0</v>
      </c>
      <c r="K36" s="272">
        <v>0</v>
      </c>
      <c r="L36" s="272">
        <v>0</v>
      </c>
      <c r="M36" s="272">
        <v>5</v>
      </c>
      <c r="N36" s="274">
        <v>0</v>
      </c>
      <c r="O36" s="272">
        <v>0</v>
      </c>
      <c r="P36" s="272">
        <v>0</v>
      </c>
      <c r="Q36" s="272">
        <v>5</v>
      </c>
      <c r="R36" s="272">
        <v>0</v>
      </c>
      <c r="S36" s="272">
        <v>0</v>
      </c>
      <c r="T36" s="272">
        <v>4</v>
      </c>
      <c r="U36" s="272">
        <v>2</v>
      </c>
      <c r="V36" s="274">
        <v>4</v>
      </c>
      <c r="W36" s="272">
        <v>0</v>
      </c>
      <c r="X36" s="272">
        <v>0</v>
      </c>
    </row>
    <row r="37" spans="3:24" ht="13.5" customHeight="1">
      <c r="C37" s="273" t="s">
        <v>294</v>
      </c>
      <c r="D37" s="369">
        <v>21</v>
      </c>
      <c r="E37" s="272">
        <v>0</v>
      </c>
      <c r="F37" s="272">
        <v>0</v>
      </c>
      <c r="G37" s="272">
        <v>0</v>
      </c>
      <c r="H37" s="272">
        <v>3</v>
      </c>
      <c r="I37" s="274">
        <v>6</v>
      </c>
      <c r="J37" s="274">
        <v>0</v>
      </c>
      <c r="K37" s="272">
        <v>0</v>
      </c>
      <c r="L37" s="272">
        <v>1</v>
      </c>
      <c r="M37" s="274">
        <v>2</v>
      </c>
      <c r="N37" s="274">
        <v>0</v>
      </c>
      <c r="O37" s="272">
        <v>0</v>
      </c>
      <c r="P37" s="272">
        <v>0</v>
      </c>
      <c r="Q37" s="272">
        <v>1</v>
      </c>
      <c r="R37" s="272">
        <v>1</v>
      </c>
      <c r="S37" s="272">
        <v>0</v>
      </c>
      <c r="T37" s="272">
        <v>1</v>
      </c>
      <c r="U37" s="272">
        <v>0</v>
      </c>
      <c r="V37" s="274">
        <v>2</v>
      </c>
      <c r="W37" s="272">
        <v>1</v>
      </c>
      <c r="X37" s="272">
        <v>3</v>
      </c>
    </row>
    <row r="38" spans="2:24" ht="13.5" customHeight="1">
      <c r="B38" s="273" t="s">
        <v>48</v>
      </c>
      <c r="C38" s="273" t="s">
        <v>172</v>
      </c>
      <c r="D38" s="369">
        <v>191</v>
      </c>
      <c r="E38" s="274">
        <v>1</v>
      </c>
      <c r="F38" s="272">
        <v>0</v>
      </c>
      <c r="G38" s="274">
        <v>0</v>
      </c>
      <c r="H38" s="272">
        <v>5</v>
      </c>
      <c r="I38" s="274">
        <v>60</v>
      </c>
      <c r="J38" s="274">
        <v>0</v>
      </c>
      <c r="K38" s="274">
        <v>9</v>
      </c>
      <c r="L38" s="274">
        <v>4</v>
      </c>
      <c r="M38" s="274">
        <v>42</v>
      </c>
      <c r="N38" s="274">
        <v>10</v>
      </c>
      <c r="O38" s="274">
        <v>1</v>
      </c>
      <c r="P38" s="272">
        <v>0</v>
      </c>
      <c r="Q38" s="272">
        <v>18</v>
      </c>
      <c r="R38" s="272">
        <v>1</v>
      </c>
      <c r="S38" s="272">
        <v>0</v>
      </c>
      <c r="T38" s="272">
        <v>18</v>
      </c>
      <c r="U38" s="272">
        <v>4</v>
      </c>
      <c r="V38" s="274">
        <v>16</v>
      </c>
      <c r="W38" s="274">
        <v>2</v>
      </c>
      <c r="X38" s="274">
        <v>0</v>
      </c>
    </row>
    <row r="39" spans="3:24" ht="13.5" customHeight="1">
      <c r="C39" s="273" t="s">
        <v>295</v>
      </c>
      <c r="D39" s="369">
        <v>5</v>
      </c>
      <c r="E39" s="272">
        <v>0</v>
      </c>
      <c r="F39" s="272">
        <v>0</v>
      </c>
      <c r="G39" s="272">
        <v>0</v>
      </c>
      <c r="H39" s="272">
        <v>0</v>
      </c>
      <c r="I39" s="272">
        <v>2</v>
      </c>
      <c r="J39" s="274">
        <v>0</v>
      </c>
      <c r="K39" s="272">
        <v>0</v>
      </c>
      <c r="L39" s="272">
        <v>0</v>
      </c>
      <c r="M39" s="274">
        <v>1</v>
      </c>
      <c r="N39" s="274">
        <v>0</v>
      </c>
      <c r="O39" s="272">
        <v>0</v>
      </c>
      <c r="P39" s="272">
        <v>0</v>
      </c>
      <c r="Q39" s="272">
        <v>1</v>
      </c>
      <c r="R39" s="272">
        <v>0</v>
      </c>
      <c r="S39" s="272">
        <v>0</v>
      </c>
      <c r="T39" s="272">
        <v>1</v>
      </c>
      <c r="U39" s="272">
        <v>0</v>
      </c>
      <c r="V39" s="272">
        <v>0</v>
      </c>
      <c r="W39" s="272">
        <v>0</v>
      </c>
      <c r="X39" s="272">
        <v>0</v>
      </c>
    </row>
    <row r="40" spans="3:24" ht="13.5" customHeight="1">
      <c r="C40" s="273" t="s">
        <v>175</v>
      </c>
      <c r="D40" s="369">
        <v>36</v>
      </c>
      <c r="E40" s="272">
        <v>0</v>
      </c>
      <c r="F40" s="272">
        <v>0</v>
      </c>
      <c r="G40" s="272">
        <v>0</v>
      </c>
      <c r="H40" s="272">
        <v>0</v>
      </c>
      <c r="I40" s="272">
        <v>9</v>
      </c>
      <c r="J40" s="274">
        <v>0</v>
      </c>
      <c r="K40" s="272">
        <v>0</v>
      </c>
      <c r="L40" s="272">
        <v>1</v>
      </c>
      <c r="M40" s="274">
        <v>1</v>
      </c>
      <c r="N40" s="274">
        <v>0</v>
      </c>
      <c r="O40" s="272">
        <v>0</v>
      </c>
      <c r="P40" s="272">
        <v>0</v>
      </c>
      <c r="Q40" s="272">
        <v>12</v>
      </c>
      <c r="R40" s="272">
        <v>6</v>
      </c>
      <c r="S40" s="272">
        <v>0</v>
      </c>
      <c r="T40" s="272">
        <v>5</v>
      </c>
      <c r="U40" s="272">
        <v>0</v>
      </c>
      <c r="V40" s="274">
        <v>0</v>
      </c>
      <c r="W40" s="272">
        <v>2</v>
      </c>
      <c r="X40" s="272">
        <v>0</v>
      </c>
    </row>
    <row r="41" spans="3:24" ht="13.5" customHeight="1">
      <c r="C41" s="273" t="s">
        <v>164</v>
      </c>
      <c r="D41" s="369">
        <v>1</v>
      </c>
      <c r="E41" s="272">
        <v>0</v>
      </c>
      <c r="F41" s="272">
        <v>0</v>
      </c>
      <c r="G41" s="272">
        <v>0</v>
      </c>
      <c r="H41" s="272">
        <v>0</v>
      </c>
      <c r="I41" s="272">
        <v>0</v>
      </c>
      <c r="J41" s="274">
        <v>0</v>
      </c>
      <c r="K41" s="272">
        <v>0</v>
      </c>
      <c r="L41" s="272">
        <v>0</v>
      </c>
      <c r="M41" s="272">
        <v>0</v>
      </c>
      <c r="N41" s="272">
        <v>0</v>
      </c>
      <c r="O41" s="272">
        <v>0</v>
      </c>
      <c r="P41" s="272">
        <v>0</v>
      </c>
      <c r="Q41" s="272">
        <v>0</v>
      </c>
      <c r="R41" s="272">
        <v>1</v>
      </c>
      <c r="S41" s="272">
        <v>0</v>
      </c>
      <c r="T41" s="272">
        <v>0</v>
      </c>
      <c r="U41" s="272">
        <v>0</v>
      </c>
      <c r="V41" s="274">
        <v>0</v>
      </c>
      <c r="W41" s="272">
        <v>0</v>
      </c>
      <c r="X41" s="272">
        <v>0</v>
      </c>
    </row>
    <row r="42" spans="3:24" ht="13.5" customHeight="1">
      <c r="C42" s="273" t="s">
        <v>395</v>
      </c>
      <c r="D42" s="369">
        <v>13</v>
      </c>
      <c r="E42" s="272">
        <v>0</v>
      </c>
      <c r="F42" s="272">
        <v>0</v>
      </c>
      <c r="G42" s="272">
        <v>0</v>
      </c>
      <c r="H42" s="272">
        <v>0</v>
      </c>
      <c r="I42" s="272">
        <v>0</v>
      </c>
      <c r="J42" s="274">
        <v>0</v>
      </c>
      <c r="K42" s="272">
        <v>0</v>
      </c>
      <c r="L42" s="272">
        <v>0</v>
      </c>
      <c r="M42" s="272">
        <v>0</v>
      </c>
      <c r="N42" s="272">
        <v>0</v>
      </c>
      <c r="O42" s="272">
        <v>0</v>
      </c>
      <c r="P42" s="272">
        <v>0</v>
      </c>
      <c r="Q42" s="272">
        <v>0</v>
      </c>
      <c r="R42" s="272">
        <v>0</v>
      </c>
      <c r="S42" s="272">
        <v>0</v>
      </c>
      <c r="T42" s="272">
        <v>13</v>
      </c>
      <c r="U42" s="272">
        <v>0</v>
      </c>
      <c r="V42" s="274">
        <v>0</v>
      </c>
      <c r="W42" s="272">
        <v>0</v>
      </c>
      <c r="X42" s="272">
        <v>0</v>
      </c>
    </row>
    <row r="43" spans="3:24" ht="13.5" customHeight="1">
      <c r="C43" s="273" t="s">
        <v>232</v>
      </c>
      <c r="D43" s="369">
        <v>2</v>
      </c>
      <c r="E43" s="272">
        <v>0</v>
      </c>
      <c r="F43" s="272">
        <v>0</v>
      </c>
      <c r="G43" s="272">
        <v>0</v>
      </c>
      <c r="H43" s="272">
        <v>0</v>
      </c>
      <c r="I43" s="272">
        <v>1</v>
      </c>
      <c r="J43" s="274">
        <v>0</v>
      </c>
      <c r="K43" s="272">
        <v>0</v>
      </c>
      <c r="L43" s="272">
        <v>0</v>
      </c>
      <c r="M43" s="272">
        <v>0</v>
      </c>
      <c r="N43" s="272">
        <v>0</v>
      </c>
      <c r="O43" s="272">
        <v>0</v>
      </c>
      <c r="P43" s="272">
        <v>0</v>
      </c>
      <c r="Q43" s="272">
        <v>1</v>
      </c>
      <c r="R43" s="272">
        <v>0</v>
      </c>
      <c r="S43" s="272">
        <v>0</v>
      </c>
      <c r="T43" s="272">
        <v>0</v>
      </c>
      <c r="U43" s="272">
        <v>0</v>
      </c>
      <c r="V43" s="274">
        <v>0</v>
      </c>
      <c r="W43" s="272">
        <v>0</v>
      </c>
      <c r="X43" s="272">
        <v>0</v>
      </c>
    </row>
    <row r="44" spans="3:24" ht="13.5" customHeight="1">
      <c r="C44" s="273" t="s">
        <v>434</v>
      </c>
      <c r="D44" s="369">
        <v>90</v>
      </c>
      <c r="E44" s="272">
        <v>0</v>
      </c>
      <c r="F44" s="272">
        <v>1</v>
      </c>
      <c r="G44" s="272">
        <v>0</v>
      </c>
      <c r="H44" s="272">
        <v>1</v>
      </c>
      <c r="I44" s="272">
        <v>25</v>
      </c>
      <c r="J44" s="274">
        <v>0</v>
      </c>
      <c r="K44" s="272">
        <v>2</v>
      </c>
      <c r="L44" s="272">
        <v>2</v>
      </c>
      <c r="M44" s="272">
        <v>14</v>
      </c>
      <c r="N44" s="274">
        <v>0</v>
      </c>
      <c r="O44" s="272">
        <v>0</v>
      </c>
      <c r="P44" s="272">
        <v>0</v>
      </c>
      <c r="Q44" s="272">
        <v>11</v>
      </c>
      <c r="R44" s="272">
        <v>0</v>
      </c>
      <c r="S44" s="272">
        <v>0</v>
      </c>
      <c r="T44" s="272">
        <v>23</v>
      </c>
      <c r="U44" s="272">
        <v>1</v>
      </c>
      <c r="V44" s="274">
        <v>9</v>
      </c>
      <c r="W44" s="272">
        <v>1</v>
      </c>
      <c r="X44" s="272">
        <v>0</v>
      </c>
    </row>
    <row r="45" spans="4:24" ht="4.5" customHeight="1">
      <c r="D45" s="370">
        <v>0</v>
      </c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</row>
    <row r="46" spans="4:24" ht="4.5" customHeight="1">
      <c r="D46" s="370">
        <v>0</v>
      </c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</row>
    <row r="47" spans="2:24" ht="13.5" customHeight="1">
      <c r="B47" s="563" t="s">
        <v>314</v>
      </c>
      <c r="C47" s="564"/>
      <c r="D47" s="370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</row>
    <row r="48" spans="2:24" ht="13.5" customHeight="1">
      <c r="B48" s="563" t="s">
        <v>315</v>
      </c>
      <c r="C48" s="564"/>
      <c r="D48" s="370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</row>
    <row r="49" spans="3:24" ht="13.5" customHeight="1">
      <c r="C49" s="271" t="s">
        <v>8</v>
      </c>
      <c r="D49" s="367">
        <f>SUM(E49:X49)</f>
        <v>493</v>
      </c>
      <c r="E49" s="368">
        <f>SUM(E50:E51)</f>
        <v>2</v>
      </c>
      <c r="F49" s="368">
        <f aca="true" t="shared" si="1" ref="F49:X49">SUM(F50:F51)</f>
        <v>2</v>
      </c>
      <c r="G49" s="368">
        <f t="shared" si="1"/>
        <v>1</v>
      </c>
      <c r="H49" s="368">
        <f t="shared" si="1"/>
        <v>33</v>
      </c>
      <c r="I49" s="368">
        <f t="shared" si="1"/>
        <v>233</v>
      </c>
      <c r="J49" s="368">
        <f t="shared" si="1"/>
        <v>8</v>
      </c>
      <c r="K49" s="368">
        <f t="shared" si="1"/>
        <v>6</v>
      </c>
      <c r="L49" s="368">
        <f t="shared" si="1"/>
        <v>21</v>
      </c>
      <c r="M49" s="368">
        <f t="shared" si="1"/>
        <v>41</v>
      </c>
      <c r="N49" s="368">
        <f t="shared" si="1"/>
        <v>2</v>
      </c>
      <c r="O49" s="368">
        <f t="shared" si="1"/>
        <v>2</v>
      </c>
      <c r="P49" s="368">
        <f t="shared" si="1"/>
        <v>0</v>
      </c>
      <c r="Q49" s="368">
        <f t="shared" si="1"/>
        <v>37</v>
      </c>
      <c r="R49" s="368">
        <f t="shared" si="1"/>
        <v>6</v>
      </c>
      <c r="S49" s="368">
        <f t="shared" si="1"/>
        <v>0</v>
      </c>
      <c r="T49" s="368">
        <f t="shared" si="1"/>
        <v>7</v>
      </c>
      <c r="U49" s="368">
        <f t="shared" si="1"/>
        <v>4</v>
      </c>
      <c r="V49" s="368">
        <f t="shared" si="1"/>
        <v>29</v>
      </c>
      <c r="W49" s="368">
        <f t="shared" si="1"/>
        <v>55</v>
      </c>
      <c r="X49" s="368">
        <f t="shared" si="1"/>
        <v>4</v>
      </c>
    </row>
    <row r="50" spans="3:24" ht="13.5" customHeight="1">
      <c r="C50" s="273" t="s">
        <v>47</v>
      </c>
      <c r="D50" s="369">
        <f>SUM(E50:X50)</f>
        <v>368</v>
      </c>
      <c r="E50" s="272">
        <v>2</v>
      </c>
      <c r="F50" s="272">
        <v>2</v>
      </c>
      <c r="G50" s="272">
        <v>1</v>
      </c>
      <c r="H50" s="274">
        <v>32</v>
      </c>
      <c r="I50" s="274">
        <v>198</v>
      </c>
      <c r="J50" s="274">
        <v>6</v>
      </c>
      <c r="K50" s="274">
        <v>6</v>
      </c>
      <c r="L50" s="274">
        <v>15</v>
      </c>
      <c r="M50" s="274">
        <v>15</v>
      </c>
      <c r="N50" s="274">
        <v>1</v>
      </c>
      <c r="O50" s="272">
        <v>2</v>
      </c>
      <c r="P50" s="274">
        <v>0</v>
      </c>
      <c r="Q50" s="274">
        <v>14</v>
      </c>
      <c r="R50" s="274">
        <v>1</v>
      </c>
      <c r="S50" s="274">
        <v>0</v>
      </c>
      <c r="T50" s="274">
        <v>0</v>
      </c>
      <c r="U50" s="274">
        <v>1</v>
      </c>
      <c r="V50" s="274">
        <v>19</v>
      </c>
      <c r="W50" s="274">
        <v>49</v>
      </c>
      <c r="X50" s="272">
        <v>4</v>
      </c>
    </row>
    <row r="51" spans="3:24" ht="13.5" customHeight="1">
      <c r="C51" s="273" t="s">
        <v>48</v>
      </c>
      <c r="D51" s="369">
        <f>SUM(E51:X51)</f>
        <v>125</v>
      </c>
      <c r="E51" s="274">
        <v>0</v>
      </c>
      <c r="F51" s="272">
        <v>0</v>
      </c>
      <c r="G51" s="272">
        <v>0</v>
      </c>
      <c r="H51" s="272">
        <v>1</v>
      </c>
      <c r="I51" s="272">
        <v>35</v>
      </c>
      <c r="J51" s="274">
        <v>2</v>
      </c>
      <c r="K51" s="272">
        <v>0</v>
      </c>
      <c r="L51" s="272">
        <v>6</v>
      </c>
      <c r="M51" s="274">
        <v>26</v>
      </c>
      <c r="N51" s="274">
        <v>1</v>
      </c>
      <c r="O51" s="274">
        <v>0</v>
      </c>
      <c r="P51" s="272">
        <v>0</v>
      </c>
      <c r="Q51" s="272">
        <v>23</v>
      </c>
      <c r="R51" s="272">
        <v>5</v>
      </c>
      <c r="S51" s="272">
        <v>0</v>
      </c>
      <c r="T51" s="272">
        <v>7</v>
      </c>
      <c r="U51" s="272">
        <v>3</v>
      </c>
      <c r="V51" s="274">
        <v>10</v>
      </c>
      <c r="W51" s="274">
        <v>6</v>
      </c>
      <c r="X51" s="272">
        <v>0</v>
      </c>
    </row>
    <row r="52" spans="2:24" ht="4.5" customHeight="1" thickBot="1">
      <c r="B52" s="276"/>
      <c r="C52" s="276"/>
      <c r="D52" s="277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</row>
    <row r="53" ht="12"/>
    <row r="54" ht="12"/>
    <row r="55" ht="12">
      <c r="F55" s="275"/>
    </row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mergeCells count="21">
    <mergeCell ref="B47:C47"/>
    <mergeCell ref="B48:C48"/>
    <mergeCell ref="B5:C5"/>
    <mergeCell ref="E4:E6"/>
    <mergeCell ref="Q4:Q6"/>
    <mergeCell ref="T4:T6"/>
    <mergeCell ref="S4:S6"/>
    <mergeCell ref="B2:L2"/>
    <mergeCell ref="J4:J6"/>
    <mergeCell ref="G4:G6"/>
    <mergeCell ref="K4:K6"/>
    <mergeCell ref="X4:X6"/>
    <mergeCell ref="M4:M6"/>
    <mergeCell ref="L4:L6"/>
    <mergeCell ref="N4:N6"/>
    <mergeCell ref="U4:U6"/>
    <mergeCell ref="W5:W6"/>
    <mergeCell ref="P4:P6"/>
    <mergeCell ref="R4:R6"/>
    <mergeCell ref="V5:V6"/>
    <mergeCell ref="O4:O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T60"/>
  <sheetViews>
    <sheetView workbookViewId="0" topLeftCell="A1">
      <selection activeCell="U3" sqref="U3"/>
    </sheetView>
  </sheetViews>
  <sheetFormatPr defaultColWidth="9.00390625" defaultRowHeight="23.25" customHeight="1"/>
  <cols>
    <col min="1" max="1" width="0.5" style="278" customWidth="1"/>
    <col min="2" max="2" width="2.625" style="278" customWidth="1"/>
    <col min="3" max="3" width="4.625" style="278" customWidth="1"/>
    <col min="4" max="4" width="2.625" style="278" customWidth="1"/>
    <col min="5" max="5" width="7.125" style="278" customWidth="1"/>
    <col min="6" max="6" width="6.625" style="278" customWidth="1"/>
    <col min="7" max="7" width="7.25390625" style="278" customWidth="1"/>
    <col min="8" max="9" width="6.625" style="278" customWidth="1"/>
    <col min="10" max="13" width="5.625" style="278" customWidth="1"/>
    <col min="14" max="18" width="4.625" style="278" customWidth="1"/>
    <col min="19" max="19" width="7.50390625" style="278" customWidth="1"/>
    <col min="20" max="20" width="7.125" style="278" customWidth="1"/>
    <col min="21" max="16384" width="9.00390625" style="278" customWidth="1"/>
  </cols>
  <sheetData>
    <row r="1" ht="9" customHeight="1"/>
    <row r="2" spans="2:18" ht="18" customHeight="1">
      <c r="B2" s="398" t="s">
        <v>458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9"/>
      <c r="N2" s="399"/>
      <c r="O2" s="399"/>
      <c r="P2" s="399"/>
      <c r="Q2" s="399"/>
      <c r="R2" s="399"/>
    </row>
    <row r="3" ht="9" customHeight="1" thickBot="1"/>
    <row r="4" spans="2:20" ht="11.25" customHeight="1">
      <c r="B4" s="279"/>
      <c r="C4" s="280"/>
      <c r="D4" s="280"/>
      <c r="E4" s="281"/>
      <c r="F4" s="282" t="s">
        <v>248</v>
      </c>
      <c r="G4" s="282" t="s">
        <v>249</v>
      </c>
      <c r="H4" s="282" t="s">
        <v>250</v>
      </c>
      <c r="I4" s="282" t="s">
        <v>340</v>
      </c>
      <c r="J4" s="282" t="s">
        <v>341</v>
      </c>
      <c r="K4" s="282" t="s">
        <v>342</v>
      </c>
      <c r="L4" s="282" t="s">
        <v>343</v>
      </c>
      <c r="M4" s="573" t="s">
        <v>327</v>
      </c>
      <c r="N4" s="574"/>
      <c r="O4" s="574"/>
      <c r="P4" s="574"/>
      <c r="Q4" s="574"/>
      <c r="R4" s="575"/>
      <c r="S4" s="283"/>
      <c r="T4" s="284"/>
    </row>
    <row r="5" spans="2:20" ht="11.25" customHeight="1">
      <c r="B5" s="285"/>
      <c r="E5" s="286"/>
      <c r="F5" s="286"/>
      <c r="G5" s="287" t="s">
        <v>17</v>
      </c>
      <c r="H5" s="286"/>
      <c r="I5" s="286"/>
      <c r="J5" s="286"/>
      <c r="K5" s="286"/>
      <c r="L5" s="286"/>
      <c r="M5" s="288"/>
      <c r="N5" s="580" t="s">
        <v>344</v>
      </c>
      <c r="O5" s="581"/>
      <c r="P5" s="581"/>
      <c r="Q5" s="581"/>
      <c r="R5" s="582"/>
      <c r="S5" s="286"/>
      <c r="T5" s="289"/>
    </row>
    <row r="6" spans="2:20" ht="11.25" customHeight="1">
      <c r="B6" s="285"/>
      <c r="E6" s="286"/>
      <c r="F6" s="287" t="s">
        <v>236</v>
      </c>
      <c r="G6" s="286"/>
      <c r="H6" s="287" t="s">
        <v>328</v>
      </c>
      <c r="I6" s="287" t="s">
        <v>345</v>
      </c>
      <c r="J6" s="286"/>
      <c r="K6" s="286"/>
      <c r="L6" s="286"/>
      <c r="M6" s="287" t="s">
        <v>329</v>
      </c>
      <c r="N6" s="583"/>
      <c r="O6" s="584"/>
      <c r="P6" s="584"/>
      <c r="Q6" s="584"/>
      <c r="R6" s="585"/>
      <c r="S6" s="287" t="s">
        <v>251</v>
      </c>
      <c r="T6" s="290" t="s">
        <v>246</v>
      </c>
    </row>
    <row r="7" spans="2:20" ht="11.25" customHeight="1">
      <c r="B7" s="285"/>
      <c r="E7" s="286"/>
      <c r="F7" s="291"/>
      <c r="G7" s="287" t="s">
        <v>330</v>
      </c>
      <c r="H7" s="291"/>
      <c r="I7" s="291"/>
      <c r="J7" s="286"/>
      <c r="K7" s="286" t="s">
        <v>270</v>
      </c>
      <c r="L7" s="286" t="s">
        <v>346</v>
      </c>
      <c r="M7" s="286"/>
      <c r="N7" s="288"/>
      <c r="O7" s="288"/>
      <c r="P7" s="288"/>
      <c r="Q7" s="288"/>
      <c r="R7" s="288"/>
      <c r="S7" s="286"/>
      <c r="T7" s="289"/>
    </row>
    <row r="8" spans="2:20" ht="11.25" customHeight="1">
      <c r="B8" s="576" t="s">
        <v>347</v>
      </c>
      <c r="C8" s="577"/>
      <c r="D8" s="578"/>
      <c r="E8" s="287" t="s">
        <v>348</v>
      </c>
      <c r="F8" s="287" t="s">
        <v>331</v>
      </c>
      <c r="G8" s="286"/>
      <c r="H8" s="287" t="s">
        <v>423</v>
      </c>
      <c r="I8" s="287" t="s">
        <v>349</v>
      </c>
      <c r="J8" s="287" t="s">
        <v>242</v>
      </c>
      <c r="K8" s="287"/>
      <c r="L8" s="287"/>
      <c r="M8" s="287" t="s">
        <v>244</v>
      </c>
      <c r="N8" s="286"/>
      <c r="O8" s="286"/>
      <c r="P8" s="286"/>
      <c r="Q8" s="286"/>
      <c r="R8" s="286"/>
      <c r="S8" s="287" t="s">
        <v>332</v>
      </c>
      <c r="T8" s="292"/>
    </row>
    <row r="9" spans="2:20" ht="11.25" customHeight="1">
      <c r="B9" s="285"/>
      <c r="E9" s="286"/>
      <c r="F9" s="291"/>
      <c r="G9" s="287" t="s">
        <v>333</v>
      </c>
      <c r="H9" s="291"/>
      <c r="I9" s="287"/>
      <c r="J9" s="286"/>
      <c r="K9" s="293" t="s">
        <v>274</v>
      </c>
      <c r="L9" s="286" t="s">
        <v>350</v>
      </c>
      <c r="M9" s="286"/>
      <c r="N9" s="286"/>
      <c r="O9" s="286"/>
      <c r="P9" s="286"/>
      <c r="Q9" s="286"/>
      <c r="R9" s="286"/>
      <c r="S9" s="287" t="s">
        <v>334</v>
      </c>
      <c r="T9" s="289"/>
    </row>
    <row r="10" spans="2:20" ht="11.25" customHeight="1">
      <c r="B10" s="285"/>
      <c r="E10" s="286"/>
      <c r="F10" s="287" t="s">
        <v>239</v>
      </c>
      <c r="G10" s="286"/>
      <c r="H10" s="287" t="s">
        <v>335</v>
      </c>
      <c r="I10" s="287" t="s">
        <v>276</v>
      </c>
      <c r="J10" s="286"/>
      <c r="K10" s="286"/>
      <c r="L10" s="286"/>
      <c r="M10" s="287" t="s">
        <v>239</v>
      </c>
      <c r="N10" s="287" t="s">
        <v>8</v>
      </c>
      <c r="O10" s="287" t="s">
        <v>336</v>
      </c>
      <c r="P10" s="287" t="s">
        <v>337</v>
      </c>
      <c r="Q10" s="287" t="s">
        <v>338</v>
      </c>
      <c r="R10" s="287" t="s">
        <v>351</v>
      </c>
      <c r="S10" s="286"/>
      <c r="T10" s="292"/>
    </row>
    <row r="11" spans="2:20" ht="11.25" customHeight="1">
      <c r="B11" s="285"/>
      <c r="E11" s="286"/>
      <c r="F11" s="286"/>
      <c r="G11" s="287" t="s">
        <v>339</v>
      </c>
      <c r="H11" s="291"/>
      <c r="I11" s="291"/>
      <c r="J11" s="286"/>
      <c r="K11" s="286"/>
      <c r="L11" s="286"/>
      <c r="M11" s="286"/>
      <c r="N11" s="286"/>
      <c r="O11" s="286"/>
      <c r="P11" s="286"/>
      <c r="Q11" s="286"/>
      <c r="R11" s="286"/>
      <c r="S11" s="287" t="s">
        <v>254</v>
      </c>
      <c r="T11" s="290" t="s">
        <v>254</v>
      </c>
    </row>
    <row r="12" spans="2:20" ht="15" customHeight="1">
      <c r="B12" s="294"/>
      <c r="C12" s="295"/>
      <c r="D12" s="295"/>
      <c r="E12" s="296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8"/>
      <c r="T12" s="299"/>
    </row>
    <row r="13" spans="2:20" ht="15" customHeight="1">
      <c r="B13" s="285"/>
      <c r="C13" s="300"/>
      <c r="D13" s="301" t="s">
        <v>8</v>
      </c>
      <c r="E13" s="371">
        <f>SUM(F13:L13)</f>
        <v>73</v>
      </c>
      <c r="F13" s="302">
        <f>F14+F15</f>
        <v>67</v>
      </c>
      <c r="G13" s="302">
        <f aca="true" t="shared" si="0" ref="G13:R13">G14+G15</f>
        <v>0</v>
      </c>
      <c r="H13" s="302">
        <f t="shared" si="0"/>
        <v>0</v>
      </c>
      <c r="I13" s="302">
        <f t="shared" si="0"/>
        <v>0</v>
      </c>
      <c r="J13" s="302">
        <f t="shared" si="0"/>
        <v>0</v>
      </c>
      <c r="K13" s="302">
        <f t="shared" si="0"/>
        <v>6</v>
      </c>
      <c r="L13" s="302">
        <f t="shared" si="0"/>
        <v>0</v>
      </c>
      <c r="M13" s="302">
        <f t="shared" si="0"/>
        <v>0</v>
      </c>
      <c r="N13" s="302">
        <f t="shared" si="0"/>
        <v>0</v>
      </c>
      <c r="O13" s="302">
        <f t="shared" si="0"/>
        <v>0</v>
      </c>
      <c r="P13" s="302">
        <f t="shared" si="0"/>
        <v>0</v>
      </c>
      <c r="Q13" s="302">
        <f t="shared" si="0"/>
        <v>0</v>
      </c>
      <c r="R13" s="302">
        <f t="shared" si="0"/>
        <v>0</v>
      </c>
      <c r="S13" s="81">
        <v>91.8</v>
      </c>
      <c r="T13" s="82">
        <v>0</v>
      </c>
    </row>
    <row r="14" spans="2:20" ht="15" customHeight="1">
      <c r="B14" s="285"/>
      <c r="C14" s="301" t="s">
        <v>8</v>
      </c>
      <c r="D14" s="301" t="s">
        <v>47</v>
      </c>
      <c r="E14" s="371">
        <f>SUM(F14:L14)</f>
        <v>50</v>
      </c>
      <c r="F14" s="302">
        <f>F18+F22+F26+F30+F34</f>
        <v>44</v>
      </c>
      <c r="G14" s="302">
        <f aca="true" t="shared" si="1" ref="G14:R14">G18+G22+G26+G30+G34</f>
        <v>0</v>
      </c>
      <c r="H14" s="302">
        <f t="shared" si="1"/>
        <v>0</v>
      </c>
      <c r="I14" s="302">
        <f t="shared" si="1"/>
        <v>0</v>
      </c>
      <c r="J14" s="302">
        <f t="shared" si="1"/>
        <v>0</v>
      </c>
      <c r="K14" s="302">
        <f t="shared" si="1"/>
        <v>6</v>
      </c>
      <c r="L14" s="302">
        <f t="shared" si="1"/>
        <v>0</v>
      </c>
      <c r="M14" s="302">
        <f t="shared" si="1"/>
        <v>0</v>
      </c>
      <c r="N14" s="302">
        <f t="shared" si="1"/>
        <v>0</v>
      </c>
      <c r="O14" s="302">
        <f t="shared" si="1"/>
        <v>0</v>
      </c>
      <c r="P14" s="302">
        <f t="shared" si="1"/>
        <v>0</v>
      </c>
      <c r="Q14" s="302">
        <f t="shared" si="1"/>
        <v>0</v>
      </c>
      <c r="R14" s="302">
        <f t="shared" si="1"/>
        <v>0</v>
      </c>
      <c r="S14" s="81">
        <v>88</v>
      </c>
      <c r="T14" s="82">
        <v>0</v>
      </c>
    </row>
    <row r="15" spans="2:20" ht="15" customHeight="1">
      <c r="B15" s="285"/>
      <c r="C15" s="300"/>
      <c r="D15" s="301" t="s">
        <v>48</v>
      </c>
      <c r="E15" s="371">
        <f>SUM(F15:L15)</f>
        <v>23</v>
      </c>
      <c r="F15" s="302">
        <f>F19+F23+F27+F31+F35</f>
        <v>23</v>
      </c>
      <c r="G15" s="302">
        <f aca="true" t="shared" si="2" ref="G15:R15">G19+G23+G27+G31+G35</f>
        <v>0</v>
      </c>
      <c r="H15" s="302">
        <f t="shared" si="2"/>
        <v>0</v>
      </c>
      <c r="I15" s="302">
        <f t="shared" si="2"/>
        <v>0</v>
      </c>
      <c r="J15" s="302">
        <f t="shared" si="2"/>
        <v>0</v>
      </c>
      <c r="K15" s="302">
        <f t="shared" si="2"/>
        <v>0</v>
      </c>
      <c r="L15" s="302">
        <f t="shared" si="2"/>
        <v>0</v>
      </c>
      <c r="M15" s="302">
        <f t="shared" si="2"/>
        <v>0</v>
      </c>
      <c r="N15" s="302">
        <f t="shared" si="2"/>
        <v>0</v>
      </c>
      <c r="O15" s="302">
        <f t="shared" si="2"/>
        <v>0</v>
      </c>
      <c r="P15" s="302">
        <f t="shared" si="2"/>
        <v>0</v>
      </c>
      <c r="Q15" s="302">
        <f t="shared" si="2"/>
        <v>0</v>
      </c>
      <c r="R15" s="302">
        <f t="shared" si="2"/>
        <v>0</v>
      </c>
      <c r="S15" s="81">
        <v>100</v>
      </c>
      <c r="T15" s="82">
        <v>0</v>
      </c>
    </row>
    <row r="16" spans="2:20" ht="6.75" customHeight="1">
      <c r="B16" s="579" t="s">
        <v>406</v>
      </c>
      <c r="C16" s="300"/>
      <c r="D16" s="300"/>
      <c r="E16" s="304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81"/>
      <c r="T16" s="82"/>
    </row>
    <row r="17" spans="2:20" ht="15" customHeight="1">
      <c r="B17" s="579"/>
      <c r="C17" s="569" t="s">
        <v>442</v>
      </c>
      <c r="D17" s="301" t="s">
        <v>8</v>
      </c>
      <c r="E17" s="371">
        <f>SUM(F17:L17)</f>
        <v>2</v>
      </c>
      <c r="F17" s="302">
        <f>F18+F19</f>
        <v>2</v>
      </c>
      <c r="G17" s="302">
        <f aca="true" t="shared" si="3" ref="G17:R17">G18+G19</f>
        <v>0</v>
      </c>
      <c r="H17" s="302">
        <f t="shared" si="3"/>
        <v>0</v>
      </c>
      <c r="I17" s="302">
        <f t="shared" si="3"/>
        <v>0</v>
      </c>
      <c r="J17" s="302">
        <f t="shared" si="3"/>
        <v>0</v>
      </c>
      <c r="K17" s="302">
        <f t="shared" si="3"/>
        <v>0</v>
      </c>
      <c r="L17" s="302">
        <f t="shared" si="3"/>
        <v>0</v>
      </c>
      <c r="M17" s="302">
        <f t="shared" si="3"/>
        <v>0</v>
      </c>
      <c r="N17" s="302">
        <f t="shared" si="3"/>
        <v>0</v>
      </c>
      <c r="O17" s="302">
        <f t="shared" si="3"/>
        <v>0</v>
      </c>
      <c r="P17" s="302">
        <f t="shared" si="3"/>
        <v>0</v>
      </c>
      <c r="Q17" s="302">
        <f t="shared" si="3"/>
        <v>0</v>
      </c>
      <c r="R17" s="302">
        <f t="shared" si="3"/>
        <v>0</v>
      </c>
      <c r="S17" s="81">
        <v>100</v>
      </c>
      <c r="T17" s="82">
        <v>0</v>
      </c>
    </row>
    <row r="18" spans="2:20" ht="15" customHeight="1">
      <c r="B18" s="579"/>
      <c r="C18" s="570"/>
      <c r="D18" s="301" t="s">
        <v>47</v>
      </c>
      <c r="E18" s="371">
        <f>SUM(F18:L18)</f>
        <v>1</v>
      </c>
      <c r="F18" s="302">
        <v>1</v>
      </c>
      <c r="G18" s="303">
        <v>0</v>
      </c>
      <c r="H18" s="303">
        <v>0</v>
      </c>
      <c r="I18" s="303">
        <v>0</v>
      </c>
      <c r="J18" s="303">
        <v>0</v>
      </c>
      <c r="K18" s="303">
        <v>0</v>
      </c>
      <c r="L18" s="303">
        <v>0</v>
      </c>
      <c r="M18" s="302">
        <v>0</v>
      </c>
      <c r="N18" s="302">
        <v>0</v>
      </c>
      <c r="O18" s="303">
        <v>0</v>
      </c>
      <c r="P18" s="303">
        <v>0</v>
      </c>
      <c r="Q18" s="303">
        <v>0</v>
      </c>
      <c r="R18" s="302">
        <v>0</v>
      </c>
      <c r="S18" s="81">
        <v>100</v>
      </c>
      <c r="T18" s="82">
        <v>0</v>
      </c>
    </row>
    <row r="19" spans="2:20" ht="15" customHeight="1">
      <c r="B19" s="579"/>
      <c r="C19" s="570"/>
      <c r="D19" s="301" t="s">
        <v>48</v>
      </c>
      <c r="E19" s="371">
        <f>SUM(F19:L19)</f>
        <v>1</v>
      </c>
      <c r="F19" s="302">
        <v>1</v>
      </c>
      <c r="G19" s="303">
        <v>0</v>
      </c>
      <c r="H19" s="303">
        <v>0</v>
      </c>
      <c r="I19" s="303">
        <v>0</v>
      </c>
      <c r="J19" s="303">
        <v>0</v>
      </c>
      <c r="K19" s="303">
        <v>0</v>
      </c>
      <c r="L19" s="303">
        <v>0</v>
      </c>
      <c r="M19" s="302">
        <v>0</v>
      </c>
      <c r="N19" s="302">
        <v>0</v>
      </c>
      <c r="O19" s="303">
        <v>0</v>
      </c>
      <c r="P19" s="303">
        <v>0</v>
      </c>
      <c r="Q19" s="303">
        <v>0</v>
      </c>
      <c r="R19" s="302">
        <v>0</v>
      </c>
      <c r="S19" s="81">
        <v>100</v>
      </c>
      <c r="T19" s="82">
        <v>0</v>
      </c>
    </row>
    <row r="20" spans="2:20" ht="6.75" customHeight="1">
      <c r="B20" s="579"/>
      <c r="C20" s="300"/>
      <c r="D20" s="300"/>
      <c r="E20" s="304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81"/>
      <c r="T20" s="82"/>
    </row>
    <row r="21" spans="2:20" ht="15" customHeight="1">
      <c r="B21" s="579"/>
      <c r="C21" s="569" t="s">
        <v>443</v>
      </c>
      <c r="D21" s="301" t="s">
        <v>8</v>
      </c>
      <c r="E21" s="371">
        <f>SUM(F21:L21)</f>
        <v>6</v>
      </c>
      <c r="F21" s="302">
        <f aca="true" t="shared" si="4" ref="F21:R21">F22+F23</f>
        <v>6</v>
      </c>
      <c r="G21" s="302">
        <f t="shared" si="4"/>
        <v>0</v>
      </c>
      <c r="H21" s="302">
        <f t="shared" si="4"/>
        <v>0</v>
      </c>
      <c r="I21" s="302">
        <f t="shared" si="4"/>
        <v>0</v>
      </c>
      <c r="J21" s="302">
        <f t="shared" si="4"/>
        <v>0</v>
      </c>
      <c r="K21" s="302">
        <f t="shared" si="4"/>
        <v>0</v>
      </c>
      <c r="L21" s="302">
        <f t="shared" si="4"/>
        <v>0</v>
      </c>
      <c r="M21" s="302">
        <f t="shared" si="4"/>
        <v>0</v>
      </c>
      <c r="N21" s="302">
        <f t="shared" si="4"/>
        <v>0</v>
      </c>
      <c r="O21" s="302">
        <f t="shared" si="4"/>
        <v>0</v>
      </c>
      <c r="P21" s="302">
        <f t="shared" si="4"/>
        <v>0</v>
      </c>
      <c r="Q21" s="302">
        <f t="shared" si="4"/>
        <v>0</v>
      </c>
      <c r="R21" s="302">
        <f t="shared" si="4"/>
        <v>0</v>
      </c>
      <c r="S21" s="81">
        <v>100</v>
      </c>
      <c r="T21" s="82">
        <v>0</v>
      </c>
    </row>
    <row r="22" spans="2:20" ht="15" customHeight="1">
      <c r="B22" s="579"/>
      <c r="C22" s="570"/>
      <c r="D22" s="301" t="s">
        <v>47</v>
      </c>
      <c r="E22" s="371">
        <f>SUM(F22:L22)</f>
        <v>2</v>
      </c>
      <c r="F22" s="302">
        <v>2</v>
      </c>
      <c r="G22" s="303">
        <v>0</v>
      </c>
      <c r="H22" s="303">
        <v>0</v>
      </c>
      <c r="I22" s="303">
        <v>0</v>
      </c>
      <c r="J22" s="303">
        <v>0</v>
      </c>
      <c r="K22" s="303">
        <v>0</v>
      </c>
      <c r="L22" s="303">
        <v>0</v>
      </c>
      <c r="M22" s="302">
        <v>0</v>
      </c>
      <c r="N22" s="302">
        <v>0</v>
      </c>
      <c r="O22" s="303">
        <v>0</v>
      </c>
      <c r="P22" s="303">
        <v>0</v>
      </c>
      <c r="Q22" s="303">
        <v>0</v>
      </c>
      <c r="R22" s="302">
        <v>0</v>
      </c>
      <c r="S22" s="81">
        <v>100</v>
      </c>
      <c r="T22" s="82">
        <v>0</v>
      </c>
    </row>
    <row r="23" spans="2:20" ht="15" customHeight="1">
      <c r="B23" s="579"/>
      <c r="C23" s="570"/>
      <c r="D23" s="301" t="s">
        <v>48</v>
      </c>
      <c r="E23" s="371">
        <f>SUM(F23:L23)</f>
        <v>4</v>
      </c>
      <c r="F23" s="302">
        <v>4</v>
      </c>
      <c r="G23" s="303">
        <v>0</v>
      </c>
      <c r="H23" s="303">
        <v>0</v>
      </c>
      <c r="I23" s="303">
        <v>0</v>
      </c>
      <c r="J23" s="303">
        <v>0</v>
      </c>
      <c r="K23" s="303">
        <v>0</v>
      </c>
      <c r="L23" s="303">
        <v>0</v>
      </c>
      <c r="M23" s="302">
        <v>0</v>
      </c>
      <c r="N23" s="302">
        <v>0</v>
      </c>
      <c r="O23" s="303">
        <v>0</v>
      </c>
      <c r="P23" s="303">
        <v>0</v>
      </c>
      <c r="Q23" s="303">
        <v>0</v>
      </c>
      <c r="R23" s="302">
        <v>0</v>
      </c>
      <c r="S23" s="81">
        <v>100</v>
      </c>
      <c r="T23" s="82">
        <v>0</v>
      </c>
    </row>
    <row r="24" spans="2:20" ht="6.75" customHeight="1">
      <c r="B24" s="579"/>
      <c r="C24" s="300"/>
      <c r="D24" s="300"/>
      <c r="E24" s="304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81"/>
      <c r="T24" s="82"/>
    </row>
    <row r="25" spans="2:20" ht="15" customHeight="1">
      <c r="B25" s="579"/>
      <c r="C25" s="569" t="s">
        <v>76</v>
      </c>
      <c r="D25" s="301" t="s">
        <v>8</v>
      </c>
      <c r="E25" s="371">
        <f>SUM(F25:L25)</f>
        <v>47</v>
      </c>
      <c r="F25" s="302">
        <f>F26+F27</f>
        <v>41</v>
      </c>
      <c r="G25" s="302">
        <f aca="true" t="shared" si="5" ref="G25:R25">G26+G27</f>
        <v>0</v>
      </c>
      <c r="H25" s="302">
        <f t="shared" si="5"/>
        <v>0</v>
      </c>
      <c r="I25" s="302">
        <f t="shared" si="5"/>
        <v>0</v>
      </c>
      <c r="J25" s="302">
        <f t="shared" si="5"/>
        <v>0</v>
      </c>
      <c r="K25" s="302">
        <f>K26+K27</f>
        <v>6</v>
      </c>
      <c r="L25" s="302">
        <f t="shared" si="5"/>
        <v>0</v>
      </c>
      <c r="M25" s="302">
        <f t="shared" si="5"/>
        <v>0</v>
      </c>
      <c r="N25" s="302">
        <f t="shared" si="5"/>
        <v>0</v>
      </c>
      <c r="O25" s="302">
        <f t="shared" si="5"/>
        <v>0</v>
      </c>
      <c r="P25" s="302">
        <f t="shared" si="5"/>
        <v>0</v>
      </c>
      <c r="Q25" s="302">
        <f t="shared" si="5"/>
        <v>0</v>
      </c>
      <c r="R25" s="302">
        <f t="shared" si="5"/>
        <v>0</v>
      </c>
      <c r="S25" s="81">
        <v>87.2</v>
      </c>
      <c r="T25" s="82">
        <v>0</v>
      </c>
    </row>
    <row r="26" spans="2:20" ht="15" customHeight="1">
      <c r="B26" s="579"/>
      <c r="C26" s="570"/>
      <c r="D26" s="301" t="s">
        <v>47</v>
      </c>
      <c r="E26" s="371">
        <f>SUM(F26:L26)</f>
        <v>37</v>
      </c>
      <c r="F26" s="302">
        <v>31</v>
      </c>
      <c r="G26" s="303">
        <v>0</v>
      </c>
      <c r="H26" s="303">
        <v>0</v>
      </c>
      <c r="I26" s="303">
        <v>0</v>
      </c>
      <c r="J26" s="303">
        <v>0</v>
      </c>
      <c r="K26" s="303">
        <v>6</v>
      </c>
      <c r="L26" s="303">
        <v>0</v>
      </c>
      <c r="M26" s="302">
        <v>0</v>
      </c>
      <c r="N26" s="302">
        <v>0</v>
      </c>
      <c r="O26" s="303">
        <v>0</v>
      </c>
      <c r="P26" s="303">
        <v>0</v>
      </c>
      <c r="Q26" s="303">
        <v>0</v>
      </c>
      <c r="R26" s="302">
        <v>0</v>
      </c>
      <c r="S26" s="81">
        <v>83.8</v>
      </c>
      <c r="T26" s="82">
        <v>0</v>
      </c>
    </row>
    <row r="27" spans="2:20" ht="15" customHeight="1">
      <c r="B27" s="579"/>
      <c r="C27" s="570"/>
      <c r="D27" s="301" t="s">
        <v>48</v>
      </c>
      <c r="E27" s="371">
        <f>SUM(F27:L27)</f>
        <v>10</v>
      </c>
      <c r="F27" s="302">
        <v>10</v>
      </c>
      <c r="G27" s="303">
        <v>0</v>
      </c>
      <c r="H27" s="303">
        <v>0</v>
      </c>
      <c r="I27" s="303">
        <v>0</v>
      </c>
      <c r="J27" s="303">
        <v>0</v>
      </c>
      <c r="K27" s="303">
        <v>0</v>
      </c>
      <c r="L27" s="303">
        <v>0</v>
      </c>
      <c r="M27" s="302">
        <v>0</v>
      </c>
      <c r="N27" s="302">
        <v>0</v>
      </c>
      <c r="O27" s="303">
        <v>0</v>
      </c>
      <c r="P27" s="303">
        <v>0</v>
      </c>
      <c r="Q27" s="303">
        <v>0</v>
      </c>
      <c r="R27" s="302">
        <v>0</v>
      </c>
      <c r="S27" s="81">
        <v>100</v>
      </c>
      <c r="T27" s="82">
        <v>0</v>
      </c>
    </row>
    <row r="28" spans="2:20" ht="6.75" customHeight="1">
      <c r="B28" s="579"/>
      <c r="C28" s="300"/>
      <c r="D28" s="300"/>
      <c r="E28" s="304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81"/>
      <c r="T28" s="82"/>
    </row>
    <row r="29" spans="2:20" ht="15" customHeight="1">
      <c r="B29" s="579"/>
      <c r="C29" s="569" t="s">
        <v>445</v>
      </c>
      <c r="D29" s="301" t="s">
        <v>8</v>
      </c>
      <c r="E29" s="371">
        <f>SUM(F29:L29)</f>
        <v>16</v>
      </c>
      <c r="F29" s="302">
        <f aca="true" t="shared" si="6" ref="F29:R29">F30+F31</f>
        <v>16</v>
      </c>
      <c r="G29" s="302">
        <f t="shared" si="6"/>
        <v>0</v>
      </c>
      <c r="H29" s="302">
        <f t="shared" si="6"/>
        <v>0</v>
      </c>
      <c r="I29" s="302">
        <f t="shared" si="6"/>
        <v>0</v>
      </c>
      <c r="J29" s="302">
        <f t="shared" si="6"/>
        <v>0</v>
      </c>
      <c r="K29" s="302">
        <f t="shared" si="6"/>
        <v>0</v>
      </c>
      <c r="L29" s="302">
        <f t="shared" si="6"/>
        <v>0</v>
      </c>
      <c r="M29" s="302">
        <f t="shared" si="6"/>
        <v>0</v>
      </c>
      <c r="N29" s="302">
        <f t="shared" si="6"/>
        <v>0</v>
      </c>
      <c r="O29" s="302">
        <f t="shared" si="6"/>
        <v>0</v>
      </c>
      <c r="P29" s="302">
        <f t="shared" si="6"/>
        <v>0</v>
      </c>
      <c r="Q29" s="302">
        <f t="shared" si="6"/>
        <v>0</v>
      </c>
      <c r="R29" s="302">
        <f t="shared" si="6"/>
        <v>0</v>
      </c>
      <c r="S29" s="81">
        <v>100</v>
      </c>
      <c r="T29" s="82">
        <v>0</v>
      </c>
    </row>
    <row r="30" spans="2:20" ht="15" customHeight="1">
      <c r="B30" s="579"/>
      <c r="C30" s="570"/>
      <c r="D30" s="301" t="s">
        <v>47</v>
      </c>
      <c r="E30" s="371">
        <f>SUM(F30:L30)</f>
        <v>9</v>
      </c>
      <c r="F30" s="302">
        <v>9</v>
      </c>
      <c r="G30" s="303">
        <v>0</v>
      </c>
      <c r="H30" s="303">
        <v>0</v>
      </c>
      <c r="I30" s="303">
        <v>0</v>
      </c>
      <c r="J30" s="303">
        <v>0</v>
      </c>
      <c r="K30" s="303">
        <v>0</v>
      </c>
      <c r="L30" s="303">
        <v>0</v>
      </c>
      <c r="M30" s="302">
        <v>0</v>
      </c>
      <c r="N30" s="302">
        <v>0</v>
      </c>
      <c r="O30" s="303">
        <v>0</v>
      </c>
      <c r="P30" s="303">
        <v>0</v>
      </c>
      <c r="Q30" s="303">
        <v>0</v>
      </c>
      <c r="R30" s="302">
        <v>0</v>
      </c>
      <c r="S30" s="81">
        <v>100</v>
      </c>
      <c r="T30" s="82">
        <v>0</v>
      </c>
    </row>
    <row r="31" spans="2:20" ht="15" customHeight="1">
      <c r="B31" s="579"/>
      <c r="C31" s="570"/>
      <c r="D31" s="301" t="s">
        <v>48</v>
      </c>
      <c r="E31" s="371">
        <f>SUM(F31:L31)</f>
        <v>7</v>
      </c>
      <c r="F31" s="302">
        <v>7</v>
      </c>
      <c r="G31" s="303">
        <v>0</v>
      </c>
      <c r="H31" s="303">
        <v>0</v>
      </c>
      <c r="I31" s="303">
        <v>0</v>
      </c>
      <c r="J31" s="303">
        <v>0</v>
      </c>
      <c r="K31" s="303">
        <v>0</v>
      </c>
      <c r="L31" s="303">
        <v>0</v>
      </c>
      <c r="M31" s="302">
        <v>0</v>
      </c>
      <c r="N31" s="302">
        <v>0</v>
      </c>
      <c r="O31" s="303">
        <v>0</v>
      </c>
      <c r="P31" s="303">
        <v>0</v>
      </c>
      <c r="Q31" s="303">
        <v>0</v>
      </c>
      <c r="R31" s="302">
        <v>0</v>
      </c>
      <c r="S31" s="81">
        <v>100</v>
      </c>
      <c r="T31" s="82">
        <v>0</v>
      </c>
    </row>
    <row r="32" spans="2:20" ht="6.75" customHeight="1">
      <c r="B32" s="579"/>
      <c r="C32" s="300"/>
      <c r="D32" s="300"/>
      <c r="E32" s="304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81"/>
      <c r="T32" s="82"/>
    </row>
    <row r="33" spans="2:20" ht="15" customHeight="1">
      <c r="B33" s="285"/>
      <c r="C33" s="569" t="s">
        <v>444</v>
      </c>
      <c r="D33" s="301" t="s">
        <v>8</v>
      </c>
      <c r="E33" s="371">
        <f>SUM(F33:L33)</f>
        <v>2</v>
      </c>
      <c r="F33" s="302">
        <f aca="true" t="shared" si="7" ref="F33:R33">F34+F35</f>
        <v>2</v>
      </c>
      <c r="G33" s="302">
        <f t="shared" si="7"/>
        <v>0</v>
      </c>
      <c r="H33" s="302">
        <f t="shared" si="7"/>
        <v>0</v>
      </c>
      <c r="I33" s="302">
        <f t="shared" si="7"/>
        <v>0</v>
      </c>
      <c r="J33" s="302">
        <f t="shared" si="7"/>
        <v>0</v>
      </c>
      <c r="K33" s="302">
        <f t="shared" si="7"/>
        <v>0</v>
      </c>
      <c r="L33" s="302">
        <f t="shared" si="7"/>
        <v>0</v>
      </c>
      <c r="M33" s="302">
        <f t="shared" si="7"/>
        <v>0</v>
      </c>
      <c r="N33" s="302">
        <f t="shared" si="7"/>
        <v>0</v>
      </c>
      <c r="O33" s="302">
        <f t="shared" si="7"/>
        <v>0</v>
      </c>
      <c r="P33" s="302">
        <f t="shared" si="7"/>
        <v>0</v>
      </c>
      <c r="Q33" s="302">
        <f t="shared" si="7"/>
        <v>0</v>
      </c>
      <c r="R33" s="302">
        <f t="shared" si="7"/>
        <v>0</v>
      </c>
      <c r="S33" s="81">
        <v>100</v>
      </c>
      <c r="T33" s="82">
        <v>0</v>
      </c>
    </row>
    <row r="34" spans="2:20" ht="15" customHeight="1">
      <c r="B34" s="285"/>
      <c r="C34" s="570"/>
      <c r="D34" s="301" t="s">
        <v>47</v>
      </c>
      <c r="E34" s="371">
        <f>SUM(F34:L34)</f>
        <v>1</v>
      </c>
      <c r="F34" s="302">
        <v>1</v>
      </c>
      <c r="G34" s="303">
        <v>0</v>
      </c>
      <c r="H34" s="303">
        <v>0</v>
      </c>
      <c r="I34" s="303">
        <v>0</v>
      </c>
      <c r="J34" s="303">
        <v>0</v>
      </c>
      <c r="K34" s="303">
        <v>0</v>
      </c>
      <c r="L34" s="303">
        <v>0</v>
      </c>
      <c r="M34" s="302">
        <v>0</v>
      </c>
      <c r="N34" s="302">
        <v>0</v>
      </c>
      <c r="O34" s="303">
        <v>0</v>
      </c>
      <c r="P34" s="303">
        <v>0</v>
      </c>
      <c r="Q34" s="303">
        <v>0</v>
      </c>
      <c r="R34" s="302">
        <v>0</v>
      </c>
      <c r="S34" s="81">
        <v>100</v>
      </c>
      <c r="T34" s="82">
        <v>0</v>
      </c>
    </row>
    <row r="35" spans="2:20" ht="15" customHeight="1">
      <c r="B35" s="285"/>
      <c r="C35" s="570"/>
      <c r="D35" s="301" t="s">
        <v>48</v>
      </c>
      <c r="E35" s="371">
        <f>SUM(F35:L35)</f>
        <v>1</v>
      </c>
      <c r="F35" s="302">
        <v>1</v>
      </c>
      <c r="G35" s="303">
        <v>0</v>
      </c>
      <c r="H35" s="303">
        <v>0</v>
      </c>
      <c r="I35" s="303">
        <v>0</v>
      </c>
      <c r="J35" s="303">
        <v>0</v>
      </c>
      <c r="K35" s="303">
        <v>0</v>
      </c>
      <c r="L35" s="303">
        <v>0</v>
      </c>
      <c r="M35" s="302">
        <v>0</v>
      </c>
      <c r="N35" s="302">
        <v>0</v>
      </c>
      <c r="O35" s="303">
        <v>0</v>
      </c>
      <c r="P35" s="303">
        <v>0</v>
      </c>
      <c r="Q35" s="303">
        <v>0</v>
      </c>
      <c r="R35" s="302">
        <v>0</v>
      </c>
      <c r="S35" s="81">
        <v>100</v>
      </c>
      <c r="T35" s="82">
        <v>0</v>
      </c>
    </row>
    <row r="36" spans="2:20" ht="15" customHeight="1">
      <c r="B36" s="285"/>
      <c r="C36" s="300"/>
      <c r="D36" s="300"/>
      <c r="E36" s="304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81"/>
      <c r="T36" s="82"/>
    </row>
    <row r="37" spans="2:20" ht="15" customHeight="1">
      <c r="B37" s="285"/>
      <c r="C37" s="300"/>
      <c r="D37" s="301" t="s">
        <v>8</v>
      </c>
      <c r="E37" s="371">
        <f>SUM(F37:L37)</f>
        <v>107</v>
      </c>
      <c r="F37" s="302">
        <f aca="true" t="shared" si="8" ref="F37:R37">F38+F39</f>
        <v>0</v>
      </c>
      <c r="G37" s="302">
        <f t="shared" si="8"/>
        <v>1</v>
      </c>
      <c r="H37" s="302">
        <f t="shared" si="8"/>
        <v>0</v>
      </c>
      <c r="I37" s="302">
        <f t="shared" si="8"/>
        <v>2</v>
      </c>
      <c r="J37" s="302">
        <f t="shared" si="8"/>
        <v>25</v>
      </c>
      <c r="K37" s="302">
        <f t="shared" si="8"/>
        <v>79</v>
      </c>
      <c r="L37" s="302">
        <f t="shared" si="8"/>
        <v>0</v>
      </c>
      <c r="M37" s="302">
        <f t="shared" si="8"/>
        <v>0</v>
      </c>
      <c r="N37" s="302">
        <f t="shared" si="8"/>
        <v>0</v>
      </c>
      <c r="O37" s="302">
        <f t="shared" si="8"/>
        <v>0</v>
      </c>
      <c r="P37" s="302">
        <f t="shared" si="8"/>
        <v>0</v>
      </c>
      <c r="Q37" s="302">
        <f t="shared" si="8"/>
        <v>0</v>
      </c>
      <c r="R37" s="302">
        <f t="shared" si="8"/>
        <v>0</v>
      </c>
      <c r="S37" s="81">
        <v>0</v>
      </c>
      <c r="T37" s="82">
        <v>23.4</v>
      </c>
    </row>
    <row r="38" spans="2:20" ht="15" customHeight="1">
      <c r="B38" s="285"/>
      <c r="C38" s="301" t="s">
        <v>8</v>
      </c>
      <c r="D38" s="301" t="s">
        <v>47</v>
      </c>
      <c r="E38" s="371">
        <f>SUM(F38:L38)</f>
        <v>66</v>
      </c>
      <c r="F38" s="302">
        <f>F42+F46+F50+F54+F58</f>
        <v>0</v>
      </c>
      <c r="G38" s="302">
        <f aca="true" t="shared" si="9" ref="G38:R38">G42+G46+G50+G54+G58</f>
        <v>0</v>
      </c>
      <c r="H38" s="302">
        <f t="shared" si="9"/>
        <v>0</v>
      </c>
      <c r="I38" s="302">
        <f t="shared" si="9"/>
        <v>1</v>
      </c>
      <c r="J38" s="302">
        <f t="shared" si="9"/>
        <v>17</v>
      </c>
      <c r="K38" s="302">
        <f t="shared" si="9"/>
        <v>48</v>
      </c>
      <c r="L38" s="302">
        <f t="shared" si="9"/>
        <v>0</v>
      </c>
      <c r="M38" s="302">
        <f t="shared" si="9"/>
        <v>0</v>
      </c>
      <c r="N38" s="302">
        <f t="shared" si="9"/>
        <v>0</v>
      </c>
      <c r="O38" s="302">
        <f t="shared" si="9"/>
        <v>0</v>
      </c>
      <c r="P38" s="302">
        <f t="shared" si="9"/>
        <v>0</v>
      </c>
      <c r="Q38" s="302">
        <f t="shared" si="9"/>
        <v>0</v>
      </c>
      <c r="R38" s="302">
        <f t="shared" si="9"/>
        <v>0</v>
      </c>
      <c r="S38" s="81">
        <v>0</v>
      </c>
      <c r="T38" s="82">
        <v>25.8</v>
      </c>
    </row>
    <row r="39" spans="2:20" ht="15" customHeight="1">
      <c r="B39" s="285"/>
      <c r="C39" s="300"/>
      <c r="D39" s="301" t="s">
        <v>48</v>
      </c>
      <c r="E39" s="371">
        <f>SUM(F39:L39)</f>
        <v>41</v>
      </c>
      <c r="F39" s="302">
        <f>F43+F47+F51+F55+F59</f>
        <v>0</v>
      </c>
      <c r="G39" s="302">
        <f aca="true" t="shared" si="10" ref="G39:R39">G43+G47+G51+G55+G59</f>
        <v>1</v>
      </c>
      <c r="H39" s="302">
        <f t="shared" si="10"/>
        <v>0</v>
      </c>
      <c r="I39" s="302">
        <f t="shared" si="10"/>
        <v>1</v>
      </c>
      <c r="J39" s="302">
        <f t="shared" si="10"/>
        <v>8</v>
      </c>
      <c r="K39" s="302">
        <f t="shared" si="10"/>
        <v>31</v>
      </c>
      <c r="L39" s="302">
        <f t="shared" si="10"/>
        <v>0</v>
      </c>
      <c r="M39" s="302">
        <f t="shared" si="10"/>
        <v>0</v>
      </c>
      <c r="N39" s="302">
        <f t="shared" si="10"/>
        <v>0</v>
      </c>
      <c r="O39" s="302">
        <f t="shared" si="10"/>
        <v>0</v>
      </c>
      <c r="P39" s="302">
        <f t="shared" si="10"/>
        <v>0</v>
      </c>
      <c r="Q39" s="302">
        <f t="shared" si="10"/>
        <v>0</v>
      </c>
      <c r="R39" s="302">
        <f t="shared" si="10"/>
        <v>0</v>
      </c>
      <c r="S39" s="81">
        <v>0</v>
      </c>
      <c r="T39" s="82">
        <v>19.5</v>
      </c>
    </row>
    <row r="40" spans="2:20" ht="6.75" customHeight="1">
      <c r="B40" s="579" t="s">
        <v>446</v>
      </c>
      <c r="C40" s="300"/>
      <c r="D40" s="300"/>
      <c r="E40" s="304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81"/>
      <c r="T40" s="82"/>
    </row>
    <row r="41" spans="2:20" ht="15" customHeight="1">
      <c r="B41" s="579"/>
      <c r="C41" s="569" t="s">
        <v>442</v>
      </c>
      <c r="D41" s="301" t="s">
        <v>8</v>
      </c>
      <c r="E41" s="371">
        <f>SUM(F41:L41)</f>
        <v>4</v>
      </c>
      <c r="F41" s="302">
        <f aca="true" t="shared" si="11" ref="F41:R41">F42+F43</f>
        <v>0</v>
      </c>
      <c r="G41" s="302">
        <f t="shared" si="11"/>
        <v>0</v>
      </c>
      <c r="H41" s="302">
        <f t="shared" si="11"/>
        <v>0</v>
      </c>
      <c r="I41" s="302">
        <f t="shared" si="11"/>
        <v>0</v>
      </c>
      <c r="J41" s="302">
        <f t="shared" si="11"/>
        <v>1</v>
      </c>
      <c r="K41" s="302">
        <f t="shared" si="11"/>
        <v>3</v>
      </c>
      <c r="L41" s="302">
        <f t="shared" si="11"/>
        <v>0</v>
      </c>
      <c r="M41" s="302">
        <f t="shared" si="11"/>
        <v>0</v>
      </c>
      <c r="N41" s="302">
        <f t="shared" si="11"/>
        <v>0</v>
      </c>
      <c r="O41" s="302">
        <f t="shared" si="11"/>
        <v>0</v>
      </c>
      <c r="P41" s="302">
        <f t="shared" si="11"/>
        <v>0</v>
      </c>
      <c r="Q41" s="302">
        <f t="shared" si="11"/>
        <v>0</v>
      </c>
      <c r="R41" s="302">
        <f t="shared" si="11"/>
        <v>0</v>
      </c>
      <c r="S41" s="81">
        <v>0</v>
      </c>
      <c r="T41" s="82">
        <v>25</v>
      </c>
    </row>
    <row r="42" spans="2:20" ht="15" customHeight="1">
      <c r="B42" s="579"/>
      <c r="C42" s="570"/>
      <c r="D42" s="301" t="s">
        <v>47</v>
      </c>
      <c r="E42" s="371">
        <f>SUM(F42:L42)</f>
        <v>3</v>
      </c>
      <c r="F42" s="302">
        <v>0</v>
      </c>
      <c r="G42" s="303">
        <v>0</v>
      </c>
      <c r="H42" s="303">
        <v>0</v>
      </c>
      <c r="I42" s="303">
        <v>0</v>
      </c>
      <c r="J42" s="303">
        <v>1</v>
      </c>
      <c r="K42" s="303">
        <v>2</v>
      </c>
      <c r="L42" s="303">
        <v>0</v>
      </c>
      <c r="M42" s="302">
        <v>0</v>
      </c>
      <c r="N42" s="302">
        <v>0</v>
      </c>
      <c r="O42" s="303">
        <v>0</v>
      </c>
      <c r="P42" s="303">
        <v>0</v>
      </c>
      <c r="Q42" s="303">
        <v>0</v>
      </c>
      <c r="R42" s="302">
        <v>0</v>
      </c>
      <c r="S42" s="81">
        <v>0</v>
      </c>
      <c r="T42" s="82">
        <v>33.3</v>
      </c>
    </row>
    <row r="43" spans="2:20" ht="15" customHeight="1">
      <c r="B43" s="579"/>
      <c r="C43" s="570"/>
      <c r="D43" s="301" t="s">
        <v>48</v>
      </c>
      <c r="E43" s="371">
        <f>SUM(F43:L43)</f>
        <v>1</v>
      </c>
      <c r="F43" s="302">
        <v>0</v>
      </c>
      <c r="G43" s="303">
        <v>0</v>
      </c>
      <c r="H43" s="303">
        <v>0</v>
      </c>
      <c r="I43" s="303">
        <v>0</v>
      </c>
      <c r="J43" s="303">
        <v>0</v>
      </c>
      <c r="K43" s="303">
        <v>1</v>
      </c>
      <c r="L43" s="303">
        <v>0</v>
      </c>
      <c r="M43" s="302">
        <v>0</v>
      </c>
      <c r="N43" s="302">
        <v>0</v>
      </c>
      <c r="O43" s="303">
        <v>0</v>
      </c>
      <c r="P43" s="303">
        <v>0</v>
      </c>
      <c r="Q43" s="303">
        <v>0</v>
      </c>
      <c r="R43" s="302">
        <v>0</v>
      </c>
      <c r="S43" s="81">
        <v>0</v>
      </c>
      <c r="T43" s="82">
        <v>0</v>
      </c>
    </row>
    <row r="44" spans="2:20" ht="6.75" customHeight="1">
      <c r="B44" s="579"/>
      <c r="C44" s="300"/>
      <c r="D44" s="300"/>
      <c r="E44" s="304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81"/>
      <c r="T44" s="82"/>
    </row>
    <row r="45" spans="2:20" ht="15" customHeight="1">
      <c r="B45" s="579"/>
      <c r="C45" s="569" t="s">
        <v>443</v>
      </c>
      <c r="D45" s="301" t="s">
        <v>8</v>
      </c>
      <c r="E45" s="371">
        <f>SUM(F45:L45)</f>
        <v>1</v>
      </c>
      <c r="F45" s="302">
        <f aca="true" t="shared" si="12" ref="F45:R45">F46+F47</f>
        <v>0</v>
      </c>
      <c r="G45" s="302">
        <f t="shared" si="12"/>
        <v>0</v>
      </c>
      <c r="H45" s="302">
        <f t="shared" si="12"/>
        <v>0</v>
      </c>
      <c r="I45" s="302">
        <f t="shared" si="12"/>
        <v>0</v>
      </c>
      <c r="J45" s="302">
        <f t="shared" si="12"/>
        <v>0</v>
      </c>
      <c r="K45" s="302">
        <f t="shared" si="12"/>
        <v>1</v>
      </c>
      <c r="L45" s="302">
        <f t="shared" si="12"/>
        <v>0</v>
      </c>
      <c r="M45" s="302">
        <f t="shared" si="12"/>
        <v>0</v>
      </c>
      <c r="N45" s="302">
        <f t="shared" si="12"/>
        <v>0</v>
      </c>
      <c r="O45" s="302">
        <f t="shared" si="12"/>
        <v>0</v>
      </c>
      <c r="P45" s="302">
        <f t="shared" si="12"/>
        <v>0</v>
      </c>
      <c r="Q45" s="302">
        <f t="shared" si="12"/>
        <v>0</v>
      </c>
      <c r="R45" s="302">
        <f t="shared" si="12"/>
        <v>0</v>
      </c>
      <c r="S45" s="81">
        <v>0</v>
      </c>
      <c r="T45" s="82">
        <v>0</v>
      </c>
    </row>
    <row r="46" spans="2:20" ht="15" customHeight="1">
      <c r="B46" s="579"/>
      <c r="C46" s="570"/>
      <c r="D46" s="301" t="s">
        <v>47</v>
      </c>
      <c r="E46" s="371">
        <f>SUM(F46:L46)</f>
        <v>0</v>
      </c>
      <c r="F46" s="302">
        <v>0</v>
      </c>
      <c r="G46" s="303">
        <v>0</v>
      </c>
      <c r="H46" s="303">
        <v>0</v>
      </c>
      <c r="I46" s="303">
        <v>0</v>
      </c>
      <c r="J46" s="303">
        <v>0</v>
      </c>
      <c r="K46" s="303">
        <v>0</v>
      </c>
      <c r="L46" s="303">
        <v>0</v>
      </c>
      <c r="M46" s="302">
        <v>0</v>
      </c>
      <c r="N46" s="302">
        <v>0</v>
      </c>
      <c r="O46" s="303">
        <v>0</v>
      </c>
      <c r="P46" s="303">
        <v>0</v>
      </c>
      <c r="Q46" s="303">
        <v>0</v>
      </c>
      <c r="R46" s="302">
        <v>0</v>
      </c>
      <c r="S46" s="81">
        <v>0</v>
      </c>
      <c r="T46" s="82">
        <v>0</v>
      </c>
    </row>
    <row r="47" spans="2:20" ht="15" customHeight="1">
      <c r="B47" s="579"/>
      <c r="C47" s="570"/>
      <c r="D47" s="301" t="s">
        <v>48</v>
      </c>
      <c r="E47" s="371">
        <f>SUM(F47:L47)</f>
        <v>1</v>
      </c>
      <c r="F47" s="302">
        <v>0</v>
      </c>
      <c r="G47" s="303">
        <v>0</v>
      </c>
      <c r="H47" s="303">
        <v>0</v>
      </c>
      <c r="I47" s="303">
        <v>0</v>
      </c>
      <c r="J47" s="303">
        <v>0</v>
      </c>
      <c r="K47" s="303">
        <v>1</v>
      </c>
      <c r="L47" s="303">
        <v>0</v>
      </c>
      <c r="M47" s="302">
        <v>0</v>
      </c>
      <c r="N47" s="302">
        <v>0</v>
      </c>
      <c r="O47" s="303">
        <v>0</v>
      </c>
      <c r="P47" s="303">
        <v>0</v>
      </c>
      <c r="Q47" s="303">
        <v>0</v>
      </c>
      <c r="R47" s="302">
        <v>0</v>
      </c>
      <c r="S47" s="81">
        <v>0</v>
      </c>
      <c r="T47" s="82">
        <v>0</v>
      </c>
    </row>
    <row r="48" spans="2:20" ht="6.75" customHeight="1">
      <c r="B48" s="579"/>
      <c r="C48" s="300"/>
      <c r="D48" s="300"/>
      <c r="E48" s="304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81"/>
      <c r="T48" s="82"/>
    </row>
    <row r="49" spans="2:20" ht="15" customHeight="1">
      <c r="B49" s="579"/>
      <c r="C49" s="569" t="s">
        <v>76</v>
      </c>
      <c r="D49" s="301" t="s">
        <v>8</v>
      </c>
      <c r="E49" s="371">
        <f>SUM(F49:L49)</f>
        <v>78</v>
      </c>
      <c r="F49" s="302">
        <f aca="true" t="shared" si="13" ref="F49:R49">F50+F51</f>
        <v>0</v>
      </c>
      <c r="G49" s="302">
        <f t="shared" si="13"/>
        <v>1</v>
      </c>
      <c r="H49" s="302">
        <f t="shared" si="13"/>
        <v>0</v>
      </c>
      <c r="I49" s="302">
        <f t="shared" si="13"/>
        <v>1</v>
      </c>
      <c r="J49" s="302">
        <f t="shared" si="13"/>
        <v>23</v>
      </c>
      <c r="K49" s="302">
        <f t="shared" si="13"/>
        <v>53</v>
      </c>
      <c r="L49" s="302">
        <f t="shared" si="13"/>
        <v>0</v>
      </c>
      <c r="M49" s="302">
        <f t="shared" si="13"/>
        <v>0</v>
      </c>
      <c r="N49" s="302">
        <f t="shared" si="13"/>
        <v>0</v>
      </c>
      <c r="O49" s="302">
        <f t="shared" si="13"/>
        <v>0</v>
      </c>
      <c r="P49" s="302">
        <f t="shared" si="13"/>
        <v>0</v>
      </c>
      <c r="Q49" s="302">
        <f t="shared" si="13"/>
        <v>0</v>
      </c>
      <c r="R49" s="302">
        <f t="shared" si="13"/>
        <v>0</v>
      </c>
      <c r="S49" s="81">
        <v>0</v>
      </c>
      <c r="T49" s="82">
        <v>29.5</v>
      </c>
    </row>
    <row r="50" spans="2:20" ht="15" customHeight="1">
      <c r="B50" s="579"/>
      <c r="C50" s="570"/>
      <c r="D50" s="301" t="s">
        <v>47</v>
      </c>
      <c r="E50" s="371">
        <f>SUM(F50:L50)</f>
        <v>50</v>
      </c>
      <c r="F50" s="302">
        <v>0</v>
      </c>
      <c r="G50" s="303">
        <v>0</v>
      </c>
      <c r="H50" s="303">
        <v>0</v>
      </c>
      <c r="I50" s="303">
        <v>0</v>
      </c>
      <c r="J50" s="303">
        <v>16</v>
      </c>
      <c r="K50" s="303">
        <v>34</v>
      </c>
      <c r="L50" s="303">
        <v>0</v>
      </c>
      <c r="M50" s="302">
        <v>0</v>
      </c>
      <c r="N50" s="302">
        <v>0</v>
      </c>
      <c r="O50" s="303">
        <v>0</v>
      </c>
      <c r="P50" s="303">
        <v>0</v>
      </c>
      <c r="Q50" s="303">
        <v>0</v>
      </c>
      <c r="R50" s="302">
        <v>0</v>
      </c>
      <c r="S50" s="81">
        <v>0</v>
      </c>
      <c r="T50" s="82">
        <v>32</v>
      </c>
    </row>
    <row r="51" spans="2:20" ht="15" customHeight="1">
      <c r="B51" s="579"/>
      <c r="C51" s="570"/>
      <c r="D51" s="301" t="s">
        <v>48</v>
      </c>
      <c r="E51" s="371">
        <f>SUM(F51:L51)</f>
        <v>28</v>
      </c>
      <c r="F51" s="302">
        <v>0</v>
      </c>
      <c r="G51" s="303">
        <v>1</v>
      </c>
      <c r="H51" s="303">
        <v>0</v>
      </c>
      <c r="I51" s="303">
        <v>1</v>
      </c>
      <c r="J51" s="303">
        <v>7</v>
      </c>
      <c r="K51" s="303">
        <v>19</v>
      </c>
      <c r="L51" s="303">
        <v>0</v>
      </c>
      <c r="M51" s="302">
        <v>0</v>
      </c>
      <c r="N51" s="302">
        <v>0</v>
      </c>
      <c r="O51" s="303">
        <v>0</v>
      </c>
      <c r="P51" s="303">
        <v>0</v>
      </c>
      <c r="Q51" s="303">
        <v>0</v>
      </c>
      <c r="R51" s="302">
        <v>0</v>
      </c>
      <c r="S51" s="81">
        <v>0</v>
      </c>
      <c r="T51" s="82">
        <v>25</v>
      </c>
    </row>
    <row r="52" spans="2:20" ht="6.75" customHeight="1">
      <c r="B52" s="579"/>
      <c r="C52" s="300"/>
      <c r="D52" s="300"/>
      <c r="E52" s="304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81"/>
      <c r="T52" s="82"/>
    </row>
    <row r="53" spans="2:20" ht="15" customHeight="1">
      <c r="B53" s="579"/>
      <c r="C53" s="569" t="s">
        <v>445</v>
      </c>
      <c r="D53" s="301" t="s">
        <v>8</v>
      </c>
      <c r="E53" s="371">
        <f>SUM(F53:L53)</f>
        <v>5</v>
      </c>
      <c r="F53" s="302">
        <f aca="true" t="shared" si="14" ref="F53:R53">F54+F55</f>
        <v>0</v>
      </c>
      <c r="G53" s="302">
        <f t="shared" si="14"/>
        <v>0</v>
      </c>
      <c r="H53" s="302">
        <f t="shared" si="14"/>
        <v>0</v>
      </c>
      <c r="I53" s="302">
        <f t="shared" si="14"/>
        <v>1</v>
      </c>
      <c r="J53" s="302">
        <f t="shared" si="14"/>
        <v>0</v>
      </c>
      <c r="K53" s="302">
        <f t="shared" si="14"/>
        <v>4</v>
      </c>
      <c r="L53" s="302">
        <f t="shared" si="14"/>
        <v>0</v>
      </c>
      <c r="M53" s="302">
        <f t="shared" si="14"/>
        <v>0</v>
      </c>
      <c r="N53" s="302">
        <f t="shared" si="14"/>
        <v>0</v>
      </c>
      <c r="O53" s="302">
        <f t="shared" si="14"/>
        <v>0</v>
      </c>
      <c r="P53" s="302">
        <f t="shared" si="14"/>
        <v>0</v>
      </c>
      <c r="Q53" s="302">
        <f t="shared" si="14"/>
        <v>0</v>
      </c>
      <c r="R53" s="302">
        <f t="shared" si="14"/>
        <v>0</v>
      </c>
      <c r="S53" s="81">
        <v>0</v>
      </c>
      <c r="T53" s="82">
        <v>0</v>
      </c>
    </row>
    <row r="54" spans="2:20" ht="15" customHeight="1">
      <c r="B54" s="579"/>
      <c r="C54" s="570"/>
      <c r="D54" s="301" t="s">
        <v>47</v>
      </c>
      <c r="E54" s="371">
        <f>SUM(F54:L54)</f>
        <v>2</v>
      </c>
      <c r="F54" s="302">
        <v>0</v>
      </c>
      <c r="G54" s="303">
        <v>0</v>
      </c>
      <c r="H54" s="303">
        <v>0</v>
      </c>
      <c r="I54" s="303">
        <v>1</v>
      </c>
      <c r="J54" s="303">
        <v>0</v>
      </c>
      <c r="K54" s="303">
        <v>1</v>
      </c>
      <c r="L54" s="303">
        <v>0</v>
      </c>
      <c r="M54" s="302">
        <v>0</v>
      </c>
      <c r="N54" s="302">
        <v>0</v>
      </c>
      <c r="O54" s="303">
        <v>0</v>
      </c>
      <c r="P54" s="303">
        <v>0</v>
      </c>
      <c r="Q54" s="303">
        <v>0</v>
      </c>
      <c r="R54" s="302">
        <v>0</v>
      </c>
      <c r="S54" s="81">
        <v>0</v>
      </c>
      <c r="T54" s="82">
        <v>0</v>
      </c>
    </row>
    <row r="55" spans="2:20" ht="15" customHeight="1">
      <c r="B55" s="579"/>
      <c r="C55" s="570"/>
      <c r="D55" s="301" t="s">
        <v>48</v>
      </c>
      <c r="E55" s="371">
        <f>SUM(F55:L55)</f>
        <v>3</v>
      </c>
      <c r="F55" s="302">
        <v>0</v>
      </c>
      <c r="G55" s="303">
        <v>0</v>
      </c>
      <c r="H55" s="303">
        <v>0</v>
      </c>
      <c r="I55" s="303">
        <v>0</v>
      </c>
      <c r="J55" s="303">
        <v>0</v>
      </c>
      <c r="K55" s="303">
        <v>3</v>
      </c>
      <c r="L55" s="303">
        <v>0</v>
      </c>
      <c r="M55" s="302">
        <v>0</v>
      </c>
      <c r="N55" s="302">
        <v>0</v>
      </c>
      <c r="O55" s="303">
        <v>0</v>
      </c>
      <c r="P55" s="303">
        <v>0</v>
      </c>
      <c r="Q55" s="303">
        <v>0</v>
      </c>
      <c r="R55" s="302">
        <v>0</v>
      </c>
      <c r="S55" s="81">
        <v>0</v>
      </c>
      <c r="T55" s="82">
        <v>0</v>
      </c>
    </row>
    <row r="56" spans="2:20" ht="6.75" customHeight="1">
      <c r="B56" s="579"/>
      <c r="C56" s="300"/>
      <c r="D56" s="300"/>
      <c r="E56" s="304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81"/>
      <c r="T56" s="82"/>
    </row>
    <row r="57" spans="2:20" ht="15" customHeight="1">
      <c r="B57" s="335"/>
      <c r="C57" s="571" t="s">
        <v>444</v>
      </c>
      <c r="D57" s="330" t="s">
        <v>8</v>
      </c>
      <c r="E57" s="331">
        <f>SUM(F57:L57)</f>
        <v>19</v>
      </c>
      <c r="F57" s="332">
        <f aca="true" t="shared" si="15" ref="F57:R57">F58+F59</f>
        <v>0</v>
      </c>
      <c r="G57" s="332">
        <f t="shared" si="15"/>
        <v>0</v>
      </c>
      <c r="H57" s="332">
        <f t="shared" si="15"/>
        <v>0</v>
      </c>
      <c r="I57" s="332">
        <f t="shared" si="15"/>
        <v>0</v>
      </c>
      <c r="J57" s="332">
        <f t="shared" si="15"/>
        <v>1</v>
      </c>
      <c r="K57" s="332">
        <f t="shared" si="15"/>
        <v>18</v>
      </c>
      <c r="L57" s="332">
        <f t="shared" si="15"/>
        <v>0</v>
      </c>
      <c r="M57" s="332">
        <f t="shared" si="15"/>
        <v>0</v>
      </c>
      <c r="N57" s="332">
        <f t="shared" si="15"/>
        <v>0</v>
      </c>
      <c r="O57" s="332">
        <f t="shared" si="15"/>
        <v>0</v>
      </c>
      <c r="P57" s="332">
        <f t="shared" si="15"/>
        <v>0</v>
      </c>
      <c r="Q57" s="332">
        <f t="shared" si="15"/>
        <v>0</v>
      </c>
      <c r="R57" s="332">
        <f t="shared" si="15"/>
        <v>0</v>
      </c>
      <c r="S57" s="81">
        <v>0</v>
      </c>
      <c r="T57" s="334">
        <v>5.3</v>
      </c>
    </row>
    <row r="58" spans="2:20" ht="15" customHeight="1">
      <c r="B58" s="335"/>
      <c r="C58" s="572"/>
      <c r="D58" s="330" t="s">
        <v>47</v>
      </c>
      <c r="E58" s="331">
        <f>SUM(F58:L58)</f>
        <v>11</v>
      </c>
      <c r="F58" s="332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11</v>
      </c>
      <c r="L58" s="333">
        <v>0</v>
      </c>
      <c r="M58" s="332">
        <v>0</v>
      </c>
      <c r="N58" s="332">
        <v>0</v>
      </c>
      <c r="O58" s="333">
        <v>0</v>
      </c>
      <c r="P58" s="333">
        <v>0</v>
      </c>
      <c r="Q58" s="333">
        <v>0</v>
      </c>
      <c r="R58" s="332">
        <v>0</v>
      </c>
      <c r="S58" s="81">
        <v>0</v>
      </c>
      <c r="T58" s="334">
        <v>0</v>
      </c>
    </row>
    <row r="59" spans="2:20" ht="15" customHeight="1">
      <c r="B59" s="335"/>
      <c r="C59" s="572"/>
      <c r="D59" s="330" t="s">
        <v>48</v>
      </c>
      <c r="E59" s="331">
        <f>SUM(F59:L59)</f>
        <v>8</v>
      </c>
      <c r="F59" s="332">
        <v>0</v>
      </c>
      <c r="G59" s="333">
        <v>0</v>
      </c>
      <c r="H59" s="333">
        <v>0</v>
      </c>
      <c r="I59" s="333">
        <v>0</v>
      </c>
      <c r="J59" s="333">
        <v>1</v>
      </c>
      <c r="K59" s="333">
        <v>7</v>
      </c>
      <c r="L59" s="333">
        <v>0</v>
      </c>
      <c r="M59" s="332">
        <v>0</v>
      </c>
      <c r="N59" s="332">
        <v>0</v>
      </c>
      <c r="O59" s="333">
        <v>0</v>
      </c>
      <c r="P59" s="333">
        <v>0</v>
      </c>
      <c r="Q59" s="333">
        <v>0</v>
      </c>
      <c r="R59" s="332">
        <v>0</v>
      </c>
      <c r="S59" s="81">
        <v>0</v>
      </c>
      <c r="T59" s="334">
        <v>12.5</v>
      </c>
    </row>
    <row r="60" spans="2:20" ht="15" customHeight="1" thickBot="1">
      <c r="B60" s="389"/>
      <c r="C60" s="390"/>
      <c r="D60" s="390"/>
      <c r="E60" s="391"/>
      <c r="F60" s="392"/>
      <c r="G60" s="392"/>
      <c r="H60" s="392"/>
      <c r="I60" s="392"/>
      <c r="J60" s="392"/>
      <c r="K60" s="392"/>
      <c r="L60" s="392"/>
      <c r="M60" s="392"/>
      <c r="N60" s="392"/>
      <c r="O60" s="392"/>
      <c r="P60" s="392"/>
      <c r="Q60" s="392"/>
      <c r="R60" s="392"/>
      <c r="S60" s="393"/>
      <c r="T60" s="394"/>
    </row>
  </sheetData>
  <mergeCells count="15">
    <mergeCell ref="C57:C59"/>
    <mergeCell ref="M4:R4"/>
    <mergeCell ref="C53:C55"/>
    <mergeCell ref="B8:D8"/>
    <mergeCell ref="B16:B32"/>
    <mergeCell ref="N5:R6"/>
    <mergeCell ref="C17:C19"/>
    <mergeCell ref="C29:C31"/>
    <mergeCell ref="C25:C27"/>
    <mergeCell ref="B40:B56"/>
    <mergeCell ref="C21:C23"/>
    <mergeCell ref="C41:C43"/>
    <mergeCell ref="C45:C47"/>
    <mergeCell ref="C49:C51"/>
    <mergeCell ref="C33:C35"/>
  </mergeCells>
  <printOptions/>
  <pageMargins left="0.7874015748031497" right="0.1968503937007874" top="0.984251968503937" bottom="0" header="0.5118110236220472" footer="0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0"/>
  <sheetViews>
    <sheetView workbookViewId="0" topLeftCell="A1">
      <selection activeCell="B42" sqref="B42"/>
    </sheetView>
  </sheetViews>
  <sheetFormatPr defaultColWidth="9.00390625" defaultRowHeight="12.75"/>
  <cols>
    <col min="1" max="1" width="1.625" style="6" customWidth="1"/>
    <col min="2" max="2" width="11.625" style="6" customWidth="1"/>
    <col min="3" max="10" width="8.625" style="6" customWidth="1"/>
    <col min="11" max="16384" width="9.00390625" style="6" customWidth="1"/>
  </cols>
  <sheetData>
    <row r="1" ht="4.5" customHeight="1"/>
    <row r="2" spans="2:12" ht="13.5">
      <c r="B2" s="419" t="s">
        <v>46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ht="4.5" customHeight="1" thickBot="1"/>
    <row r="4" spans="2:10" s="74" customFormat="1" ht="13.5" customHeight="1">
      <c r="B4" s="114"/>
      <c r="C4" s="115"/>
      <c r="D4" s="420" t="s">
        <v>67</v>
      </c>
      <c r="E4" s="420"/>
      <c r="F4" s="114"/>
      <c r="G4" s="115"/>
      <c r="H4" s="420" t="s">
        <v>68</v>
      </c>
      <c r="I4" s="420"/>
      <c r="J4" s="114"/>
    </row>
    <row r="5" spans="2:10" s="74" customFormat="1" ht="13.5" customHeight="1">
      <c r="B5" s="116" t="s">
        <v>25</v>
      </c>
      <c r="C5" s="421" t="s">
        <v>69</v>
      </c>
      <c r="D5" s="407"/>
      <c r="E5" s="421" t="s">
        <v>70</v>
      </c>
      <c r="F5" s="407"/>
      <c r="G5" s="421" t="s">
        <v>69</v>
      </c>
      <c r="H5" s="407"/>
      <c r="I5" s="421" t="s">
        <v>71</v>
      </c>
      <c r="J5" s="408"/>
    </row>
    <row r="6" spans="2:10" s="74" customFormat="1" ht="13.5" customHeight="1">
      <c r="B6" s="117"/>
      <c r="C6" s="118" t="s">
        <v>47</v>
      </c>
      <c r="D6" s="118" t="s">
        <v>48</v>
      </c>
      <c r="E6" s="118" t="s">
        <v>47</v>
      </c>
      <c r="F6" s="118" t="s">
        <v>48</v>
      </c>
      <c r="G6" s="118" t="s">
        <v>47</v>
      </c>
      <c r="H6" s="118" t="s">
        <v>48</v>
      </c>
      <c r="I6" s="118" t="s">
        <v>47</v>
      </c>
      <c r="J6" s="118" t="s">
        <v>48</v>
      </c>
    </row>
    <row r="7" spans="2:10" ht="4.5" customHeight="1">
      <c r="B7" s="119"/>
      <c r="C7" s="120"/>
      <c r="D7" s="121"/>
      <c r="E7" s="121"/>
      <c r="F7" s="121"/>
      <c r="G7" s="121"/>
      <c r="H7" s="121"/>
      <c r="I7" s="121"/>
      <c r="J7" s="121"/>
    </row>
    <row r="8" spans="2:10" ht="13.5" customHeight="1">
      <c r="B8" s="122" t="s">
        <v>28</v>
      </c>
      <c r="C8" s="18">
        <f aca="true" t="shared" si="0" ref="C8:J8">SUM(C12:C39)</f>
        <v>1089</v>
      </c>
      <c r="D8" s="19">
        <f t="shared" si="0"/>
        <v>2206</v>
      </c>
      <c r="E8" s="19">
        <f t="shared" si="0"/>
        <v>111</v>
      </c>
      <c r="F8" s="19">
        <f t="shared" si="0"/>
        <v>675</v>
      </c>
      <c r="G8" s="19">
        <f t="shared" si="0"/>
        <v>1007</v>
      </c>
      <c r="H8" s="19">
        <f t="shared" si="0"/>
        <v>956</v>
      </c>
      <c r="I8" s="19">
        <f t="shared" si="0"/>
        <v>82</v>
      </c>
      <c r="J8" s="19">
        <f t="shared" si="0"/>
        <v>267</v>
      </c>
    </row>
    <row r="9" spans="2:10" ht="13.5" customHeight="1">
      <c r="B9" s="20" t="s">
        <v>29</v>
      </c>
      <c r="C9" s="21">
        <v>16</v>
      </c>
      <c r="D9" s="22">
        <v>10</v>
      </c>
      <c r="E9" s="22">
        <v>3</v>
      </c>
      <c r="F9" s="10">
        <v>0</v>
      </c>
      <c r="G9" s="22">
        <v>14</v>
      </c>
      <c r="H9" s="22">
        <v>8</v>
      </c>
      <c r="I9" s="22">
        <v>1</v>
      </c>
      <c r="J9" s="22">
        <v>1</v>
      </c>
    </row>
    <row r="10" spans="2:10" ht="13.5" customHeight="1">
      <c r="B10" s="20" t="s">
        <v>30</v>
      </c>
      <c r="C10" s="21">
        <v>14</v>
      </c>
      <c r="D10" s="22">
        <v>21</v>
      </c>
      <c r="E10" s="22">
        <v>2</v>
      </c>
      <c r="F10" s="22">
        <v>4</v>
      </c>
      <c r="G10" s="22">
        <v>26</v>
      </c>
      <c r="H10" s="22">
        <v>8</v>
      </c>
      <c r="I10" s="22">
        <v>2</v>
      </c>
      <c r="J10" s="22">
        <v>5</v>
      </c>
    </row>
    <row r="11" spans="2:10" ht="4.5" customHeight="1">
      <c r="B11" s="20"/>
      <c r="C11" s="21"/>
      <c r="D11" s="22"/>
      <c r="E11" s="22"/>
      <c r="F11" s="22"/>
      <c r="G11" s="22"/>
      <c r="H11" s="22"/>
      <c r="I11" s="22"/>
      <c r="J11" s="22"/>
    </row>
    <row r="12" spans="2:10" ht="13.5" customHeight="1">
      <c r="B12" s="23" t="s">
        <v>31</v>
      </c>
      <c r="C12" s="21">
        <v>266</v>
      </c>
      <c r="D12" s="22">
        <v>598</v>
      </c>
      <c r="E12" s="22">
        <v>55</v>
      </c>
      <c r="F12" s="22">
        <v>182</v>
      </c>
      <c r="G12" s="22">
        <v>277</v>
      </c>
      <c r="H12" s="22">
        <v>291</v>
      </c>
      <c r="I12" s="22">
        <v>34</v>
      </c>
      <c r="J12" s="22">
        <v>104</v>
      </c>
    </row>
    <row r="13" spans="2:10" ht="13.5" customHeight="1">
      <c r="B13" s="23" t="s">
        <v>32</v>
      </c>
      <c r="C13" s="21">
        <v>94</v>
      </c>
      <c r="D13" s="22">
        <v>174</v>
      </c>
      <c r="E13" s="22">
        <v>5</v>
      </c>
      <c r="F13" s="22">
        <v>78</v>
      </c>
      <c r="G13" s="22">
        <v>78</v>
      </c>
      <c r="H13" s="22">
        <v>67</v>
      </c>
      <c r="I13" s="22">
        <v>9</v>
      </c>
      <c r="J13" s="22">
        <v>23</v>
      </c>
    </row>
    <row r="14" spans="2:10" ht="13.5" customHeight="1">
      <c r="B14" s="23" t="s">
        <v>33</v>
      </c>
      <c r="C14" s="21">
        <v>54</v>
      </c>
      <c r="D14" s="22">
        <v>110</v>
      </c>
      <c r="E14" s="22">
        <v>3</v>
      </c>
      <c r="F14" s="22">
        <v>54</v>
      </c>
      <c r="G14" s="22">
        <v>49</v>
      </c>
      <c r="H14" s="22">
        <v>39</v>
      </c>
      <c r="I14" s="22">
        <v>2</v>
      </c>
      <c r="J14" s="22">
        <v>11</v>
      </c>
    </row>
    <row r="15" spans="2:10" ht="13.5" customHeight="1">
      <c r="B15" s="23" t="s">
        <v>34</v>
      </c>
      <c r="C15" s="21">
        <v>110</v>
      </c>
      <c r="D15" s="22">
        <v>232</v>
      </c>
      <c r="E15" s="22">
        <v>5</v>
      </c>
      <c r="F15" s="22">
        <v>60</v>
      </c>
      <c r="G15" s="22">
        <v>105</v>
      </c>
      <c r="H15" s="22">
        <v>98</v>
      </c>
      <c r="I15" s="22">
        <v>4</v>
      </c>
      <c r="J15" s="22">
        <v>30</v>
      </c>
    </row>
    <row r="16" spans="2:10" ht="13.5" customHeight="1">
      <c r="B16" s="23" t="s">
        <v>375</v>
      </c>
      <c r="C16" s="21">
        <v>67</v>
      </c>
      <c r="D16" s="22">
        <v>130</v>
      </c>
      <c r="E16" s="22">
        <v>7</v>
      </c>
      <c r="F16" s="22">
        <v>26</v>
      </c>
      <c r="G16" s="22">
        <v>61</v>
      </c>
      <c r="H16" s="22">
        <v>52</v>
      </c>
      <c r="I16" s="22">
        <v>4</v>
      </c>
      <c r="J16" s="22">
        <v>6</v>
      </c>
    </row>
    <row r="17" spans="2:10" ht="4.5" customHeight="1">
      <c r="B17" s="23"/>
      <c r="C17" s="21"/>
      <c r="D17" s="22"/>
      <c r="E17" s="22"/>
      <c r="F17" s="22"/>
      <c r="G17" s="22"/>
      <c r="H17" s="22"/>
      <c r="I17" s="22"/>
      <c r="J17" s="22"/>
    </row>
    <row r="18" spans="2:10" ht="13.5" customHeight="1">
      <c r="B18" s="23" t="s">
        <v>376</v>
      </c>
      <c r="C18" s="21">
        <v>57</v>
      </c>
      <c r="D18" s="22">
        <v>103</v>
      </c>
      <c r="E18" s="22">
        <v>1</v>
      </c>
      <c r="F18" s="22">
        <v>19</v>
      </c>
      <c r="G18" s="22">
        <v>50</v>
      </c>
      <c r="H18" s="22">
        <v>47</v>
      </c>
      <c r="I18" s="22">
        <v>5</v>
      </c>
      <c r="J18" s="22">
        <v>9</v>
      </c>
    </row>
    <row r="19" spans="2:10" ht="13.5" customHeight="1">
      <c r="B19" s="23" t="s">
        <v>377</v>
      </c>
      <c r="C19" s="21">
        <v>65</v>
      </c>
      <c r="D19" s="22">
        <v>116</v>
      </c>
      <c r="E19" s="22">
        <v>8</v>
      </c>
      <c r="F19" s="22">
        <v>47</v>
      </c>
      <c r="G19" s="22">
        <v>55</v>
      </c>
      <c r="H19" s="22">
        <v>56</v>
      </c>
      <c r="I19" s="10">
        <v>2</v>
      </c>
      <c r="J19" s="22">
        <v>4</v>
      </c>
    </row>
    <row r="20" spans="2:10" ht="13.5" customHeight="1">
      <c r="B20" s="23" t="s">
        <v>398</v>
      </c>
      <c r="C20" s="21">
        <v>91</v>
      </c>
      <c r="D20" s="22">
        <v>138</v>
      </c>
      <c r="E20" s="22">
        <v>6</v>
      </c>
      <c r="F20" s="22">
        <v>60</v>
      </c>
      <c r="G20" s="22">
        <v>56</v>
      </c>
      <c r="H20" s="22">
        <v>46</v>
      </c>
      <c r="I20" s="22">
        <v>2</v>
      </c>
      <c r="J20" s="22">
        <v>17</v>
      </c>
    </row>
    <row r="21" spans="2:10" ht="13.5" customHeight="1">
      <c r="B21" s="23" t="s">
        <v>35</v>
      </c>
      <c r="C21" s="21">
        <v>8</v>
      </c>
      <c r="D21" s="22">
        <v>17</v>
      </c>
      <c r="E21" s="10">
        <v>1</v>
      </c>
      <c r="F21" s="22">
        <v>4</v>
      </c>
      <c r="G21" s="22">
        <v>6</v>
      </c>
      <c r="H21" s="22">
        <v>8</v>
      </c>
      <c r="I21" s="10">
        <v>0</v>
      </c>
      <c r="J21" s="22">
        <v>2</v>
      </c>
    </row>
    <row r="22" spans="2:10" ht="13.5" customHeight="1">
      <c r="B22" s="23" t="s">
        <v>36</v>
      </c>
      <c r="C22" s="21">
        <v>4</v>
      </c>
      <c r="D22" s="22">
        <v>6</v>
      </c>
      <c r="E22" s="10">
        <v>0</v>
      </c>
      <c r="F22" s="22">
        <v>2</v>
      </c>
      <c r="G22" s="22">
        <v>7</v>
      </c>
      <c r="H22" s="22">
        <v>4</v>
      </c>
      <c r="I22" s="10">
        <v>1</v>
      </c>
      <c r="J22" s="22">
        <v>1</v>
      </c>
    </row>
    <row r="23" spans="2:10" ht="4.5" customHeight="1">
      <c r="B23" s="23"/>
      <c r="C23" s="21"/>
      <c r="D23" s="22"/>
      <c r="E23" s="22"/>
      <c r="F23" s="22"/>
      <c r="G23" s="22"/>
      <c r="H23" s="22"/>
      <c r="I23" s="10"/>
      <c r="J23" s="22"/>
    </row>
    <row r="24" spans="2:10" ht="13.5" customHeight="1">
      <c r="B24" s="23" t="s">
        <v>37</v>
      </c>
      <c r="C24" s="21">
        <v>5</v>
      </c>
      <c r="D24" s="22">
        <v>9</v>
      </c>
      <c r="E24" s="22">
        <v>0</v>
      </c>
      <c r="F24" s="22">
        <v>2</v>
      </c>
      <c r="G24" s="22">
        <v>5</v>
      </c>
      <c r="H24" s="22">
        <v>7</v>
      </c>
      <c r="I24" s="22">
        <v>1</v>
      </c>
      <c r="J24" s="22">
        <v>2</v>
      </c>
    </row>
    <row r="25" spans="2:10" ht="13.5" customHeight="1">
      <c r="B25" s="23" t="s">
        <v>38</v>
      </c>
      <c r="C25" s="21">
        <v>30</v>
      </c>
      <c r="D25" s="22">
        <v>68</v>
      </c>
      <c r="E25" s="22">
        <v>2</v>
      </c>
      <c r="F25" s="22">
        <v>13</v>
      </c>
      <c r="G25" s="22">
        <v>25</v>
      </c>
      <c r="H25" s="22">
        <v>27</v>
      </c>
      <c r="I25" s="22">
        <v>3</v>
      </c>
      <c r="J25" s="22">
        <v>2</v>
      </c>
    </row>
    <row r="26" spans="2:10" ht="13.5" customHeight="1">
      <c r="B26" s="23" t="s">
        <v>39</v>
      </c>
      <c r="C26" s="21">
        <v>8</v>
      </c>
      <c r="D26" s="22">
        <v>14</v>
      </c>
      <c r="E26" s="10">
        <v>1</v>
      </c>
      <c r="F26" s="22">
        <v>3</v>
      </c>
      <c r="G26" s="22">
        <v>8</v>
      </c>
      <c r="H26" s="22">
        <v>14</v>
      </c>
      <c r="I26" s="22">
        <v>0</v>
      </c>
      <c r="J26" s="22">
        <v>4</v>
      </c>
    </row>
    <row r="27" spans="2:10" ht="13.5" customHeight="1">
      <c r="B27" s="23" t="s">
        <v>378</v>
      </c>
      <c r="C27" s="21">
        <v>26</v>
      </c>
      <c r="D27" s="22">
        <v>40</v>
      </c>
      <c r="E27" s="22">
        <v>7</v>
      </c>
      <c r="F27" s="22">
        <v>11</v>
      </c>
      <c r="G27" s="22">
        <v>29</v>
      </c>
      <c r="H27" s="22">
        <v>18</v>
      </c>
      <c r="I27" s="22">
        <v>6</v>
      </c>
      <c r="J27" s="22">
        <v>6</v>
      </c>
    </row>
    <row r="28" spans="2:10" ht="13.5" customHeight="1">
      <c r="B28" s="23" t="s">
        <v>40</v>
      </c>
      <c r="C28" s="21">
        <v>12</v>
      </c>
      <c r="D28" s="22">
        <v>13</v>
      </c>
      <c r="E28" s="10">
        <v>0</v>
      </c>
      <c r="F28" s="22">
        <v>7</v>
      </c>
      <c r="G28" s="22">
        <v>8</v>
      </c>
      <c r="H28" s="22">
        <v>7</v>
      </c>
      <c r="I28" s="10">
        <v>1</v>
      </c>
      <c r="J28" s="22">
        <v>2</v>
      </c>
    </row>
    <row r="29" spans="2:10" ht="4.5" customHeight="1">
      <c r="B29" s="23"/>
      <c r="C29" s="21"/>
      <c r="D29" s="22"/>
      <c r="E29" s="10"/>
      <c r="F29" s="22"/>
      <c r="G29" s="22"/>
      <c r="H29" s="22"/>
      <c r="I29" s="10"/>
      <c r="J29" s="22"/>
    </row>
    <row r="30" spans="2:10" ht="13.5" customHeight="1">
      <c r="B30" s="23" t="s">
        <v>399</v>
      </c>
      <c r="C30" s="21">
        <v>17</v>
      </c>
      <c r="D30" s="22">
        <v>36</v>
      </c>
      <c r="E30" s="10">
        <v>0</v>
      </c>
      <c r="F30" s="22">
        <v>13</v>
      </c>
      <c r="G30" s="22">
        <v>17</v>
      </c>
      <c r="H30" s="22">
        <v>20</v>
      </c>
      <c r="I30" s="22">
        <v>0</v>
      </c>
      <c r="J30" s="22">
        <v>7</v>
      </c>
    </row>
    <row r="31" spans="2:10" ht="13.5" customHeight="1">
      <c r="B31" s="23" t="s">
        <v>400</v>
      </c>
      <c r="C31" s="21">
        <v>22</v>
      </c>
      <c r="D31" s="22">
        <v>44</v>
      </c>
      <c r="E31" s="22">
        <v>4</v>
      </c>
      <c r="F31" s="22">
        <v>19</v>
      </c>
      <c r="G31" s="22">
        <v>27</v>
      </c>
      <c r="H31" s="22">
        <v>19</v>
      </c>
      <c r="I31" s="10">
        <v>2</v>
      </c>
      <c r="J31" s="22">
        <v>3</v>
      </c>
    </row>
    <row r="32" spans="2:10" ht="13.5" customHeight="1">
      <c r="B32" s="23" t="s">
        <v>41</v>
      </c>
      <c r="C32" s="21">
        <v>12</v>
      </c>
      <c r="D32" s="22">
        <v>49</v>
      </c>
      <c r="E32" s="10">
        <v>1</v>
      </c>
      <c r="F32" s="22">
        <v>6</v>
      </c>
      <c r="G32" s="22">
        <v>17</v>
      </c>
      <c r="H32" s="22">
        <v>17</v>
      </c>
      <c r="I32" s="22">
        <v>2</v>
      </c>
      <c r="J32" s="22">
        <v>1</v>
      </c>
    </row>
    <row r="33" spans="2:10" ht="13.5" customHeight="1">
      <c r="B33" s="23" t="s">
        <v>42</v>
      </c>
      <c r="C33" s="21">
        <v>20</v>
      </c>
      <c r="D33" s="22">
        <v>58</v>
      </c>
      <c r="E33" s="10">
        <v>0</v>
      </c>
      <c r="F33" s="22">
        <v>7</v>
      </c>
      <c r="G33" s="22">
        <v>20</v>
      </c>
      <c r="H33" s="22">
        <v>16</v>
      </c>
      <c r="I33" s="22">
        <v>1</v>
      </c>
      <c r="J33" s="22">
        <v>1</v>
      </c>
    </row>
    <row r="34" spans="2:10" ht="13.5" customHeight="1">
      <c r="B34" s="23" t="s">
        <v>43</v>
      </c>
      <c r="C34" s="21">
        <v>29</v>
      </c>
      <c r="D34" s="22">
        <v>91</v>
      </c>
      <c r="E34" s="22">
        <v>4</v>
      </c>
      <c r="F34" s="22">
        <v>25</v>
      </c>
      <c r="G34" s="22">
        <v>40</v>
      </c>
      <c r="H34" s="22">
        <v>34</v>
      </c>
      <c r="I34" s="22">
        <v>1</v>
      </c>
      <c r="J34" s="22">
        <v>15</v>
      </c>
    </row>
    <row r="35" spans="2:10" ht="4.5" customHeight="1">
      <c r="B35" s="23"/>
      <c r="C35" s="21"/>
      <c r="D35" s="22"/>
      <c r="E35" s="22"/>
      <c r="F35" s="22"/>
      <c r="G35" s="22"/>
      <c r="H35" s="22"/>
      <c r="I35" s="22"/>
      <c r="J35" s="22"/>
    </row>
    <row r="36" spans="2:10" ht="13.5" customHeight="1">
      <c r="B36" s="23" t="s">
        <v>44</v>
      </c>
      <c r="C36" s="21">
        <v>18</v>
      </c>
      <c r="D36" s="22">
        <v>42</v>
      </c>
      <c r="E36" s="10">
        <v>1</v>
      </c>
      <c r="F36" s="22">
        <v>5</v>
      </c>
      <c r="G36" s="22">
        <v>15</v>
      </c>
      <c r="H36" s="22">
        <v>12</v>
      </c>
      <c r="I36" s="22">
        <v>0</v>
      </c>
      <c r="J36" s="22">
        <v>4</v>
      </c>
    </row>
    <row r="37" spans="2:10" ht="13.5" customHeight="1">
      <c r="B37" s="23" t="s">
        <v>45</v>
      </c>
      <c r="C37" s="21">
        <v>19</v>
      </c>
      <c r="D37" s="22">
        <v>38</v>
      </c>
      <c r="E37" s="10">
        <v>0</v>
      </c>
      <c r="F37" s="22">
        <v>10</v>
      </c>
      <c r="G37" s="22">
        <v>10</v>
      </c>
      <c r="H37" s="22">
        <v>15</v>
      </c>
      <c r="I37" s="22">
        <v>0</v>
      </c>
      <c r="J37" s="22">
        <v>3</v>
      </c>
    </row>
    <row r="38" spans="2:10" ht="13.5" customHeight="1">
      <c r="B38" s="23" t="s">
        <v>379</v>
      </c>
      <c r="C38" s="21">
        <v>22</v>
      </c>
      <c r="D38" s="22">
        <v>39</v>
      </c>
      <c r="E38" s="10">
        <v>0</v>
      </c>
      <c r="F38" s="22">
        <v>12</v>
      </c>
      <c r="G38" s="22">
        <v>23</v>
      </c>
      <c r="H38" s="22">
        <v>20</v>
      </c>
      <c r="I38" s="22">
        <v>2</v>
      </c>
      <c r="J38" s="22">
        <v>4</v>
      </c>
    </row>
    <row r="39" spans="2:10" ht="13.5" customHeight="1">
      <c r="B39" s="123" t="s">
        <v>401</v>
      </c>
      <c r="C39" s="21">
        <v>33</v>
      </c>
      <c r="D39" s="22">
        <v>41</v>
      </c>
      <c r="E39" s="10">
        <v>0</v>
      </c>
      <c r="F39" s="22">
        <v>10</v>
      </c>
      <c r="G39" s="22">
        <v>19</v>
      </c>
      <c r="H39" s="22">
        <v>22</v>
      </c>
      <c r="I39" s="10">
        <v>0</v>
      </c>
      <c r="J39" s="22">
        <v>6</v>
      </c>
    </row>
    <row r="40" spans="2:10" ht="4.5" customHeight="1" thickBot="1">
      <c r="B40" s="124"/>
      <c r="C40" s="125"/>
      <c r="D40" s="126"/>
      <c r="E40" s="126"/>
      <c r="F40" s="126"/>
      <c r="G40" s="126"/>
      <c r="H40" s="126"/>
      <c r="I40" s="126"/>
      <c r="J40" s="127"/>
    </row>
  </sheetData>
  <mergeCells count="7">
    <mergeCell ref="B2:L2"/>
    <mergeCell ref="D4:E4"/>
    <mergeCell ref="H4:I4"/>
    <mergeCell ref="C5:D5"/>
    <mergeCell ref="E5:F5"/>
    <mergeCell ref="G5:H5"/>
    <mergeCell ref="I5:J5"/>
  </mergeCells>
  <printOptions/>
  <pageMargins left="0.7874015748031497" right="0.7874015748031497" top="0.5905511811023623" bottom="0.5905511811023623" header="0.5118110236220472" footer="0.5118110236220472"/>
  <pageSetup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9"/>
  <sheetViews>
    <sheetView workbookViewId="0" topLeftCell="A1">
      <selection activeCell="B42" sqref="B42"/>
    </sheetView>
  </sheetViews>
  <sheetFormatPr defaultColWidth="9.00390625" defaultRowHeight="12.75"/>
  <cols>
    <col min="1" max="1" width="1.625" style="6" customWidth="1"/>
    <col min="2" max="2" width="11.625" style="6" customWidth="1"/>
    <col min="3" max="3" width="8.625" style="6" customWidth="1"/>
    <col min="4" max="11" width="8.125" style="6" customWidth="1"/>
    <col min="12" max="16384" width="9.00390625" style="6" customWidth="1"/>
  </cols>
  <sheetData>
    <row r="1" ht="4.5" customHeight="1"/>
    <row r="2" spans="2:12" ht="13.5">
      <c r="B2" s="419" t="s">
        <v>49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ht="4.5" customHeight="1" thickBot="1">
      <c r="B3" s="105"/>
    </row>
    <row r="4" spans="2:11" s="74" customFormat="1" ht="13.5" customHeight="1">
      <c r="B4" s="409" t="s">
        <v>25</v>
      </c>
      <c r="C4" s="115"/>
      <c r="D4" s="114"/>
      <c r="E4" s="420" t="s">
        <v>72</v>
      </c>
      <c r="F4" s="420"/>
      <c r="G4" s="420"/>
      <c r="H4" s="114"/>
      <c r="I4" s="114"/>
      <c r="J4" s="411" t="s">
        <v>73</v>
      </c>
      <c r="K4" s="420"/>
    </row>
    <row r="5" spans="2:11" s="74" customFormat="1" ht="13.5" customHeight="1">
      <c r="B5" s="410"/>
      <c r="C5" s="118" t="s">
        <v>8</v>
      </c>
      <c r="D5" s="118" t="s">
        <v>50</v>
      </c>
      <c r="E5" s="118" t="s">
        <v>51</v>
      </c>
      <c r="F5" s="118" t="s">
        <v>52</v>
      </c>
      <c r="G5" s="118" t="s">
        <v>53</v>
      </c>
      <c r="H5" s="118" t="s">
        <v>54</v>
      </c>
      <c r="I5" s="118" t="s">
        <v>55</v>
      </c>
      <c r="J5" s="118" t="s">
        <v>8</v>
      </c>
      <c r="K5" s="118" t="s">
        <v>56</v>
      </c>
    </row>
    <row r="6" spans="2:11" s="74" customFormat="1" ht="4.5" customHeight="1">
      <c r="B6" s="128"/>
      <c r="C6" s="129"/>
      <c r="D6" s="130"/>
      <c r="E6" s="130"/>
      <c r="F6" s="130"/>
      <c r="G6" s="130"/>
      <c r="H6" s="130"/>
      <c r="I6" s="130"/>
      <c r="J6" s="130"/>
      <c r="K6" s="130"/>
    </row>
    <row r="7" spans="2:11" ht="13.5" customHeight="1">
      <c r="B7" s="122" t="s">
        <v>28</v>
      </c>
      <c r="C7" s="18">
        <f>SUM(D7:I7)</f>
        <v>1647</v>
      </c>
      <c r="D7" s="19">
        <f aca="true" t="shared" si="0" ref="D7:I7">SUM(D11:D38)</f>
        <v>286</v>
      </c>
      <c r="E7" s="19">
        <f t="shared" si="0"/>
        <v>285</v>
      </c>
      <c r="F7" s="19">
        <f t="shared" si="0"/>
        <v>270</v>
      </c>
      <c r="G7" s="19">
        <f t="shared" si="0"/>
        <v>270</v>
      </c>
      <c r="H7" s="19">
        <f t="shared" si="0"/>
        <v>264</v>
      </c>
      <c r="I7" s="19">
        <f t="shared" si="0"/>
        <v>272</v>
      </c>
      <c r="J7" s="19">
        <f>SUM(K7)</f>
        <v>89</v>
      </c>
      <c r="K7" s="19">
        <f>SUM(K11:K38)</f>
        <v>89</v>
      </c>
    </row>
    <row r="8" spans="2:11" ht="13.5" customHeight="1">
      <c r="B8" s="20" t="s">
        <v>29</v>
      </c>
      <c r="C8" s="21">
        <f>SUM(D8:I8)</f>
        <v>18</v>
      </c>
      <c r="D8" s="26">
        <v>3</v>
      </c>
      <c r="E8" s="26">
        <v>3</v>
      </c>
      <c r="F8" s="26">
        <v>3</v>
      </c>
      <c r="G8" s="26">
        <v>3</v>
      </c>
      <c r="H8" s="26">
        <v>3</v>
      </c>
      <c r="I8" s="26">
        <v>3</v>
      </c>
      <c r="J8" s="22">
        <v>0</v>
      </c>
      <c r="K8" s="22">
        <v>0</v>
      </c>
    </row>
    <row r="9" spans="2:11" ht="13.5" customHeight="1">
      <c r="B9" s="20" t="s">
        <v>30</v>
      </c>
      <c r="C9" s="21">
        <f>SUM(D9:I9)</f>
        <v>19</v>
      </c>
      <c r="D9" s="26">
        <v>3</v>
      </c>
      <c r="E9" s="26">
        <v>4</v>
      </c>
      <c r="F9" s="26">
        <v>3</v>
      </c>
      <c r="G9" s="26">
        <v>3</v>
      </c>
      <c r="H9" s="26">
        <v>3</v>
      </c>
      <c r="I9" s="26">
        <v>3</v>
      </c>
      <c r="J9" s="22">
        <v>0</v>
      </c>
      <c r="K9" s="22">
        <v>0</v>
      </c>
    </row>
    <row r="10" spans="2:11" ht="4.5" customHeight="1">
      <c r="B10" s="24"/>
      <c r="C10" s="345"/>
      <c r="D10" s="25"/>
      <c r="E10" s="25"/>
      <c r="F10" s="25"/>
      <c r="G10" s="25"/>
      <c r="H10" s="25"/>
      <c r="I10" s="25"/>
      <c r="J10" s="25"/>
      <c r="K10" s="25"/>
    </row>
    <row r="11" spans="2:11" ht="13.5" customHeight="1">
      <c r="B11" s="23" t="s">
        <v>31</v>
      </c>
      <c r="C11" s="21">
        <f>SUM(D11:I11)</f>
        <v>468</v>
      </c>
      <c r="D11" s="22">
        <v>80</v>
      </c>
      <c r="E11" s="22">
        <v>84</v>
      </c>
      <c r="F11" s="22">
        <v>74</v>
      </c>
      <c r="G11" s="22">
        <v>78</v>
      </c>
      <c r="H11" s="22">
        <v>74</v>
      </c>
      <c r="I11" s="22">
        <v>78</v>
      </c>
      <c r="J11" s="22">
        <v>0</v>
      </c>
      <c r="K11" s="22">
        <v>0</v>
      </c>
    </row>
    <row r="12" spans="2:11" ht="13.5" customHeight="1">
      <c r="B12" s="23" t="s">
        <v>32</v>
      </c>
      <c r="C12" s="21">
        <f>SUM(D12:I12)</f>
        <v>134</v>
      </c>
      <c r="D12" s="22">
        <v>23</v>
      </c>
      <c r="E12" s="22">
        <v>24</v>
      </c>
      <c r="F12" s="22">
        <v>22</v>
      </c>
      <c r="G12" s="22">
        <v>21</v>
      </c>
      <c r="H12" s="22">
        <v>22</v>
      </c>
      <c r="I12" s="22">
        <v>22</v>
      </c>
      <c r="J12" s="22">
        <v>4</v>
      </c>
      <c r="K12" s="26">
        <v>4</v>
      </c>
    </row>
    <row r="13" spans="2:11" ht="13.5" customHeight="1">
      <c r="B13" s="23" t="s">
        <v>33</v>
      </c>
      <c r="C13" s="21">
        <f>SUM(D13:I13)</f>
        <v>88</v>
      </c>
      <c r="D13" s="22">
        <v>14</v>
      </c>
      <c r="E13" s="22">
        <v>15</v>
      </c>
      <c r="F13" s="22">
        <v>14</v>
      </c>
      <c r="G13" s="22">
        <v>14</v>
      </c>
      <c r="H13" s="22">
        <v>15</v>
      </c>
      <c r="I13" s="22">
        <v>16</v>
      </c>
      <c r="J13" s="22">
        <v>0</v>
      </c>
      <c r="K13" s="22">
        <v>0</v>
      </c>
    </row>
    <row r="14" spans="2:11" ht="13.5" customHeight="1">
      <c r="B14" s="23" t="s">
        <v>34</v>
      </c>
      <c r="C14" s="21">
        <f>SUM(D14:I14)</f>
        <v>169</v>
      </c>
      <c r="D14" s="22">
        <v>30</v>
      </c>
      <c r="E14" s="22">
        <v>27</v>
      </c>
      <c r="F14" s="22">
        <v>30</v>
      </c>
      <c r="G14" s="22">
        <v>28</v>
      </c>
      <c r="H14" s="22">
        <v>28</v>
      </c>
      <c r="I14" s="22">
        <v>26</v>
      </c>
      <c r="J14" s="22">
        <v>8</v>
      </c>
      <c r="K14" s="22">
        <v>8</v>
      </c>
    </row>
    <row r="15" spans="2:11" ht="13.5" customHeight="1">
      <c r="B15" s="23" t="s">
        <v>375</v>
      </c>
      <c r="C15" s="21">
        <f>SUM(D15:I15)</f>
        <v>103</v>
      </c>
      <c r="D15" s="22">
        <v>19</v>
      </c>
      <c r="E15" s="22">
        <v>18</v>
      </c>
      <c r="F15" s="22">
        <v>16</v>
      </c>
      <c r="G15" s="22">
        <v>17</v>
      </c>
      <c r="H15" s="22">
        <v>17</v>
      </c>
      <c r="I15" s="22">
        <v>16</v>
      </c>
      <c r="J15" s="22">
        <v>0</v>
      </c>
      <c r="K15" s="22">
        <v>0</v>
      </c>
    </row>
    <row r="16" spans="2:11" ht="4.5" customHeight="1">
      <c r="B16" s="23"/>
      <c r="C16" s="21"/>
      <c r="D16" s="22"/>
      <c r="E16" s="22"/>
      <c r="F16" s="22"/>
      <c r="G16" s="22"/>
      <c r="H16" s="22"/>
      <c r="I16" s="22"/>
      <c r="J16" s="22"/>
      <c r="K16" s="22"/>
    </row>
    <row r="17" spans="2:11" ht="13.5" customHeight="1">
      <c r="B17" s="23" t="s">
        <v>376</v>
      </c>
      <c r="C17" s="21">
        <f>SUM(D17:I17)</f>
        <v>81</v>
      </c>
      <c r="D17" s="22">
        <v>13</v>
      </c>
      <c r="E17" s="22">
        <v>14</v>
      </c>
      <c r="F17" s="22">
        <v>13</v>
      </c>
      <c r="G17" s="22">
        <v>15</v>
      </c>
      <c r="H17" s="22">
        <v>12</v>
      </c>
      <c r="I17" s="22">
        <v>14</v>
      </c>
      <c r="J17" s="22">
        <v>0</v>
      </c>
      <c r="K17" s="22">
        <v>0</v>
      </c>
    </row>
    <row r="18" spans="2:11" ht="13.5" customHeight="1">
      <c r="B18" s="23" t="s">
        <v>377</v>
      </c>
      <c r="C18" s="21">
        <f>SUM(D18:I18)</f>
        <v>90</v>
      </c>
      <c r="D18" s="22">
        <v>14</v>
      </c>
      <c r="E18" s="22">
        <v>15</v>
      </c>
      <c r="F18" s="22">
        <v>14</v>
      </c>
      <c r="G18" s="22">
        <v>16</v>
      </c>
      <c r="H18" s="22">
        <v>15</v>
      </c>
      <c r="I18" s="22">
        <v>16</v>
      </c>
      <c r="J18" s="22">
        <v>9</v>
      </c>
      <c r="K18" s="22">
        <v>9</v>
      </c>
    </row>
    <row r="19" spans="2:11" ht="13.5" customHeight="1">
      <c r="B19" s="23" t="s">
        <v>398</v>
      </c>
      <c r="C19" s="21">
        <f>SUM(D19:I19)</f>
        <v>88</v>
      </c>
      <c r="D19" s="22">
        <v>17</v>
      </c>
      <c r="E19" s="22">
        <v>15</v>
      </c>
      <c r="F19" s="22">
        <v>16</v>
      </c>
      <c r="G19" s="22">
        <v>12</v>
      </c>
      <c r="H19" s="22">
        <v>13</v>
      </c>
      <c r="I19" s="22">
        <v>15</v>
      </c>
      <c r="J19" s="22">
        <v>38</v>
      </c>
      <c r="K19" s="22">
        <v>38</v>
      </c>
    </row>
    <row r="20" spans="2:11" ht="13.5" customHeight="1">
      <c r="B20" s="23" t="s">
        <v>35</v>
      </c>
      <c r="C20" s="21">
        <f>SUM(D20:I20)</f>
        <v>12</v>
      </c>
      <c r="D20" s="22">
        <v>2</v>
      </c>
      <c r="E20" s="22">
        <v>2</v>
      </c>
      <c r="F20" s="22">
        <v>2</v>
      </c>
      <c r="G20" s="22">
        <v>2</v>
      </c>
      <c r="H20" s="22">
        <v>2</v>
      </c>
      <c r="I20" s="22">
        <v>2</v>
      </c>
      <c r="J20" s="22">
        <v>0</v>
      </c>
      <c r="K20" s="22">
        <v>0</v>
      </c>
    </row>
    <row r="21" spans="2:11" ht="13.5" customHeight="1">
      <c r="B21" s="23" t="s">
        <v>36</v>
      </c>
      <c r="C21" s="21">
        <f>SUM(D21:I21)</f>
        <v>6</v>
      </c>
      <c r="D21" s="22">
        <v>1</v>
      </c>
      <c r="E21" s="22">
        <v>1</v>
      </c>
      <c r="F21" s="22">
        <v>1</v>
      </c>
      <c r="G21" s="22">
        <v>1</v>
      </c>
      <c r="H21" s="22">
        <v>1</v>
      </c>
      <c r="I21" s="22">
        <v>1</v>
      </c>
      <c r="J21" s="22">
        <v>0</v>
      </c>
      <c r="K21" s="22">
        <v>0</v>
      </c>
    </row>
    <row r="22" spans="2:11" ht="4.5" customHeight="1">
      <c r="B22" s="23"/>
      <c r="C22" s="21"/>
      <c r="D22" s="22"/>
      <c r="E22" s="22"/>
      <c r="F22" s="22"/>
      <c r="G22" s="22"/>
      <c r="H22" s="22"/>
      <c r="I22" s="22"/>
      <c r="J22" s="10"/>
      <c r="K22" s="10"/>
    </row>
    <row r="23" spans="2:11" ht="13.5" customHeight="1">
      <c r="B23" s="23" t="s">
        <v>37</v>
      </c>
      <c r="C23" s="21">
        <f>SUM(D23:I23)</f>
        <v>6</v>
      </c>
      <c r="D23" s="22">
        <v>1</v>
      </c>
      <c r="E23" s="22">
        <v>1</v>
      </c>
      <c r="F23" s="22">
        <v>1</v>
      </c>
      <c r="G23" s="22">
        <v>1</v>
      </c>
      <c r="H23" s="22">
        <v>1</v>
      </c>
      <c r="I23" s="22">
        <v>1</v>
      </c>
      <c r="J23" s="22">
        <v>0</v>
      </c>
      <c r="K23" s="22">
        <v>0</v>
      </c>
    </row>
    <row r="24" spans="2:11" ht="13.5" customHeight="1">
      <c r="B24" s="23" t="s">
        <v>38</v>
      </c>
      <c r="C24" s="21">
        <f>SUM(D24:I24)</f>
        <v>51</v>
      </c>
      <c r="D24" s="22">
        <v>10</v>
      </c>
      <c r="E24" s="22">
        <v>9</v>
      </c>
      <c r="F24" s="22">
        <v>8</v>
      </c>
      <c r="G24" s="22">
        <v>7</v>
      </c>
      <c r="H24" s="22">
        <v>8</v>
      </c>
      <c r="I24" s="22">
        <v>9</v>
      </c>
      <c r="J24" s="22">
        <v>0</v>
      </c>
      <c r="K24" s="22">
        <v>0</v>
      </c>
    </row>
    <row r="25" spans="2:11" ht="13.5" customHeight="1">
      <c r="B25" s="23" t="s">
        <v>39</v>
      </c>
      <c r="C25" s="21">
        <f>SUM(D25:I25)</f>
        <v>12</v>
      </c>
      <c r="D25" s="22">
        <v>2</v>
      </c>
      <c r="E25" s="22">
        <v>2</v>
      </c>
      <c r="F25" s="22">
        <v>2</v>
      </c>
      <c r="G25" s="22">
        <v>2</v>
      </c>
      <c r="H25" s="22">
        <v>2</v>
      </c>
      <c r="I25" s="22">
        <v>2</v>
      </c>
      <c r="J25" s="22">
        <v>0</v>
      </c>
      <c r="K25" s="22">
        <v>0</v>
      </c>
    </row>
    <row r="26" spans="2:11" ht="13.5" customHeight="1">
      <c r="B26" s="23" t="s">
        <v>378</v>
      </c>
      <c r="C26" s="21">
        <f>SUM(D26:I26)</f>
        <v>30</v>
      </c>
      <c r="D26" s="22">
        <v>5</v>
      </c>
      <c r="E26" s="22">
        <v>5</v>
      </c>
      <c r="F26" s="22">
        <v>5</v>
      </c>
      <c r="G26" s="22">
        <v>5</v>
      </c>
      <c r="H26" s="22">
        <v>5</v>
      </c>
      <c r="I26" s="22">
        <v>5</v>
      </c>
      <c r="J26" s="22">
        <v>6</v>
      </c>
      <c r="K26" s="22">
        <v>6</v>
      </c>
    </row>
    <row r="27" spans="2:11" ht="13.5" customHeight="1">
      <c r="B27" s="23" t="s">
        <v>40</v>
      </c>
      <c r="C27" s="21">
        <f>SUM(D27:I27)</f>
        <v>6</v>
      </c>
      <c r="D27" s="22">
        <v>1</v>
      </c>
      <c r="E27" s="22">
        <v>1</v>
      </c>
      <c r="F27" s="22">
        <v>1</v>
      </c>
      <c r="G27" s="22">
        <v>1</v>
      </c>
      <c r="H27" s="22">
        <v>1</v>
      </c>
      <c r="I27" s="22">
        <v>1</v>
      </c>
      <c r="J27" s="22">
        <v>3</v>
      </c>
      <c r="K27" s="22">
        <v>3</v>
      </c>
    </row>
    <row r="28" spans="2:11" ht="4.5" customHeight="1">
      <c r="B28" s="23"/>
      <c r="C28" s="21"/>
      <c r="D28" s="22"/>
      <c r="E28" s="22"/>
      <c r="F28" s="22"/>
      <c r="G28" s="22"/>
      <c r="H28" s="22"/>
      <c r="I28" s="22"/>
      <c r="J28" s="10"/>
      <c r="K28" s="10"/>
    </row>
    <row r="29" spans="2:11" ht="13.5" customHeight="1">
      <c r="B29" s="23" t="s">
        <v>399</v>
      </c>
      <c r="C29" s="21">
        <f>SUM(D29:I29)</f>
        <v>20</v>
      </c>
      <c r="D29" s="22">
        <v>3</v>
      </c>
      <c r="E29" s="22">
        <v>4</v>
      </c>
      <c r="F29" s="22">
        <v>4</v>
      </c>
      <c r="G29" s="22">
        <v>3</v>
      </c>
      <c r="H29" s="22">
        <v>3</v>
      </c>
      <c r="I29" s="22">
        <v>3</v>
      </c>
      <c r="J29" s="22">
        <v>8</v>
      </c>
      <c r="K29" s="22">
        <v>8</v>
      </c>
    </row>
    <row r="30" spans="2:11" ht="13.5" customHeight="1">
      <c r="B30" s="23" t="s">
        <v>400</v>
      </c>
      <c r="C30" s="21">
        <f>SUM(D30:I30)</f>
        <v>30</v>
      </c>
      <c r="D30" s="22">
        <v>6</v>
      </c>
      <c r="E30" s="22">
        <v>5</v>
      </c>
      <c r="F30" s="22">
        <v>5</v>
      </c>
      <c r="G30" s="22">
        <v>5</v>
      </c>
      <c r="H30" s="22">
        <v>5</v>
      </c>
      <c r="I30" s="22">
        <v>4</v>
      </c>
      <c r="J30" s="22">
        <v>2</v>
      </c>
      <c r="K30" s="22">
        <v>2</v>
      </c>
    </row>
    <row r="31" spans="2:11" ht="13.5" customHeight="1">
      <c r="B31" s="23" t="s">
        <v>41</v>
      </c>
      <c r="C31" s="21">
        <f>SUM(D31:I31)</f>
        <v>34</v>
      </c>
      <c r="D31" s="22">
        <v>6</v>
      </c>
      <c r="E31" s="22">
        <v>7</v>
      </c>
      <c r="F31" s="22">
        <v>5</v>
      </c>
      <c r="G31" s="22">
        <v>5</v>
      </c>
      <c r="H31" s="22">
        <v>6</v>
      </c>
      <c r="I31" s="22">
        <v>5</v>
      </c>
      <c r="J31" s="22">
        <v>1</v>
      </c>
      <c r="K31" s="22">
        <v>1</v>
      </c>
    </row>
    <row r="32" spans="2:11" ht="13.5" customHeight="1">
      <c r="B32" s="23" t="s">
        <v>42</v>
      </c>
      <c r="C32" s="21">
        <f>SUM(D32:I32)</f>
        <v>43</v>
      </c>
      <c r="D32" s="22">
        <v>8</v>
      </c>
      <c r="E32" s="22">
        <v>7</v>
      </c>
      <c r="F32" s="22">
        <v>7</v>
      </c>
      <c r="G32" s="22">
        <v>8</v>
      </c>
      <c r="H32" s="22">
        <v>7</v>
      </c>
      <c r="I32" s="22">
        <v>6</v>
      </c>
      <c r="J32" s="22">
        <v>0</v>
      </c>
      <c r="K32" s="22">
        <v>0</v>
      </c>
    </row>
    <row r="33" spans="2:11" ht="13.5" customHeight="1">
      <c r="B33" s="23" t="s">
        <v>43</v>
      </c>
      <c r="C33" s="21">
        <f>SUM(D33:I33)</f>
        <v>65</v>
      </c>
      <c r="D33" s="22">
        <v>12</v>
      </c>
      <c r="E33" s="22">
        <v>11</v>
      </c>
      <c r="F33" s="22">
        <v>10</v>
      </c>
      <c r="G33" s="22">
        <v>11</v>
      </c>
      <c r="H33" s="22">
        <v>10</v>
      </c>
      <c r="I33" s="22">
        <v>11</v>
      </c>
      <c r="J33" s="22">
        <v>0</v>
      </c>
      <c r="K33" s="22">
        <v>0</v>
      </c>
    </row>
    <row r="34" spans="2:11" ht="4.5" customHeight="1">
      <c r="B34" s="23"/>
      <c r="C34" s="21"/>
      <c r="D34" s="22"/>
      <c r="E34" s="22"/>
      <c r="F34" s="22"/>
      <c r="G34" s="22"/>
      <c r="H34" s="22"/>
      <c r="I34" s="22"/>
      <c r="J34" s="10"/>
      <c r="K34" s="10"/>
    </row>
    <row r="35" spans="2:11" ht="13.5" customHeight="1">
      <c r="B35" s="23" t="s">
        <v>44</v>
      </c>
      <c r="C35" s="21">
        <f>SUM(D35:I35)</f>
        <v>29</v>
      </c>
      <c r="D35" s="22">
        <v>5</v>
      </c>
      <c r="E35" s="22">
        <v>4</v>
      </c>
      <c r="F35" s="22">
        <v>6</v>
      </c>
      <c r="G35" s="22">
        <v>5</v>
      </c>
      <c r="H35" s="22">
        <v>4</v>
      </c>
      <c r="I35" s="22">
        <v>5</v>
      </c>
      <c r="J35" s="22">
        <v>0</v>
      </c>
      <c r="K35" s="22">
        <v>0</v>
      </c>
    </row>
    <row r="36" spans="2:11" ht="13.5" customHeight="1">
      <c r="B36" s="23" t="s">
        <v>45</v>
      </c>
      <c r="C36" s="21">
        <f>SUM(D36:I36)</f>
        <v>27</v>
      </c>
      <c r="D36" s="22">
        <v>5</v>
      </c>
      <c r="E36" s="22">
        <v>5</v>
      </c>
      <c r="F36" s="22">
        <v>5</v>
      </c>
      <c r="G36" s="22">
        <v>4</v>
      </c>
      <c r="H36" s="22">
        <v>4</v>
      </c>
      <c r="I36" s="22">
        <v>4</v>
      </c>
      <c r="J36" s="22">
        <v>0</v>
      </c>
      <c r="K36" s="22">
        <v>0</v>
      </c>
    </row>
    <row r="37" spans="2:11" ht="13.5" customHeight="1">
      <c r="B37" s="23" t="s">
        <v>379</v>
      </c>
      <c r="C37" s="21">
        <f>SUM(D37:I37)</f>
        <v>22</v>
      </c>
      <c r="D37" s="25">
        <v>4</v>
      </c>
      <c r="E37" s="25">
        <v>4</v>
      </c>
      <c r="F37" s="25">
        <v>4</v>
      </c>
      <c r="G37" s="26">
        <v>3</v>
      </c>
      <c r="H37" s="22">
        <v>3</v>
      </c>
      <c r="I37" s="22">
        <v>4</v>
      </c>
      <c r="J37" s="22">
        <v>4</v>
      </c>
      <c r="K37" s="22">
        <v>4</v>
      </c>
    </row>
    <row r="38" spans="2:11" ht="13.5" customHeight="1">
      <c r="B38" s="123" t="s">
        <v>401</v>
      </c>
      <c r="C38" s="21">
        <f>SUM(D38:I38)</f>
        <v>33</v>
      </c>
      <c r="D38" s="25">
        <v>5</v>
      </c>
      <c r="E38" s="25">
        <v>5</v>
      </c>
      <c r="F38" s="25">
        <v>5</v>
      </c>
      <c r="G38" s="25">
        <v>6</v>
      </c>
      <c r="H38" s="22">
        <v>6</v>
      </c>
      <c r="I38" s="22">
        <v>6</v>
      </c>
      <c r="J38" s="22">
        <v>6</v>
      </c>
      <c r="K38" s="22">
        <v>6</v>
      </c>
    </row>
    <row r="39" spans="2:11" ht="4.5" customHeight="1" thickBot="1">
      <c r="B39" s="124"/>
      <c r="C39" s="125"/>
      <c r="D39" s="131"/>
      <c r="E39" s="131"/>
      <c r="F39" s="131"/>
      <c r="G39" s="126"/>
      <c r="H39" s="126"/>
      <c r="I39" s="126"/>
      <c r="J39" s="126"/>
      <c r="K39" s="126"/>
    </row>
  </sheetData>
  <mergeCells count="4">
    <mergeCell ref="B4:B5"/>
    <mergeCell ref="E4:G4"/>
    <mergeCell ref="J4:K4"/>
    <mergeCell ref="B2:L2"/>
  </mergeCells>
  <printOptions/>
  <pageMargins left="0.7874015748031497" right="0.7874015748031497" top="0.5905511811023623" bottom="0.5905511811023623" header="0.5118110236220472" footer="0.5118110236220472"/>
  <pageSetup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8"/>
  <sheetViews>
    <sheetView workbookViewId="0" topLeftCell="A1">
      <selection activeCell="S6" sqref="S6"/>
    </sheetView>
  </sheetViews>
  <sheetFormatPr defaultColWidth="10.00390625" defaultRowHeight="12.75" customHeight="1"/>
  <cols>
    <col min="1" max="1" width="1.625" style="6" customWidth="1"/>
    <col min="2" max="2" width="8.625" style="6" customWidth="1"/>
    <col min="3" max="18" width="5.625" style="6" customWidth="1"/>
    <col min="19" max="16384" width="10.00390625" style="6" customWidth="1"/>
  </cols>
  <sheetData>
    <row r="1" ht="4.5" customHeight="1"/>
    <row r="2" spans="2:12" ht="12.75" customHeight="1">
      <c r="B2" s="105" t="s">
        <v>429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ht="4.5" customHeight="1" thickBot="1"/>
    <row r="4" spans="1:18" ht="12.75" customHeight="1">
      <c r="A4" s="132"/>
      <c r="B4" s="133"/>
      <c r="C4" s="57"/>
      <c r="D4" s="133"/>
      <c r="E4" s="415" t="s">
        <v>74</v>
      </c>
      <c r="F4" s="415"/>
      <c r="G4" s="415"/>
      <c r="H4" s="415"/>
      <c r="I4" s="133"/>
      <c r="J4" s="133"/>
      <c r="K4" s="57"/>
      <c r="L4" s="133"/>
      <c r="M4" s="415" t="s">
        <v>75</v>
      </c>
      <c r="N4" s="415"/>
      <c r="O4" s="415"/>
      <c r="P4" s="415"/>
      <c r="Q4" s="133"/>
      <c r="R4" s="133"/>
    </row>
    <row r="5" spans="2:18" s="134" customFormat="1" ht="12.75" customHeight="1">
      <c r="B5" s="135" t="s">
        <v>25</v>
      </c>
      <c r="C5" s="412" t="s">
        <v>8</v>
      </c>
      <c r="D5" s="412" t="s">
        <v>76</v>
      </c>
      <c r="E5" s="428" t="s">
        <v>77</v>
      </c>
      <c r="F5" s="136" t="s">
        <v>57</v>
      </c>
      <c r="G5" s="412" t="s">
        <v>58</v>
      </c>
      <c r="H5" s="406" t="s">
        <v>59</v>
      </c>
      <c r="I5" s="412" t="s">
        <v>60</v>
      </c>
      <c r="J5" s="406" t="s">
        <v>61</v>
      </c>
      <c r="K5" s="412" t="s">
        <v>8</v>
      </c>
      <c r="L5" s="406" t="s">
        <v>76</v>
      </c>
      <c r="M5" s="428" t="s">
        <v>78</v>
      </c>
      <c r="N5" s="136" t="s">
        <v>57</v>
      </c>
      <c r="O5" s="406" t="s">
        <v>58</v>
      </c>
      <c r="P5" s="412" t="s">
        <v>59</v>
      </c>
      <c r="Q5" s="406" t="s">
        <v>60</v>
      </c>
      <c r="R5" s="429" t="s">
        <v>61</v>
      </c>
    </row>
    <row r="6" spans="3:18" s="134" customFormat="1" ht="12.75" customHeight="1">
      <c r="C6" s="405"/>
      <c r="D6" s="405"/>
      <c r="E6" s="405"/>
      <c r="F6" s="137" t="s">
        <v>62</v>
      </c>
      <c r="G6" s="405"/>
      <c r="H6" s="427"/>
      <c r="I6" s="431"/>
      <c r="J6" s="427"/>
      <c r="K6" s="431"/>
      <c r="L6" s="427"/>
      <c r="M6" s="431"/>
      <c r="N6" s="137" t="s">
        <v>62</v>
      </c>
      <c r="O6" s="427"/>
      <c r="P6" s="431"/>
      <c r="Q6" s="427"/>
      <c r="R6" s="430"/>
    </row>
    <row r="7" spans="2:18" s="134" customFormat="1" ht="4.5" customHeight="1"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</row>
    <row r="8" spans="2:18" ht="16.5" customHeight="1">
      <c r="B8" s="140" t="s">
        <v>28</v>
      </c>
      <c r="C8" s="29">
        <f>SUM(D8:J8)</f>
        <v>312</v>
      </c>
      <c r="D8" s="9">
        <f aca="true" t="shared" si="0" ref="D8:J8">SUM(D10:D37)</f>
        <v>148</v>
      </c>
      <c r="E8" s="9">
        <f t="shared" si="0"/>
        <v>18</v>
      </c>
      <c r="F8" s="9">
        <f t="shared" si="0"/>
        <v>3</v>
      </c>
      <c r="G8" s="9">
        <f t="shared" si="0"/>
        <v>2</v>
      </c>
      <c r="H8" s="9">
        <f t="shared" si="0"/>
        <v>7</v>
      </c>
      <c r="I8" s="9">
        <f t="shared" si="0"/>
        <v>0</v>
      </c>
      <c r="J8" s="9">
        <f t="shared" si="0"/>
        <v>134</v>
      </c>
      <c r="K8" s="9">
        <f>SUM(L8:R8)</f>
        <v>878</v>
      </c>
      <c r="L8" s="9">
        <f>SUM(L10:L37)</f>
        <v>427</v>
      </c>
      <c r="M8" s="9">
        <f aca="true" t="shared" si="1" ref="M8:R8">SUM(M10:M37)</f>
        <v>20</v>
      </c>
      <c r="N8" s="9">
        <f t="shared" si="1"/>
        <v>3</v>
      </c>
      <c r="O8" s="9">
        <f t="shared" si="1"/>
        <v>2</v>
      </c>
      <c r="P8" s="9">
        <f t="shared" si="1"/>
        <v>14</v>
      </c>
      <c r="Q8" s="9">
        <f t="shared" si="1"/>
        <v>0</v>
      </c>
      <c r="R8" s="9">
        <f t="shared" si="1"/>
        <v>412</v>
      </c>
    </row>
    <row r="9" spans="2:18" ht="4.5" customHeight="1">
      <c r="B9" s="141"/>
      <c r="C9" s="15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3.5" customHeight="1">
      <c r="A10" s="13"/>
      <c r="B10" s="27" t="s">
        <v>31</v>
      </c>
      <c r="C10" s="15">
        <f>SUM(D10:J10)</f>
        <v>72</v>
      </c>
      <c r="D10" s="10">
        <v>27</v>
      </c>
      <c r="E10" s="10">
        <v>6</v>
      </c>
      <c r="F10" s="10">
        <v>1</v>
      </c>
      <c r="G10" s="10">
        <v>2</v>
      </c>
      <c r="H10" s="10">
        <v>3</v>
      </c>
      <c r="I10" s="10">
        <v>0</v>
      </c>
      <c r="J10" s="10">
        <v>33</v>
      </c>
      <c r="K10" s="10">
        <f>SUM(L10:R10)</f>
        <v>239</v>
      </c>
      <c r="L10" s="10">
        <v>81</v>
      </c>
      <c r="M10" s="10">
        <v>6</v>
      </c>
      <c r="N10" s="10">
        <v>0</v>
      </c>
      <c r="O10" s="10">
        <v>2</v>
      </c>
      <c r="P10" s="10">
        <v>8</v>
      </c>
      <c r="Q10" s="10">
        <v>0</v>
      </c>
      <c r="R10" s="10">
        <v>142</v>
      </c>
    </row>
    <row r="11" spans="1:18" ht="13.5" customHeight="1">
      <c r="A11" s="13"/>
      <c r="B11" s="27" t="s">
        <v>32</v>
      </c>
      <c r="C11" s="15">
        <f>SUM(D11:J11)</f>
        <v>23</v>
      </c>
      <c r="D11" s="10">
        <v>9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14</v>
      </c>
      <c r="K11" s="10">
        <f>SUM(L11:R11)</f>
        <v>79</v>
      </c>
      <c r="L11" s="10">
        <v>34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45</v>
      </c>
    </row>
    <row r="12" spans="1:18" ht="13.5" customHeight="1">
      <c r="A12" s="13"/>
      <c r="B12" s="27" t="s">
        <v>33</v>
      </c>
      <c r="C12" s="15">
        <f>SUM(D12:J12)</f>
        <v>15</v>
      </c>
      <c r="D12" s="10">
        <v>7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8</v>
      </c>
      <c r="K12" s="10">
        <f>SUM(L12:R12)</f>
        <v>45</v>
      </c>
      <c r="L12" s="10">
        <v>22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23</v>
      </c>
    </row>
    <row r="13" spans="1:18" ht="13.5" customHeight="1">
      <c r="A13" s="13"/>
      <c r="B13" s="27" t="s">
        <v>34</v>
      </c>
      <c r="C13" s="15">
        <f>SUM(D13:J13)</f>
        <v>37</v>
      </c>
      <c r="D13" s="10">
        <v>18</v>
      </c>
      <c r="E13" s="10">
        <v>0</v>
      </c>
      <c r="F13" s="10">
        <v>0</v>
      </c>
      <c r="G13" s="10">
        <v>0</v>
      </c>
      <c r="H13" s="10">
        <v>1</v>
      </c>
      <c r="I13" s="10">
        <v>0</v>
      </c>
      <c r="J13" s="10">
        <v>18</v>
      </c>
      <c r="K13" s="10">
        <f>SUM(L13:R13)</f>
        <v>89</v>
      </c>
      <c r="L13" s="10">
        <v>46</v>
      </c>
      <c r="M13" s="10">
        <v>0</v>
      </c>
      <c r="N13" s="10">
        <v>0</v>
      </c>
      <c r="O13" s="10">
        <v>0</v>
      </c>
      <c r="P13" s="10">
        <v>1</v>
      </c>
      <c r="Q13" s="10">
        <v>0</v>
      </c>
      <c r="R13" s="10">
        <v>42</v>
      </c>
    </row>
    <row r="14" spans="1:18" ht="13.5" customHeight="1">
      <c r="A14" s="13"/>
      <c r="B14" s="27" t="s">
        <v>370</v>
      </c>
      <c r="C14" s="15">
        <f>SUM(D14:J14)</f>
        <v>19</v>
      </c>
      <c r="D14" s="10">
        <v>12</v>
      </c>
      <c r="E14" s="10">
        <v>1</v>
      </c>
      <c r="F14" s="10">
        <v>0</v>
      </c>
      <c r="G14" s="10">
        <v>0</v>
      </c>
      <c r="H14" s="10">
        <v>0</v>
      </c>
      <c r="I14" s="10">
        <v>0</v>
      </c>
      <c r="J14" s="10">
        <v>6</v>
      </c>
      <c r="K14" s="10">
        <f>SUM(L14:R14)</f>
        <v>53</v>
      </c>
      <c r="L14" s="10">
        <v>38</v>
      </c>
      <c r="M14" s="10">
        <v>1</v>
      </c>
      <c r="N14" s="10">
        <v>0</v>
      </c>
      <c r="O14" s="10">
        <v>0</v>
      </c>
      <c r="P14" s="10">
        <v>0</v>
      </c>
      <c r="Q14" s="10">
        <v>0</v>
      </c>
      <c r="R14" s="10">
        <v>14</v>
      </c>
    </row>
    <row r="15" spans="1:18" ht="4.5" customHeight="1">
      <c r="A15" s="13"/>
      <c r="B15" s="27"/>
      <c r="C15" s="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3.5" customHeight="1">
      <c r="A16" s="13"/>
      <c r="B16" s="27" t="s">
        <v>371</v>
      </c>
      <c r="C16" s="15">
        <f>SUM(D16:J16)</f>
        <v>18</v>
      </c>
      <c r="D16" s="10">
        <v>9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9</v>
      </c>
      <c r="K16" s="10">
        <f>SUM(L16:R16)</f>
        <v>54</v>
      </c>
      <c r="L16" s="10">
        <v>32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22</v>
      </c>
    </row>
    <row r="17" spans="1:18" ht="13.5" customHeight="1">
      <c r="A17" s="13"/>
      <c r="B17" s="27" t="s">
        <v>372</v>
      </c>
      <c r="C17" s="15">
        <f>SUM(D17:J17)</f>
        <v>21</v>
      </c>
      <c r="D17" s="10">
        <v>11</v>
      </c>
      <c r="E17" s="10">
        <v>3</v>
      </c>
      <c r="F17" s="10">
        <v>0</v>
      </c>
      <c r="G17" s="10">
        <v>0</v>
      </c>
      <c r="H17" s="10">
        <v>0</v>
      </c>
      <c r="I17" s="10">
        <v>0</v>
      </c>
      <c r="J17" s="10">
        <v>7</v>
      </c>
      <c r="K17" s="10">
        <f>SUM(L17:R17)</f>
        <v>35</v>
      </c>
      <c r="L17" s="10">
        <v>20</v>
      </c>
      <c r="M17" s="10">
        <v>5</v>
      </c>
      <c r="N17" s="10">
        <v>0</v>
      </c>
      <c r="O17" s="10">
        <v>0</v>
      </c>
      <c r="P17" s="10">
        <v>0</v>
      </c>
      <c r="Q17" s="10">
        <v>0</v>
      </c>
      <c r="R17" s="10">
        <v>10</v>
      </c>
    </row>
    <row r="18" spans="1:18" ht="13.5" customHeight="1">
      <c r="A18" s="13"/>
      <c r="B18" s="27" t="s">
        <v>390</v>
      </c>
      <c r="C18" s="15">
        <f>SUM(D18:J18)</f>
        <v>13</v>
      </c>
      <c r="D18" s="10">
        <v>6</v>
      </c>
      <c r="E18" s="10">
        <v>1</v>
      </c>
      <c r="F18" s="10">
        <v>0</v>
      </c>
      <c r="G18" s="10">
        <v>0</v>
      </c>
      <c r="H18" s="10">
        <v>0</v>
      </c>
      <c r="I18" s="10">
        <v>0</v>
      </c>
      <c r="J18" s="10">
        <v>6</v>
      </c>
      <c r="K18" s="10">
        <f>SUM(L18:R18)</f>
        <v>24</v>
      </c>
      <c r="L18" s="10">
        <v>12</v>
      </c>
      <c r="M18" s="10">
        <v>1</v>
      </c>
      <c r="N18" s="10">
        <v>0</v>
      </c>
      <c r="O18" s="10">
        <v>0</v>
      </c>
      <c r="P18" s="10">
        <v>0</v>
      </c>
      <c r="Q18" s="10">
        <v>0</v>
      </c>
      <c r="R18" s="10">
        <v>11</v>
      </c>
    </row>
    <row r="19" spans="1:18" ht="13.5" customHeight="1">
      <c r="A19" s="13"/>
      <c r="B19" s="27" t="s">
        <v>35</v>
      </c>
      <c r="C19" s="15">
        <f>SUM(D19:J19)</f>
        <v>3</v>
      </c>
      <c r="D19" s="10">
        <v>2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1</v>
      </c>
      <c r="K19" s="10">
        <f>SUM(L19:R19)</f>
        <v>6</v>
      </c>
      <c r="L19" s="10">
        <v>5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1</v>
      </c>
    </row>
    <row r="20" spans="1:18" ht="13.5" customHeight="1">
      <c r="A20" s="13"/>
      <c r="B20" s="27" t="s">
        <v>36</v>
      </c>
      <c r="C20" s="15">
        <f>SUM(D20:J20)</f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SUM(L20:R20)</f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</row>
    <row r="21" spans="1:18" ht="4.5" customHeight="1">
      <c r="A21" s="13"/>
      <c r="B21" s="27"/>
      <c r="C21" s="15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3.5" customHeight="1">
      <c r="A22" s="13"/>
      <c r="B22" s="142" t="s">
        <v>37</v>
      </c>
      <c r="C22" s="15">
        <f>SUM(D22:J22)</f>
        <v>2</v>
      </c>
      <c r="D22" s="10">
        <v>1</v>
      </c>
      <c r="E22" s="10">
        <v>1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>SUM(L22:R22)</f>
        <v>3</v>
      </c>
      <c r="L22" s="10">
        <v>2</v>
      </c>
      <c r="M22" s="10">
        <v>1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</row>
    <row r="23" spans="1:18" ht="13.5" customHeight="1">
      <c r="A23" s="13"/>
      <c r="B23" s="27" t="s">
        <v>38</v>
      </c>
      <c r="C23" s="15">
        <f>SUM(D23:J23)</f>
        <v>9</v>
      </c>
      <c r="D23" s="10">
        <v>5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4</v>
      </c>
      <c r="K23" s="10">
        <f>SUM(L23:R23)</f>
        <v>19</v>
      </c>
      <c r="L23" s="10">
        <v>7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12</v>
      </c>
    </row>
    <row r="24" spans="1:18" ht="13.5" customHeight="1">
      <c r="A24" s="13"/>
      <c r="B24" s="27" t="s">
        <v>39</v>
      </c>
      <c r="C24" s="15">
        <f>SUM(D24:J24)</f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>SUM(L24:R24)</f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</row>
    <row r="25" spans="1:18" ht="13.5" customHeight="1">
      <c r="A25" s="13"/>
      <c r="B25" s="27" t="s">
        <v>373</v>
      </c>
      <c r="C25" s="15">
        <f>SUM(D25:J25)</f>
        <v>7</v>
      </c>
      <c r="D25" s="10">
        <v>5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2</v>
      </c>
      <c r="K25" s="10">
        <f>SUM(L25:R25)</f>
        <v>13</v>
      </c>
      <c r="L25" s="10">
        <v>10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3</v>
      </c>
    </row>
    <row r="26" spans="1:18" ht="13.5" customHeight="1">
      <c r="A26" s="13"/>
      <c r="B26" s="27" t="s">
        <v>40</v>
      </c>
      <c r="C26" s="15">
        <f>SUM(D26:J26)</f>
        <v>4</v>
      </c>
      <c r="D26" s="10">
        <v>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2</v>
      </c>
      <c r="K26" s="10">
        <f>SUM(L26:R26)</f>
        <v>10</v>
      </c>
      <c r="L26" s="10">
        <v>5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5</v>
      </c>
    </row>
    <row r="27" spans="1:18" ht="4.5" customHeight="1">
      <c r="A27" s="13"/>
      <c r="B27" s="27"/>
      <c r="C27" s="15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3.5" customHeight="1">
      <c r="A28" s="13"/>
      <c r="B28" s="27" t="s">
        <v>391</v>
      </c>
      <c r="C28" s="15">
        <f>SUM(D28:J28)</f>
        <v>5</v>
      </c>
      <c r="D28" s="10">
        <v>3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1</v>
      </c>
      <c r="K28" s="10">
        <f>SUM(L28:R28)</f>
        <v>9</v>
      </c>
      <c r="L28" s="10">
        <v>7</v>
      </c>
      <c r="M28" s="10">
        <v>1</v>
      </c>
      <c r="N28" s="10">
        <v>0</v>
      </c>
      <c r="O28" s="10">
        <v>0</v>
      </c>
      <c r="P28" s="10">
        <v>0</v>
      </c>
      <c r="Q28" s="10">
        <v>0</v>
      </c>
      <c r="R28" s="10">
        <v>1</v>
      </c>
    </row>
    <row r="29" spans="1:18" ht="13.5" customHeight="1">
      <c r="A29" s="13"/>
      <c r="B29" s="27" t="s">
        <v>402</v>
      </c>
      <c r="C29" s="15">
        <f>SUM(D29:J29)</f>
        <v>12</v>
      </c>
      <c r="D29" s="10">
        <v>5</v>
      </c>
      <c r="E29" s="10">
        <v>1</v>
      </c>
      <c r="F29" s="10">
        <v>2</v>
      </c>
      <c r="G29" s="10">
        <v>0</v>
      </c>
      <c r="H29" s="10">
        <v>1</v>
      </c>
      <c r="I29" s="10">
        <v>0</v>
      </c>
      <c r="J29" s="10">
        <v>3</v>
      </c>
      <c r="K29" s="10">
        <f>SUM(L29:R29)</f>
        <v>29</v>
      </c>
      <c r="L29" s="10">
        <v>15</v>
      </c>
      <c r="M29" s="10">
        <v>1</v>
      </c>
      <c r="N29" s="10">
        <v>3</v>
      </c>
      <c r="O29" s="10">
        <v>0</v>
      </c>
      <c r="P29" s="10">
        <v>1</v>
      </c>
      <c r="Q29" s="10">
        <v>0</v>
      </c>
      <c r="R29" s="10">
        <v>9</v>
      </c>
    </row>
    <row r="30" spans="1:18" ht="13.5" customHeight="1">
      <c r="A30" s="13"/>
      <c r="B30" s="27" t="s">
        <v>41</v>
      </c>
      <c r="C30" s="15">
        <f>SUM(D30:J30)</f>
        <v>6</v>
      </c>
      <c r="D30" s="10">
        <v>3</v>
      </c>
      <c r="E30" s="10">
        <v>0</v>
      </c>
      <c r="F30" s="10">
        <v>0</v>
      </c>
      <c r="G30" s="10">
        <v>0</v>
      </c>
      <c r="H30" s="10">
        <v>1</v>
      </c>
      <c r="I30" s="10">
        <v>0</v>
      </c>
      <c r="J30" s="10">
        <v>2</v>
      </c>
      <c r="K30" s="10">
        <f>SUM(L30:R30)</f>
        <v>22</v>
      </c>
      <c r="L30" s="10">
        <v>11</v>
      </c>
      <c r="M30" s="10">
        <v>0</v>
      </c>
      <c r="N30" s="10">
        <v>0</v>
      </c>
      <c r="O30" s="10">
        <v>0</v>
      </c>
      <c r="P30" s="10">
        <v>2</v>
      </c>
      <c r="Q30" s="10">
        <v>0</v>
      </c>
      <c r="R30" s="10">
        <v>9</v>
      </c>
    </row>
    <row r="31" spans="1:18" ht="13.5" customHeight="1">
      <c r="A31" s="13"/>
      <c r="B31" s="27" t="s">
        <v>42</v>
      </c>
      <c r="C31" s="15">
        <f>SUM(D31:J31)</f>
        <v>7</v>
      </c>
      <c r="D31" s="10">
        <v>3</v>
      </c>
      <c r="E31" s="10">
        <v>0</v>
      </c>
      <c r="F31" s="10">
        <v>0</v>
      </c>
      <c r="G31" s="10">
        <v>0</v>
      </c>
      <c r="H31" s="10">
        <v>1</v>
      </c>
      <c r="I31" s="10">
        <v>0</v>
      </c>
      <c r="J31" s="10">
        <v>3</v>
      </c>
      <c r="K31" s="10">
        <f>SUM(L31:R31)</f>
        <v>23</v>
      </c>
      <c r="L31" s="10">
        <v>9</v>
      </c>
      <c r="M31" s="10">
        <v>0</v>
      </c>
      <c r="N31" s="10">
        <v>0</v>
      </c>
      <c r="O31" s="10">
        <v>0</v>
      </c>
      <c r="P31" s="10">
        <v>2</v>
      </c>
      <c r="Q31" s="10">
        <v>0</v>
      </c>
      <c r="R31" s="10">
        <v>12</v>
      </c>
    </row>
    <row r="32" spans="1:18" ht="13.5" customHeight="1">
      <c r="A32" s="13"/>
      <c r="B32" s="27" t="s">
        <v>43</v>
      </c>
      <c r="C32" s="15">
        <f>SUM(D32:J32)</f>
        <v>12</v>
      </c>
      <c r="D32" s="10">
        <v>4</v>
      </c>
      <c r="E32" s="10">
        <v>3</v>
      </c>
      <c r="F32" s="10">
        <v>0</v>
      </c>
      <c r="G32" s="10">
        <v>0</v>
      </c>
      <c r="H32" s="10">
        <v>0</v>
      </c>
      <c r="I32" s="10">
        <v>0</v>
      </c>
      <c r="J32" s="10">
        <v>5</v>
      </c>
      <c r="K32" s="10">
        <f>SUM(L32:R32)</f>
        <v>45</v>
      </c>
      <c r="L32" s="10">
        <v>22</v>
      </c>
      <c r="M32" s="10">
        <v>3</v>
      </c>
      <c r="N32" s="10">
        <v>0</v>
      </c>
      <c r="O32" s="10">
        <v>0</v>
      </c>
      <c r="P32" s="10">
        <v>0</v>
      </c>
      <c r="Q32" s="10">
        <v>0</v>
      </c>
      <c r="R32" s="10">
        <v>20</v>
      </c>
    </row>
    <row r="33" spans="1:18" ht="4.5" customHeight="1">
      <c r="A33" s="13"/>
      <c r="B33" s="27"/>
      <c r="C33" s="1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3.5" customHeight="1">
      <c r="A34" s="13"/>
      <c r="B34" s="27" t="s">
        <v>44</v>
      </c>
      <c r="C34" s="15">
        <f>SUM(D34:J34)</f>
        <v>8</v>
      </c>
      <c r="D34" s="10">
        <v>3</v>
      </c>
      <c r="E34" s="10">
        <v>1</v>
      </c>
      <c r="F34" s="10">
        <v>0</v>
      </c>
      <c r="G34" s="10">
        <v>0</v>
      </c>
      <c r="H34" s="10">
        <v>0</v>
      </c>
      <c r="I34" s="10">
        <v>0</v>
      </c>
      <c r="J34" s="10">
        <v>4</v>
      </c>
      <c r="K34" s="10">
        <f>SUM(L34:R34)</f>
        <v>21</v>
      </c>
      <c r="L34" s="10">
        <v>6</v>
      </c>
      <c r="M34" s="10">
        <v>1</v>
      </c>
      <c r="N34" s="10">
        <v>0</v>
      </c>
      <c r="O34" s="10">
        <v>0</v>
      </c>
      <c r="P34" s="10">
        <v>0</v>
      </c>
      <c r="Q34" s="10">
        <v>0</v>
      </c>
      <c r="R34" s="10">
        <v>14</v>
      </c>
    </row>
    <row r="35" spans="1:18" ht="13.5" customHeight="1">
      <c r="A35" s="13"/>
      <c r="B35" s="27" t="s">
        <v>45</v>
      </c>
      <c r="C35" s="15">
        <f>SUM(D35:J35)</f>
        <v>6</v>
      </c>
      <c r="D35" s="10">
        <v>4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2</v>
      </c>
      <c r="K35" s="10">
        <f>SUM(L35:R35)</f>
        <v>23</v>
      </c>
      <c r="L35" s="10">
        <v>15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8</v>
      </c>
    </row>
    <row r="36" spans="1:18" ht="13.5" customHeight="1">
      <c r="A36" s="13"/>
      <c r="B36" s="27" t="s">
        <v>374</v>
      </c>
      <c r="C36" s="15">
        <f>SUM(D36:J36)</f>
        <v>7</v>
      </c>
      <c r="D36" s="10">
        <v>4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3</v>
      </c>
      <c r="K36" s="10">
        <f>SUM(L36:R36)</f>
        <v>19</v>
      </c>
      <c r="L36" s="10">
        <v>12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7</v>
      </c>
    </row>
    <row r="37" spans="1:18" ht="13.5" customHeight="1">
      <c r="A37" s="13"/>
      <c r="B37" s="143" t="s">
        <v>393</v>
      </c>
      <c r="C37" s="15">
        <f>SUM(D37:J37)</f>
        <v>6</v>
      </c>
      <c r="D37" s="10">
        <v>5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1</v>
      </c>
      <c r="K37" s="10">
        <f>SUM(L37:R37)</f>
        <v>18</v>
      </c>
      <c r="L37" s="10">
        <v>16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2</v>
      </c>
    </row>
    <row r="38" spans="1:18" ht="4.5" customHeight="1" thickBot="1">
      <c r="A38" s="13"/>
      <c r="B38" s="144"/>
      <c r="C38" s="145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ht="11.25"/>
    <row r="40" ht="11.25"/>
    <row r="41" ht="11.25"/>
    <row r="42" ht="11.25"/>
    <row r="43" ht="11.25"/>
    <row r="44" ht="11.25"/>
  </sheetData>
  <mergeCells count="16">
    <mergeCell ref="R5:R6"/>
    <mergeCell ref="Q5:Q6"/>
    <mergeCell ref="I5:I6"/>
    <mergeCell ref="K5:K6"/>
    <mergeCell ref="M5:M6"/>
    <mergeCell ref="P5:P6"/>
    <mergeCell ref="E4:H4"/>
    <mergeCell ref="M4:P4"/>
    <mergeCell ref="C5:C6"/>
    <mergeCell ref="J5:J6"/>
    <mergeCell ref="L5:L6"/>
    <mergeCell ref="O5:O6"/>
    <mergeCell ref="D5:D6"/>
    <mergeCell ref="E5:E6"/>
    <mergeCell ref="G5:G6"/>
    <mergeCell ref="H5:H6"/>
  </mergeCells>
  <printOptions/>
  <pageMargins left="0.7874015748031497" right="0.3937007874015748" top="0.984251968503937" bottom="0.984251968503937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9"/>
  <sheetViews>
    <sheetView workbookViewId="0" topLeftCell="A1">
      <selection activeCell="B42" sqref="B42"/>
    </sheetView>
  </sheetViews>
  <sheetFormatPr defaultColWidth="10.00390625" defaultRowHeight="12.75" customHeight="1"/>
  <cols>
    <col min="1" max="1" width="1.625" style="6" customWidth="1"/>
    <col min="2" max="2" width="11.00390625" style="6" customWidth="1"/>
    <col min="3" max="17" width="8.50390625" style="6" customWidth="1"/>
    <col min="18" max="16384" width="10.00390625" style="6" customWidth="1"/>
  </cols>
  <sheetData>
    <row r="1" ht="4.5" customHeight="1"/>
    <row r="2" spans="2:12" ht="12.75" customHeight="1">
      <c r="B2" s="419" t="s">
        <v>63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ht="4.5" customHeight="1" thickBot="1"/>
    <row r="4" spans="2:17" ht="12.75" customHeight="1">
      <c r="B4" s="133"/>
      <c r="C4" s="57"/>
      <c r="D4" s="147" t="s">
        <v>8</v>
      </c>
      <c r="E4" s="133"/>
      <c r="F4" s="414" t="s">
        <v>79</v>
      </c>
      <c r="G4" s="416"/>
      <c r="H4" s="414" t="s">
        <v>80</v>
      </c>
      <c r="I4" s="416"/>
      <c r="J4" s="415" t="s">
        <v>81</v>
      </c>
      <c r="K4" s="415"/>
      <c r="L4" s="414" t="s">
        <v>82</v>
      </c>
      <c r="M4" s="416"/>
      <c r="N4" s="414" t="s">
        <v>83</v>
      </c>
      <c r="O4" s="416"/>
      <c r="P4" s="414" t="s">
        <v>84</v>
      </c>
      <c r="Q4" s="415"/>
    </row>
    <row r="5" spans="2:17" s="74" customFormat="1" ht="12.75" customHeight="1">
      <c r="B5" s="148" t="s">
        <v>25</v>
      </c>
      <c r="C5" s="7" t="s">
        <v>8</v>
      </c>
      <c r="D5" s="7" t="s">
        <v>47</v>
      </c>
      <c r="E5" s="7" t="s">
        <v>48</v>
      </c>
      <c r="F5" s="7" t="s">
        <v>47</v>
      </c>
      <c r="G5" s="7" t="s">
        <v>48</v>
      </c>
      <c r="H5" s="7" t="s">
        <v>47</v>
      </c>
      <c r="I5" s="7" t="s">
        <v>48</v>
      </c>
      <c r="J5" s="328" t="s">
        <v>47</v>
      </c>
      <c r="K5" s="7" t="s">
        <v>48</v>
      </c>
      <c r="L5" s="7" t="s">
        <v>47</v>
      </c>
      <c r="M5" s="7" t="s">
        <v>48</v>
      </c>
      <c r="N5" s="7" t="s">
        <v>47</v>
      </c>
      <c r="O5" s="7" t="s">
        <v>48</v>
      </c>
      <c r="P5" s="7" t="s">
        <v>47</v>
      </c>
      <c r="Q5" s="7" t="s">
        <v>48</v>
      </c>
    </row>
    <row r="6" spans="2:17" ht="4.5" customHeight="1">
      <c r="B6" s="150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</row>
    <row r="7" spans="2:17" ht="13.5" customHeight="1">
      <c r="B7" s="28" t="s">
        <v>28</v>
      </c>
      <c r="C7" s="29">
        <f>SUM(F7:Q7)</f>
        <v>42629</v>
      </c>
      <c r="D7" s="9">
        <f>F7+H7+J7+L7+N7+P7</f>
        <v>21673</v>
      </c>
      <c r="E7" s="9">
        <f>SUM(E11:E38)</f>
        <v>20956</v>
      </c>
      <c r="F7" s="9">
        <f>SUM(F11:F38)</f>
        <v>3619</v>
      </c>
      <c r="G7" s="9">
        <f aca="true" t="shared" si="0" ref="G7:Q7">SUM(G11:G38)</f>
        <v>3358</v>
      </c>
      <c r="H7" s="9">
        <f t="shared" si="0"/>
        <v>3534</v>
      </c>
      <c r="I7" s="9">
        <f t="shared" si="0"/>
        <v>3538</v>
      </c>
      <c r="J7" s="9">
        <f t="shared" si="0"/>
        <v>3590</v>
      </c>
      <c r="K7" s="9">
        <f t="shared" si="0"/>
        <v>3404</v>
      </c>
      <c r="L7" s="9">
        <f t="shared" si="0"/>
        <v>3656</v>
      </c>
      <c r="M7" s="9">
        <f t="shared" si="0"/>
        <v>3599</v>
      </c>
      <c r="N7" s="9">
        <f t="shared" si="0"/>
        <v>3593</v>
      </c>
      <c r="O7" s="9">
        <f t="shared" si="0"/>
        <v>3494</v>
      </c>
      <c r="P7" s="9">
        <f t="shared" si="0"/>
        <v>3681</v>
      </c>
      <c r="Q7" s="9">
        <f t="shared" si="0"/>
        <v>3563</v>
      </c>
    </row>
    <row r="8" spans="2:17" ht="12.75" customHeight="1">
      <c r="B8" s="30" t="s">
        <v>29</v>
      </c>
      <c r="C8" s="15">
        <f>SUM(F8:Q8)</f>
        <v>686</v>
      </c>
      <c r="D8" s="10">
        <f>F8+H8+J8+L8+N8+P8</f>
        <v>344</v>
      </c>
      <c r="E8" s="10">
        <f>G8+I8+K8+M8+O8+Q8</f>
        <v>342</v>
      </c>
      <c r="F8" s="16">
        <v>60</v>
      </c>
      <c r="G8" s="16">
        <v>60</v>
      </c>
      <c r="H8" s="16">
        <v>60</v>
      </c>
      <c r="I8" s="16">
        <v>59</v>
      </c>
      <c r="J8" s="16">
        <v>58</v>
      </c>
      <c r="K8" s="16">
        <v>59</v>
      </c>
      <c r="L8" s="16">
        <v>54</v>
      </c>
      <c r="M8" s="16">
        <v>56</v>
      </c>
      <c r="N8" s="16">
        <v>60</v>
      </c>
      <c r="O8" s="16">
        <v>51</v>
      </c>
      <c r="P8" s="16">
        <v>52</v>
      </c>
      <c r="Q8" s="16">
        <v>57</v>
      </c>
    </row>
    <row r="9" spans="2:17" ht="12.75" customHeight="1">
      <c r="B9" s="30" t="s">
        <v>30</v>
      </c>
      <c r="C9" s="15">
        <f>SUM(F9:Q9)</f>
        <v>542</v>
      </c>
      <c r="D9" s="10">
        <f>F9+H9+J9+L9+N9+P9</f>
        <v>262</v>
      </c>
      <c r="E9" s="10">
        <f>G9+I9+K9+M9+O9+Q9</f>
        <v>280</v>
      </c>
      <c r="F9" s="16">
        <v>45</v>
      </c>
      <c r="G9" s="16">
        <v>53</v>
      </c>
      <c r="H9" s="16">
        <v>40</v>
      </c>
      <c r="I9" s="16">
        <v>63</v>
      </c>
      <c r="J9" s="16">
        <v>42</v>
      </c>
      <c r="K9" s="16">
        <v>34</v>
      </c>
      <c r="L9" s="16">
        <v>44</v>
      </c>
      <c r="M9" s="16">
        <v>49</v>
      </c>
      <c r="N9" s="16">
        <v>46</v>
      </c>
      <c r="O9" s="16">
        <v>41</v>
      </c>
      <c r="P9" s="16">
        <v>45</v>
      </c>
      <c r="Q9" s="16">
        <v>40</v>
      </c>
    </row>
    <row r="10" spans="2:17" ht="4.5" customHeight="1">
      <c r="B10" s="30"/>
      <c r="C10" s="15"/>
      <c r="D10" s="10"/>
      <c r="E10" s="1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3.5" customHeight="1">
      <c r="A11" s="13"/>
      <c r="B11" s="14" t="s">
        <v>31</v>
      </c>
      <c r="C11" s="15">
        <f>SUM(F11:Q11)</f>
        <v>14396</v>
      </c>
      <c r="D11" s="10">
        <f aca="true" t="shared" si="1" ref="D11:E15">F11+H11+J11+L11+N11+P11</f>
        <v>7321</v>
      </c>
      <c r="E11" s="10">
        <f t="shared" si="1"/>
        <v>7075</v>
      </c>
      <c r="F11" s="10">
        <v>1197</v>
      </c>
      <c r="G11" s="10">
        <v>1143</v>
      </c>
      <c r="H11" s="10">
        <v>1216</v>
      </c>
      <c r="I11" s="10">
        <v>1234</v>
      </c>
      <c r="J11" s="10">
        <v>1198</v>
      </c>
      <c r="K11" s="10">
        <v>1127</v>
      </c>
      <c r="L11" s="10">
        <v>1257</v>
      </c>
      <c r="M11" s="10">
        <v>1209</v>
      </c>
      <c r="N11" s="10">
        <v>1199</v>
      </c>
      <c r="O11" s="10">
        <v>1186</v>
      </c>
      <c r="P11" s="10">
        <v>1254</v>
      </c>
      <c r="Q11" s="10">
        <v>1176</v>
      </c>
    </row>
    <row r="12" spans="1:17" ht="12.75" customHeight="1">
      <c r="A12" s="13"/>
      <c r="B12" s="14" t="s">
        <v>32</v>
      </c>
      <c r="C12" s="15">
        <f>SUM(F12:Q12)</f>
        <v>3322</v>
      </c>
      <c r="D12" s="10">
        <f t="shared" si="1"/>
        <v>1660</v>
      </c>
      <c r="E12" s="10">
        <f t="shared" si="1"/>
        <v>1662</v>
      </c>
      <c r="F12" s="10">
        <v>296</v>
      </c>
      <c r="G12" s="10">
        <v>248</v>
      </c>
      <c r="H12" s="10">
        <v>272</v>
      </c>
      <c r="I12" s="10">
        <v>281</v>
      </c>
      <c r="J12" s="10">
        <v>261</v>
      </c>
      <c r="K12" s="10">
        <v>280</v>
      </c>
      <c r="L12" s="10">
        <v>287</v>
      </c>
      <c r="M12" s="10">
        <v>251</v>
      </c>
      <c r="N12" s="10">
        <v>289</v>
      </c>
      <c r="O12" s="10">
        <v>288</v>
      </c>
      <c r="P12" s="10">
        <v>255</v>
      </c>
      <c r="Q12" s="10">
        <v>314</v>
      </c>
    </row>
    <row r="13" spans="1:17" ht="12.75" customHeight="1">
      <c r="A13" s="13"/>
      <c r="B13" s="14" t="s">
        <v>33</v>
      </c>
      <c r="C13" s="15">
        <f>SUM(F13:Q13)</f>
        <v>2125</v>
      </c>
      <c r="D13" s="10">
        <f t="shared" si="1"/>
        <v>1118</v>
      </c>
      <c r="E13" s="10">
        <f t="shared" si="1"/>
        <v>1007</v>
      </c>
      <c r="F13" s="10">
        <v>188</v>
      </c>
      <c r="G13" s="10">
        <v>155</v>
      </c>
      <c r="H13" s="10">
        <v>185</v>
      </c>
      <c r="I13" s="10">
        <v>166</v>
      </c>
      <c r="J13" s="10">
        <v>185</v>
      </c>
      <c r="K13" s="10">
        <v>162</v>
      </c>
      <c r="L13" s="10">
        <v>191</v>
      </c>
      <c r="M13" s="10">
        <v>187</v>
      </c>
      <c r="N13" s="10">
        <v>180</v>
      </c>
      <c r="O13" s="10">
        <v>179</v>
      </c>
      <c r="P13" s="10">
        <v>189</v>
      </c>
      <c r="Q13" s="10">
        <v>158</v>
      </c>
    </row>
    <row r="14" spans="1:17" ht="12.75" customHeight="1">
      <c r="A14" s="13"/>
      <c r="B14" s="14" t="s">
        <v>34</v>
      </c>
      <c r="C14" s="15">
        <f>SUM(F14:Q14)</f>
        <v>4492</v>
      </c>
      <c r="D14" s="10">
        <f t="shared" si="1"/>
        <v>2258</v>
      </c>
      <c r="E14" s="10">
        <f t="shared" si="1"/>
        <v>2234</v>
      </c>
      <c r="F14" s="10">
        <v>404</v>
      </c>
      <c r="G14" s="10">
        <v>378</v>
      </c>
      <c r="H14" s="10">
        <v>345</v>
      </c>
      <c r="I14" s="10">
        <v>349</v>
      </c>
      <c r="J14" s="10">
        <v>406</v>
      </c>
      <c r="K14" s="10">
        <v>384</v>
      </c>
      <c r="L14" s="10">
        <v>365</v>
      </c>
      <c r="M14" s="10">
        <v>397</v>
      </c>
      <c r="N14" s="10">
        <v>358</v>
      </c>
      <c r="O14" s="10">
        <v>351</v>
      </c>
      <c r="P14" s="10">
        <v>380</v>
      </c>
      <c r="Q14" s="10">
        <v>375</v>
      </c>
    </row>
    <row r="15" spans="1:17" ht="12.75" customHeight="1">
      <c r="A15" s="13"/>
      <c r="B15" s="14" t="s">
        <v>375</v>
      </c>
      <c r="C15" s="15">
        <f>SUM(F15:Q15)</f>
        <v>2234</v>
      </c>
      <c r="D15" s="10">
        <f t="shared" si="1"/>
        <v>1144</v>
      </c>
      <c r="E15" s="10">
        <f t="shared" si="1"/>
        <v>1090</v>
      </c>
      <c r="F15" s="10">
        <v>195</v>
      </c>
      <c r="G15" s="10">
        <v>181</v>
      </c>
      <c r="H15" s="10">
        <v>180</v>
      </c>
      <c r="I15" s="10">
        <v>188</v>
      </c>
      <c r="J15" s="10">
        <v>171</v>
      </c>
      <c r="K15" s="10">
        <v>164</v>
      </c>
      <c r="L15" s="10">
        <v>204</v>
      </c>
      <c r="M15" s="10">
        <v>186</v>
      </c>
      <c r="N15" s="10">
        <v>193</v>
      </c>
      <c r="O15" s="10">
        <v>177</v>
      </c>
      <c r="P15" s="10">
        <v>201</v>
      </c>
      <c r="Q15" s="10">
        <v>194</v>
      </c>
    </row>
    <row r="16" spans="1:17" ht="4.5" customHeight="1">
      <c r="A16" s="13"/>
      <c r="B16" s="14"/>
      <c r="C16" s="15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 customHeight="1">
      <c r="A17" s="13"/>
      <c r="B17" s="14" t="s">
        <v>376</v>
      </c>
      <c r="C17" s="15">
        <f>SUM(F17:Q17)</f>
        <v>2121</v>
      </c>
      <c r="D17" s="10">
        <f aca="true" t="shared" si="2" ref="D17:E21">F17+H17+J17+L17+N17+P17</f>
        <v>1082</v>
      </c>
      <c r="E17" s="10">
        <f t="shared" si="2"/>
        <v>1039</v>
      </c>
      <c r="F17" s="10">
        <v>180</v>
      </c>
      <c r="G17" s="10">
        <v>162</v>
      </c>
      <c r="H17" s="10">
        <v>186</v>
      </c>
      <c r="I17" s="10">
        <v>151</v>
      </c>
      <c r="J17" s="10">
        <v>172</v>
      </c>
      <c r="K17" s="10">
        <v>170</v>
      </c>
      <c r="L17" s="10">
        <v>187</v>
      </c>
      <c r="M17" s="10">
        <v>191</v>
      </c>
      <c r="N17" s="10">
        <v>176</v>
      </c>
      <c r="O17" s="10">
        <v>180</v>
      </c>
      <c r="P17" s="10">
        <v>181</v>
      </c>
      <c r="Q17" s="10">
        <v>185</v>
      </c>
    </row>
    <row r="18" spans="1:17" ht="12.75" customHeight="1">
      <c r="A18" s="13"/>
      <c r="B18" s="14" t="s">
        <v>377</v>
      </c>
      <c r="C18" s="15">
        <f>SUM(F18:Q18)</f>
        <v>1588</v>
      </c>
      <c r="D18" s="10">
        <f t="shared" si="2"/>
        <v>826</v>
      </c>
      <c r="E18" s="10">
        <f t="shared" si="2"/>
        <v>762</v>
      </c>
      <c r="F18" s="10">
        <v>118</v>
      </c>
      <c r="G18" s="10">
        <v>136</v>
      </c>
      <c r="H18" s="10">
        <v>137</v>
      </c>
      <c r="I18" s="10">
        <v>135</v>
      </c>
      <c r="J18" s="10">
        <v>143</v>
      </c>
      <c r="K18" s="10">
        <v>104</v>
      </c>
      <c r="L18" s="10">
        <v>120</v>
      </c>
      <c r="M18" s="10">
        <v>143</v>
      </c>
      <c r="N18" s="10">
        <v>155</v>
      </c>
      <c r="O18" s="10">
        <v>118</v>
      </c>
      <c r="P18" s="10">
        <v>153</v>
      </c>
      <c r="Q18" s="10">
        <v>126</v>
      </c>
    </row>
    <row r="19" spans="1:17" ht="12.75" customHeight="1">
      <c r="A19" s="13"/>
      <c r="B19" s="14" t="s">
        <v>398</v>
      </c>
      <c r="C19" s="15">
        <f>SUM(F19:Q19)</f>
        <v>1442</v>
      </c>
      <c r="D19" s="10">
        <f t="shared" si="2"/>
        <v>742</v>
      </c>
      <c r="E19" s="10">
        <f t="shared" si="2"/>
        <v>700</v>
      </c>
      <c r="F19" s="10">
        <v>102</v>
      </c>
      <c r="G19" s="10">
        <v>91</v>
      </c>
      <c r="H19" s="10">
        <v>97</v>
      </c>
      <c r="I19" s="10">
        <v>106</v>
      </c>
      <c r="J19" s="10">
        <v>125</v>
      </c>
      <c r="K19" s="10">
        <v>112</v>
      </c>
      <c r="L19" s="10">
        <v>134</v>
      </c>
      <c r="M19" s="10">
        <v>132</v>
      </c>
      <c r="N19" s="10">
        <v>135</v>
      </c>
      <c r="O19" s="10">
        <v>131</v>
      </c>
      <c r="P19" s="10">
        <v>149</v>
      </c>
      <c r="Q19" s="10">
        <v>128</v>
      </c>
    </row>
    <row r="20" spans="1:17" ht="12.75" customHeight="1">
      <c r="A20" s="13"/>
      <c r="B20" s="14" t="s">
        <v>35</v>
      </c>
      <c r="C20" s="15">
        <f>SUM(F20:Q20)</f>
        <v>259</v>
      </c>
      <c r="D20" s="10">
        <f t="shared" si="2"/>
        <v>129</v>
      </c>
      <c r="E20" s="10">
        <f t="shared" si="2"/>
        <v>130</v>
      </c>
      <c r="F20" s="10">
        <v>23</v>
      </c>
      <c r="G20" s="10">
        <v>17</v>
      </c>
      <c r="H20" s="10">
        <v>15</v>
      </c>
      <c r="I20" s="10">
        <v>28</v>
      </c>
      <c r="J20" s="10">
        <v>27</v>
      </c>
      <c r="K20" s="10">
        <v>26</v>
      </c>
      <c r="L20" s="10">
        <v>17</v>
      </c>
      <c r="M20" s="10">
        <v>15</v>
      </c>
      <c r="N20" s="10">
        <v>31</v>
      </c>
      <c r="O20" s="10">
        <v>20</v>
      </c>
      <c r="P20" s="10">
        <v>16</v>
      </c>
      <c r="Q20" s="10">
        <v>24</v>
      </c>
    </row>
    <row r="21" spans="1:17" ht="13.5" customHeight="1">
      <c r="A21" s="13"/>
      <c r="B21" s="14" t="s">
        <v>36</v>
      </c>
      <c r="C21" s="15">
        <f>SUM(F21:Q21)</f>
        <v>65</v>
      </c>
      <c r="D21" s="10">
        <f t="shared" si="2"/>
        <v>34</v>
      </c>
      <c r="E21" s="10">
        <f t="shared" si="2"/>
        <v>31</v>
      </c>
      <c r="F21" s="10">
        <v>7</v>
      </c>
      <c r="G21" s="10">
        <v>6</v>
      </c>
      <c r="H21" s="10">
        <v>6</v>
      </c>
      <c r="I21" s="10">
        <v>6</v>
      </c>
      <c r="J21" s="10">
        <v>4</v>
      </c>
      <c r="K21" s="10">
        <v>8</v>
      </c>
      <c r="L21" s="10">
        <v>7</v>
      </c>
      <c r="M21" s="10">
        <v>2</v>
      </c>
      <c r="N21" s="10">
        <v>4</v>
      </c>
      <c r="O21" s="10">
        <v>5</v>
      </c>
      <c r="P21" s="10">
        <v>6</v>
      </c>
      <c r="Q21" s="10">
        <v>4</v>
      </c>
    </row>
    <row r="22" spans="1:17" ht="4.5" customHeight="1">
      <c r="A22" s="13"/>
      <c r="B22" s="14"/>
      <c r="C22" s="15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 customHeight="1">
      <c r="A23" s="13"/>
      <c r="B23" s="14" t="s">
        <v>37</v>
      </c>
      <c r="C23" s="15">
        <f>SUM(F23:Q23)</f>
        <v>103</v>
      </c>
      <c r="D23" s="10">
        <f aca="true" t="shared" si="3" ref="D23:E27">F23+H23+J23+L23+N23+P23</f>
        <v>46</v>
      </c>
      <c r="E23" s="10">
        <f t="shared" si="3"/>
        <v>57</v>
      </c>
      <c r="F23" s="10">
        <v>6</v>
      </c>
      <c r="G23" s="10">
        <v>8</v>
      </c>
      <c r="H23" s="10">
        <v>8</v>
      </c>
      <c r="I23" s="10">
        <v>11</v>
      </c>
      <c r="J23" s="10">
        <v>6</v>
      </c>
      <c r="K23" s="10">
        <v>7</v>
      </c>
      <c r="L23" s="10">
        <v>10</v>
      </c>
      <c r="M23" s="10">
        <v>8</v>
      </c>
      <c r="N23" s="10">
        <v>8</v>
      </c>
      <c r="O23" s="10">
        <v>10</v>
      </c>
      <c r="P23" s="10">
        <v>8</v>
      </c>
      <c r="Q23" s="10">
        <v>13</v>
      </c>
    </row>
    <row r="24" spans="1:17" ht="12.75" customHeight="1">
      <c r="A24" s="13"/>
      <c r="B24" s="14" t="s">
        <v>38</v>
      </c>
      <c r="C24" s="15">
        <f>SUM(F24:Q24)</f>
        <v>1491</v>
      </c>
      <c r="D24" s="10">
        <f t="shared" si="3"/>
        <v>755</v>
      </c>
      <c r="E24" s="10">
        <f t="shared" si="3"/>
        <v>736</v>
      </c>
      <c r="F24" s="10">
        <v>159</v>
      </c>
      <c r="G24" s="10">
        <v>126</v>
      </c>
      <c r="H24" s="10">
        <v>127</v>
      </c>
      <c r="I24" s="10">
        <v>120</v>
      </c>
      <c r="J24" s="10">
        <v>137</v>
      </c>
      <c r="K24" s="10">
        <v>115</v>
      </c>
      <c r="L24" s="10">
        <v>110</v>
      </c>
      <c r="M24" s="10">
        <v>127</v>
      </c>
      <c r="N24" s="10">
        <v>109</v>
      </c>
      <c r="O24" s="10">
        <v>123</v>
      </c>
      <c r="P24" s="10">
        <v>113</v>
      </c>
      <c r="Q24" s="10">
        <v>125</v>
      </c>
    </row>
    <row r="25" spans="1:17" ht="12.75" customHeight="1">
      <c r="A25" s="13"/>
      <c r="B25" s="14" t="s">
        <v>39</v>
      </c>
      <c r="C25" s="15">
        <f>SUM(F25:Q25)</f>
        <v>217</v>
      </c>
      <c r="D25" s="10">
        <f t="shared" si="3"/>
        <v>101</v>
      </c>
      <c r="E25" s="10">
        <f t="shared" si="3"/>
        <v>116</v>
      </c>
      <c r="F25" s="10">
        <v>12</v>
      </c>
      <c r="G25" s="10">
        <v>10</v>
      </c>
      <c r="H25" s="10">
        <v>16</v>
      </c>
      <c r="I25" s="10">
        <v>16</v>
      </c>
      <c r="J25" s="10">
        <v>14</v>
      </c>
      <c r="K25" s="10">
        <v>17</v>
      </c>
      <c r="L25" s="10">
        <v>13</v>
      </c>
      <c r="M25" s="10">
        <v>17</v>
      </c>
      <c r="N25" s="10">
        <v>21</v>
      </c>
      <c r="O25" s="10">
        <v>31</v>
      </c>
      <c r="P25" s="10">
        <v>25</v>
      </c>
      <c r="Q25" s="10">
        <v>25</v>
      </c>
    </row>
    <row r="26" spans="1:17" ht="13.5" customHeight="1">
      <c r="A26" s="13"/>
      <c r="B26" s="14" t="s">
        <v>378</v>
      </c>
      <c r="C26" s="15">
        <f>SUM(F26:Q26)</f>
        <v>441</v>
      </c>
      <c r="D26" s="10">
        <f t="shared" si="3"/>
        <v>225</v>
      </c>
      <c r="E26" s="10">
        <f t="shared" si="3"/>
        <v>216</v>
      </c>
      <c r="F26" s="10">
        <v>36</v>
      </c>
      <c r="G26" s="10">
        <v>40</v>
      </c>
      <c r="H26" s="10">
        <v>43</v>
      </c>
      <c r="I26" s="10">
        <v>40</v>
      </c>
      <c r="J26" s="10">
        <v>31</v>
      </c>
      <c r="K26" s="10">
        <v>28</v>
      </c>
      <c r="L26" s="10">
        <v>29</v>
      </c>
      <c r="M26" s="10">
        <v>46</v>
      </c>
      <c r="N26" s="10">
        <v>34</v>
      </c>
      <c r="O26" s="10">
        <v>27</v>
      </c>
      <c r="P26" s="10">
        <v>52</v>
      </c>
      <c r="Q26" s="10">
        <v>35</v>
      </c>
    </row>
    <row r="27" spans="1:17" ht="12.75" customHeight="1">
      <c r="A27" s="13"/>
      <c r="B27" s="14" t="s">
        <v>40</v>
      </c>
      <c r="C27" s="15">
        <f>SUM(F27:Q27)</f>
        <v>226</v>
      </c>
      <c r="D27" s="10">
        <f t="shared" si="3"/>
        <v>119</v>
      </c>
      <c r="E27" s="10">
        <f t="shared" si="3"/>
        <v>107</v>
      </c>
      <c r="F27" s="10">
        <v>18</v>
      </c>
      <c r="G27" s="10">
        <v>13</v>
      </c>
      <c r="H27" s="10">
        <v>19</v>
      </c>
      <c r="I27" s="10">
        <v>17</v>
      </c>
      <c r="J27" s="10">
        <v>16</v>
      </c>
      <c r="K27" s="10">
        <v>21</v>
      </c>
      <c r="L27" s="10">
        <v>21</v>
      </c>
      <c r="M27" s="10">
        <v>12</v>
      </c>
      <c r="N27" s="10">
        <v>19</v>
      </c>
      <c r="O27" s="10">
        <v>24</v>
      </c>
      <c r="P27" s="10">
        <v>26</v>
      </c>
      <c r="Q27" s="10">
        <v>20</v>
      </c>
    </row>
    <row r="28" spans="1:17" ht="4.5" customHeight="1">
      <c r="A28" s="13"/>
      <c r="B28" s="14"/>
      <c r="C28" s="1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 customHeight="1">
      <c r="A29" s="13"/>
      <c r="B29" s="14" t="s">
        <v>399</v>
      </c>
      <c r="C29" s="15">
        <f>SUM(F29:Q29)</f>
        <v>362</v>
      </c>
      <c r="D29" s="10">
        <f aca="true" t="shared" si="4" ref="D29:E33">F29+H29+J29+L29+N29+P29</f>
        <v>185</v>
      </c>
      <c r="E29" s="10">
        <f t="shared" si="4"/>
        <v>177</v>
      </c>
      <c r="F29" s="10">
        <v>29</v>
      </c>
      <c r="G29" s="10">
        <v>26</v>
      </c>
      <c r="H29" s="10">
        <v>29</v>
      </c>
      <c r="I29" s="10">
        <v>30</v>
      </c>
      <c r="J29" s="10">
        <v>34</v>
      </c>
      <c r="K29" s="10">
        <v>32</v>
      </c>
      <c r="L29" s="10">
        <v>29</v>
      </c>
      <c r="M29" s="10">
        <v>24</v>
      </c>
      <c r="N29" s="10">
        <v>35</v>
      </c>
      <c r="O29" s="10">
        <v>37</v>
      </c>
      <c r="P29" s="10">
        <v>29</v>
      </c>
      <c r="Q29" s="10">
        <v>28</v>
      </c>
    </row>
    <row r="30" spans="1:17" ht="13.5" customHeight="1">
      <c r="A30" s="13"/>
      <c r="B30" s="14" t="s">
        <v>403</v>
      </c>
      <c r="C30" s="15">
        <f>SUM(F30:Q30)</f>
        <v>587</v>
      </c>
      <c r="D30" s="10">
        <f t="shared" si="4"/>
        <v>301</v>
      </c>
      <c r="E30" s="10">
        <f t="shared" si="4"/>
        <v>286</v>
      </c>
      <c r="F30" s="10">
        <v>53</v>
      </c>
      <c r="G30" s="10">
        <v>40</v>
      </c>
      <c r="H30" s="10">
        <v>45</v>
      </c>
      <c r="I30" s="10">
        <v>45</v>
      </c>
      <c r="J30" s="10">
        <v>53</v>
      </c>
      <c r="K30" s="10">
        <v>52</v>
      </c>
      <c r="L30" s="10">
        <v>52</v>
      </c>
      <c r="M30" s="10">
        <v>51</v>
      </c>
      <c r="N30" s="10">
        <v>47</v>
      </c>
      <c r="O30" s="10">
        <v>52</v>
      </c>
      <c r="P30" s="10">
        <v>51</v>
      </c>
      <c r="Q30" s="10">
        <v>46</v>
      </c>
    </row>
    <row r="31" spans="1:17" ht="12.75" customHeight="1">
      <c r="A31" s="13"/>
      <c r="B31" s="14" t="s">
        <v>41</v>
      </c>
      <c r="C31" s="15">
        <f>SUM(F31:Q31)</f>
        <v>948</v>
      </c>
      <c r="D31" s="10">
        <f t="shared" si="4"/>
        <v>519</v>
      </c>
      <c r="E31" s="10">
        <f t="shared" si="4"/>
        <v>429</v>
      </c>
      <c r="F31" s="10">
        <v>81</v>
      </c>
      <c r="G31" s="10">
        <v>72</v>
      </c>
      <c r="H31" s="10">
        <v>93</v>
      </c>
      <c r="I31" s="10">
        <v>75</v>
      </c>
      <c r="J31" s="10">
        <v>90</v>
      </c>
      <c r="K31" s="10">
        <v>77</v>
      </c>
      <c r="L31" s="10">
        <v>83</v>
      </c>
      <c r="M31" s="10">
        <v>72</v>
      </c>
      <c r="N31" s="10">
        <v>94</v>
      </c>
      <c r="O31" s="10">
        <v>68</v>
      </c>
      <c r="P31" s="10">
        <v>78</v>
      </c>
      <c r="Q31" s="10">
        <v>65</v>
      </c>
    </row>
    <row r="32" spans="1:17" ht="12.75" customHeight="1">
      <c r="A32" s="13"/>
      <c r="B32" s="14" t="s">
        <v>42</v>
      </c>
      <c r="C32" s="15">
        <f>SUM(F32:Q32)</f>
        <v>1272</v>
      </c>
      <c r="D32" s="10">
        <f t="shared" si="4"/>
        <v>653</v>
      </c>
      <c r="E32" s="10">
        <f t="shared" si="4"/>
        <v>619</v>
      </c>
      <c r="F32" s="10">
        <v>116</v>
      </c>
      <c r="G32" s="10">
        <v>106</v>
      </c>
      <c r="H32" s="10">
        <v>112</v>
      </c>
      <c r="I32" s="10">
        <v>114</v>
      </c>
      <c r="J32" s="10">
        <v>108</v>
      </c>
      <c r="K32" s="10">
        <v>92</v>
      </c>
      <c r="L32" s="10">
        <v>101</v>
      </c>
      <c r="M32" s="10">
        <v>122</v>
      </c>
      <c r="N32" s="10">
        <v>114</v>
      </c>
      <c r="O32" s="10">
        <v>96</v>
      </c>
      <c r="P32" s="10">
        <v>102</v>
      </c>
      <c r="Q32" s="10">
        <v>89</v>
      </c>
    </row>
    <row r="33" spans="1:17" ht="12.75" customHeight="1">
      <c r="A33" s="13"/>
      <c r="B33" s="14" t="s">
        <v>43</v>
      </c>
      <c r="C33" s="15">
        <f>SUM(F33:Q33)</f>
        <v>2138</v>
      </c>
      <c r="D33" s="10">
        <f t="shared" si="4"/>
        <v>1056</v>
      </c>
      <c r="E33" s="10">
        <f t="shared" si="4"/>
        <v>1082</v>
      </c>
      <c r="F33" s="10">
        <v>182</v>
      </c>
      <c r="G33" s="10">
        <v>173</v>
      </c>
      <c r="H33" s="10">
        <v>183</v>
      </c>
      <c r="I33" s="10">
        <v>188</v>
      </c>
      <c r="J33" s="10">
        <v>173</v>
      </c>
      <c r="K33" s="10">
        <v>187</v>
      </c>
      <c r="L33" s="10">
        <v>167</v>
      </c>
      <c r="M33" s="10">
        <v>184</v>
      </c>
      <c r="N33" s="10">
        <v>185</v>
      </c>
      <c r="O33" s="10">
        <v>168</v>
      </c>
      <c r="P33" s="10">
        <v>166</v>
      </c>
      <c r="Q33" s="10">
        <v>182</v>
      </c>
    </row>
    <row r="34" spans="1:17" ht="4.5" customHeight="1">
      <c r="A34" s="13"/>
      <c r="B34" s="14"/>
      <c r="C34" s="1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3.5" customHeight="1">
      <c r="A35" s="13"/>
      <c r="B35" s="14" t="s">
        <v>44</v>
      </c>
      <c r="C35" s="15">
        <f>SUM(F35:Q35)</f>
        <v>767</v>
      </c>
      <c r="D35" s="10">
        <f aca="true" t="shared" si="5" ref="D35:E38">F35+H35+J35+L35+N35+P35</f>
        <v>386</v>
      </c>
      <c r="E35" s="10">
        <f t="shared" si="5"/>
        <v>381</v>
      </c>
      <c r="F35" s="10">
        <v>62</v>
      </c>
      <c r="G35" s="10">
        <v>65</v>
      </c>
      <c r="H35" s="10">
        <v>65</v>
      </c>
      <c r="I35" s="10">
        <v>55</v>
      </c>
      <c r="J35" s="10">
        <v>65</v>
      </c>
      <c r="K35" s="10">
        <v>59</v>
      </c>
      <c r="L35" s="10">
        <v>69</v>
      </c>
      <c r="M35" s="10">
        <v>66</v>
      </c>
      <c r="N35" s="10">
        <v>53</v>
      </c>
      <c r="O35" s="10">
        <v>69</v>
      </c>
      <c r="P35" s="10">
        <v>72</v>
      </c>
      <c r="Q35" s="10">
        <v>67</v>
      </c>
    </row>
    <row r="36" spans="1:17" ht="12.75" customHeight="1">
      <c r="A36" s="13"/>
      <c r="B36" s="14" t="s">
        <v>45</v>
      </c>
      <c r="C36" s="15">
        <f>SUM(F36:Q36)</f>
        <v>693</v>
      </c>
      <c r="D36" s="10">
        <f t="shared" si="5"/>
        <v>340</v>
      </c>
      <c r="E36" s="10">
        <f t="shared" si="5"/>
        <v>353</v>
      </c>
      <c r="F36" s="10">
        <v>56</v>
      </c>
      <c r="G36" s="10">
        <v>72</v>
      </c>
      <c r="H36" s="10">
        <v>56</v>
      </c>
      <c r="I36" s="10">
        <v>61</v>
      </c>
      <c r="J36" s="10">
        <v>65</v>
      </c>
      <c r="K36" s="10">
        <v>60</v>
      </c>
      <c r="L36" s="10">
        <v>64</v>
      </c>
      <c r="M36" s="10">
        <v>55</v>
      </c>
      <c r="N36" s="10">
        <v>49</v>
      </c>
      <c r="O36" s="10">
        <v>51</v>
      </c>
      <c r="P36" s="10">
        <v>50</v>
      </c>
      <c r="Q36" s="10">
        <v>54</v>
      </c>
    </row>
    <row r="37" spans="1:17" ht="12.75" customHeight="1">
      <c r="A37" s="13"/>
      <c r="B37" s="14" t="s">
        <v>379</v>
      </c>
      <c r="C37" s="15">
        <f>SUM(F37:Q37)</f>
        <v>468</v>
      </c>
      <c r="D37" s="10">
        <f t="shared" si="5"/>
        <v>258</v>
      </c>
      <c r="E37" s="10">
        <f t="shared" si="5"/>
        <v>210</v>
      </c>
      <c r="F37" s="10">
        <v>40</v>
      </c>
      <c r="G37" s="10">
        <v>25</v>
      </c>
      <c r="H37" s="10">
        <v>38</v>
      </c>
      <c r="I37" s="10">
        <v>40</v>
      </c>
      <c r="J37" s="10">
        <v>46</v>
      </c>
      <c r="K37" s="10">
        <v>40</v>
      </c>
      <c r="L37" s="10">
        <v>49</v>
      </c>
      <c r="M37" s="10">
        <v>26</v>
      </c>
      <c r="N37" s="10">
        <v>35</v>
      </c>
      <c r="O37" s="10">
        <v>34</v>
      </c>
      <c r="P37" s="10">
        <v>50</v>
      </c>
      <c r="Q37" s="10">
        <v>45</v>
      </c>
    </row>
    <row r="38" spans="1:17" ht="12.75" customHeight="1">
      <c r="A38" s="13"/>
      <c r="B38" s="110" t="s">
        <v>401</v>
      </c>
      <c r="C38" s="15">
        <f>SUM(F38:Q38)</f>
        <v>872</v>
      </c>
      <c r="D38" s="10">
        <f t="shared" si="5"/>
        <v>415</v>
      </c>
      <c r="E38" s="10">
        <f t="shared" si="5"/>
        <v>457</v>
      </c>
      <c r="F38" s="10">
        <v>59</v>
      </c>
      <c r="G38" s="10">
        <v>65</v>
      </c>
      <c r="H38" s="10">
        <v>61</v>
      </c>
      <c r="I38" s="10">
        <v>82</v>
      </c>
      <c r="J38" s="10">
        <v>60</v>
      </c>
      <c r="K38" s="10">
        <v>80</v>
      </c>
      <c r="L38" s="10">
        <v>90</v>
      </c>
      <c r="M38" s="10">
        <v>76</v>
      </c>
      <c r="N38" s="10">
        <v>70</v>
      </c>
      <c r="O38" s="10">
        <v>69</v>
      </c>
      <c r="P38" s="10">
        <v>75</v>
      </c>
      <c r="Q38" s="10">
        <v>85</v>
      </c>
    </row>
    <row r="39" spans="1:17" ht="4.5" customHeight="1" thickBot="1">
      <c r="A39" s="13"/>
      <c r="B39" s="152"/>
      <c r="C39" s="145"/>
      <c r="D39" s="153"/>
      <c r="E39" s="153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</row>
    <row r="40" ht="11.25"/>
    <row r="41" ht="11.25"/>
    <row r="42" ht="11.25"/>
    <row r="43" ht="11.25"/>
  </sheetData>
  <mergeCells count="7">
    <mergeCell ref="B2:L2"/>
    <mergeCell ref="N4:O4"/>
    <mergeCell ref="P4:Q4"/>
    <mergeCell ref="F4:G4"/>
    <mergeCell ref="H4:I4"/>
    <mergeCell ref="J4:K4"/>
    <mergeCell ref="L4:M4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scale="97" r:id="rId1"/>
  <colBreaks count="1" manualBreakCount="1">
    <brk id="9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N39"/>
  <sheetViews>
    <sheetView workbookViewId="0" topLeftCell="A1">
      <selection activeCell="B42" sqref="B42"/>
    </sheetView>
  </sheetViews>
  <sheetFormatPr defaultColWidth="10.00390625" defaultRowHeight="12.75" customHeight="1"/>
  <cols>
    <col min="1" max="1" width="1.625" style="6" customWidth="1"/>
    <col min="2" max="2" width="10.625" style="6" customWidth="1"/>
    <col min="3" max="11" width="8.125" style="6" customWidth="1"/>
    <col min="12" max="16384" width="10.00390625" style="6" customWidth="1"/>
  </cols>
  <sheetData>
    <row r="1" ht="4.5" customHeight="1"/>
    <row r="2" spans="2:12" ht="12.75" customHeight="1">
      <c r="B2" s="419" t="s">
        <v>64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ht="4.5" customHeight="1" thickBot="1"/>
    <row r="4" spans="2:11" ht="12.75" customHeight="1">
      <c r="B4" s="432" t="s">
        <v>25</v>
      </c>
      <c r="C4" s="57"/>
      <c r="D4" s="147" t="s">
        <v>8</v>
      </c>
      <c r="E4" s="133"/>
      <c r="F4" s="414" t="s">
        <v>85</v>
      </c>
      <c r="G4" s="416"/>
      <c r="H4" s="414" t="s">
        <v>86</v>
      </c>
      <c r="I4" s="416"/>
      <c r="J4" s="414" t="s">
        <v>87</v>
      </c>
      <c r="K4" s="415"/>
    </row>
    <row r="5" spans="2:11" s="74" customFormat="1" ht="12.75" customHeight="1">
      <c r="B5" s="433"/>
      <c r="C5" s="7" t="s">
        <v>8</v>
      </c>
      <c r="D5" s="7" t="s">
        <v>47</v>
      </c>
      <c r="E5" s="7" t="s">
        <v>48</v>
      </c>
      <c r="F5" s="7" t="s">
        <v>47</v>
      </c>
      <c r="G5" s="7" t="s">
        <v>48</v>
      </c>
      <c r="H5" s="7" t="s">
        <v>47</v>
      </c>
      <c r="I5" s="7" t="s">
        <v>48</v>
      </c>
      <c r="J5" s="7" t="s">
        <v>47</v>
      </c>
      <c r="K5" s="7" t="s">
        <v>48</v>
      </c>
    </row>
    <row r="6" spans="2:11" ht="4.5" customHeight="1">
      <c r="B6" s="154"/>
      <c r="C6" s="155"/>
      <c r="D6" s="155"/>
      <c r="E6" s="155"/>
      <c r="F6" s="155"/>
      <c r="G6" s="155"/>
      <c r="H6" s="155"/>
      <c r="I6" s="155"/>
      <c r="J6" s="155"/>
      <c r="K6" s="155"/>
    </row>
    <row r="7" spans="1:14" ht="13.5" customHeight="1">
      <c r="A7" s="13"/>
      <c r="B7" s="28" t="s">
        <v>28</v>
      </c>
      <c r="C7" s="29">
        <f>SUM(F7:K7)</f>
        <v>22192</v>
      </c>
      <c r="D7" s="9">
        <f aca="true" t="shared" si="0" ref="D7:K7">SUM(D11:D39)</f>
        <v>11387</v>
      </c>
      <c r="E7" s="9">
        <f t="shared" si="0"/>
        <v>10805</v>
      </c>
      <c r="F7" s="9">
        <f t="shared" si="0"/>
        <v>3747</v>
      </c>
      <c r="G7" s="9">
        <f t="shared" si="0"/>
        <v>3609</v>
      </c>
      <c r="H7" s="9">
        <f t="shared" si="0"/>
        <v>3835</v>
      </c>
      <c r="I7" s="9">
        <f t="shared" si="0"/>
        <v>3620</v>
      </c>
      <c r="J7" s="9">
        <f t="shared" si="0"/>
        <v>3805</v>
      </c>
      <c r="K7" s="9">
        <f t="shared" si="0"/>
        <v>3576</v>
      </c>
      <c r="N7" s="397"/>
    </row>
    <row r="8" spans="2:11" ht="12.75" customHeight="1">
      <c r="B8" s="30" t="s">
        <v>29</v>
      </c>
      <c r="C8" s="15">
        <f>SUM(F8:K8)</f>
        <v>473</v>
      </c>
      <c r="D8" s="10">
        <f>F8+H8+J8</f>
        <v>241</v>
      </c>
      <c r="E8" s="10">
        <f>G8+I8+K8</f>
        <v>232</v>
      </c>
      <c r="F8" s="16">
        <v>80</v>
      </c>
      <c r="G8" s="16">
        <v>78</v>
      </c>
      <c r="H8" s="16">
        <v>80</v>
      </c>
      <c r="I8" s="16">
        <v>78</v>
      </c>
      <c r="J8" s="16">
        <v>81</v>
      </c>
      <c r="K8" s="16">
        <v>76</v>
      </c>
    </row>
    <row r="9" spans="2:11" ht="12.75" customHeight="1">
      <c r="B9" s="30" t="s">
        <v>30</v>
      </c>
      <c r="C9" s="15">
        <f>SUM(F9:K9)</f>
        <v>514</v>
      </c>
      <c r="D9" s="10">
        <f>F9+H9+J9</f>
        <v>288</v>
      </c>
      <c r="E9" s="10">
        <f>G9+I9+K9</f>
        <v>226</v>
      </c>
      <c r="F9" s="16">
        <v>90</v>
      </c>
      <c r="G9" s="16">
        <v>73</v>
      </c>
      <c r="H9" s="16">
        <v>102</v>
      </c>
      <c r="I9" s="16">
        <v>68</v>
      </c>
      <c r="J9" s="16">
        <v>96</v>
      </c>
      <c r="K9" s="16">
        <v>85</v>
      </c>
    </row>
    <row r="10" spans="2:11" ht="4.5" customHeight="1">
      <c r="B10" s="30"/>
      <c r="C10" s="15">
        <v>0</v>
      </c>
      <c r="D10" s="10">
        <v>0</v>
      </c>
      <c r="E10" s="10">
        <v>0</v>
      </c>
      <c r="F10" s="16"/>
      <c r="G10" s="16"/>
      <c r="H10" s="16"/>
      <c r="I10" s="16"/>
      <c r="J10" s="16"/>
      <c r="K10" s="16"/>
    </row>
    <row r="11" spans="1:11" ht="13.5" customHeight="1">
      <c r="A11" s="13"/>
      <c r="B11" s="14" t="s">
        <v>31</v>
      </c>
      <c r="C11" s="15">
        <f>SUM(F11:K11)</f>
        <v>7905</v>
      </c>
      <c r="D11" s="10">
        <f aca="true" t="shared" si="1" ref="D11:E15">F11+H11+J11</f>
        <v>4049</v>
      </c>
      <c r="E11" s="10">
        <f t="shared" si="1"/>
        <v>3856</v>
      </c>
      <c r="F11" s="10">
        <v>1316</v>
      </c>
      <c r="G11" s="10">
        <v>1305</v>
      </c>
      <c r="H11" s="10">
        <v>1373</v>
      </c>
      <c r="I11" s="10">
        <v>1315</v>
      </c>
      <c r="J11" s="10">
        <v>1360</v>
      </c>
      <c r="K11" s="10">
        <v>1236</v>
      </c>
    </row>
    <row r="12" spans="1:11" ht="12.75" customHeight="1">
      <c r="A12" s="13"/>
      <c r="B12" s="14" t="s">
        <v>32</v>
      </c>
      <c r="C12" s="15">
        <f>SUM(F12:K12)</f>
        <v>1662</v>
      </c>
      <c r="D12" s="10">
        <f t="shared" si="1"/>
        <v>822</v>
      </c>
      <c r="E12" s="10">
        <f t="shared" si="1"/>
        <v>840</v>
      </c>
      <c r="F12" s="10">
        <v>273</v>
      </c>
      <c r="G12" s="10">
        <v>288</v>
      </c>
      <c r="H12" s="10">
        <v>309</v>
      </c>
      <c r="I12" s="10">
        <v>262</v>
      </c>
      <c r="J12" s="10">
        <v>240</v>
      </c>
      <c r="K12" s="10">
        <v>290</v>
      </c>
    </row>
    <row r="13" spans="1:11" ht="12.75" customHeight="1">
      <c r="A13" s="13"/>
      <c r="B13" s="14" t="s">
        <v>33</v>
      </c>
      <c r="C13" s="15">
        <f>SUM(F13:K13)</f>
        <v>1049</v>
      </c>
      <c r="D13" s="10">
        <f t="shared" si="1"/>
        <v>531</v>
      </c>
      <c r="E13" s="10">
        <f t="shared" si="1"/>
        <v>518</v>
      </c>
      <c r="F13" s="10">
        <v>179</v>
      </c>
      <c r="G13" s="10">
        <v>169</v>
      </c>
      <c r="H13" s="10">
        <v>195</v>
      </c>
      <c r="I13" s="10">
        <v>174</v>
      </c>
      <c r="J13" s="10">
        <v>157</v>
      </c>
      <c r="K13" s="10">
        <v>175</v>
      </c>
    </row>
    <row r="14" spans="1:11" ht="12.75" customHeight="1">
      <c r="A14" s="13"/>
      <c r="B14" s="14" t="s">
        <v>34</v>
      </c>
      <c r="C14" s="15">
        <f>SUM(F14:K14)</f>
        <v>2295</v>
      </c>
      <c r="D14" s="10">
        <f t="shared" si="1"/>
        <v>1214</v>
      </c>
      <c r="E14" s="10">
        <f t="shared" si="1"/>
        <v>1081</v>
      </c>
      <c r="F14" s="10">
        <v>390</v>
      </c>
      <c r="G14" s="10">
        <v>366</v>
      </c>
      <c r="H14" s="10">
        <v>429</v>
      </c>
      <c r="I14" s="10">
        <v>366</v>
      </c>
      <c r="J14" s="10">
        <v>395</v>
      </c>
      <c r="K14" s="10">
        <v>349</v>
      </c>
    </row>
    <row r="15" spans="1:11" ht="12.75" customHeight="1">
      <c r="A15" s="13"/>
      <c r="B15" s="14" t="s">
        <v>370</v>
      </c>
      <c r="C15" s="15">
        <f>SUM(F15:K15)</f>
        <v>1208</v>
      </c>
      <c r="D15" s="10">
        <f t="shared" si="1"/>
        <v>630</v>
      </c>
      <c r="E15" s="10">
        <f t="shared" si="1"/>
        <v>578</v>
      </c>
      <c r="F15" s="10">
        <v>221</v>
      </c>
      <c r="G15" s="10">
        <v>195</v>
      </c>
      <c r="H15" s="10">
        <v>205</v>
      </c>
      <c r="I15" s="10">
        <v>191</v>
      </c>
      <c r="J15" s="10">
        <v>204</v>
      </c>
      <c r="K15" s="10">
        <v>192</v>
      </c>
    </row>
    <row r="16" spans="1:11" ht="4.5" customHeight="1">
      <c r="A16" s="13"/>
      <c r="B16" s="14"/>
      <c r="C16" s="15"/>
      <c r="D16" s="10"/>
      <c r="E16" s="10"/>
      <c r="F16" s="10"/>
      <c r="G16" s="10"/>
      <c r="H16" s="10"/>
      <c r="I16" s="10"/>
      <c r="J16" s="10"/>
      <c r="K16" s="10"/>
    </row>
    <row r="17" spans="1:11" ht="12.75" customHeight="1">
      <c r="A17" s="13"/>
      <c r="B17" s="14" t="s">
        <v>371</v>
      </c>
      <c r="C17" s="15">
        <f>SUM(F17:K17)</f>
        <v>1082</v>
      </c>
      <c r="D17" s="10">
        <f aca="true" t="shared" si="2" ref="D17:E21">F17+H17+J17</f>
        <v>551</v>
      </c>
      <c r="E17" s="10">
        <f t="shared" si="2"/>
        <v>531</v>
      </c>
      <c r="F17" s="10">
        <v>201</v>
      </c>
      <c r="G17" s="10">
        <v>147</v>
      </c>
      <c r="H17" s="10">
        <v>158</v>
      </c>
      <c r="I17" s="10">
        <v>202</v>
      </c>
      <c r="J17" s="10">
        <v>192</v>
      </c>
      <c r="K17" s="10">
        <v>182</v>
      </c>
    </row>
    <row r="18" spans="1:11" ht="12.75" customHeight="1">
      <c r="A18" s="13"/>
      <c r="B18" s="14" t="s">
        <v>372</v>
      </c>
      <c r="C18" s="15">
        <f>SUM(F18:K18)</f>
        <v>878</v>
      </c>
      <c r="D18" s="10">
        <f t="shared" si="2"/>
        <v>459</v>
      </c>
      <c r="E18" s="10">
        <f t="shared" si="2"/>
        <v>419</v>
      </c>
      <c r="F18" s="10">
        <v>143</v>
      </c>
      <c r="G18" s="10">
        <v>138</v>
      </c>
      <c r="H18" s="10">
        <v>145</v>
      </c>
      <c r="I18" s="10">
        <v>126</v>
      </c>
      <c r="J18" s="10">
        <v>171</v>
      </c>
      <c r="K18" s="10">
        <v>155</v>
      </c>
    </row>
    <row r="19" spans="1:11" ht="12.75" customHeight="1">
      <c r="A19" s="13"/>
      <c r="B19" s="14" t="s">
        <v>390</v>
      </c>
      <c r="C19" s="15">
        <f>SUM(F19:K19)</f>
        <v>848</v>
      </c>
      <c r="D19" s="10">
        <f t="shared" si="2"/>
        <v>442</v>
      </c>
      <c r="E19" s="10">
        <f t="shared" si="2"/>
        <v>406</v>
      </c>
      <c r="F19" s="10">
        <v>145</v>
      </c>
      <c r="G19" s="10">
        <v>138</v>
      </c>
      <c r="H19" s="10">
        <v>144</v>
      </c>
      <c r="I19" s="10">
        <v>120</v>
      </c>
      <c r="J19" s="10">
        <v>153</v>
      </c>
      <c r="K19" s="10">
        <v>148</v>
      </c>
    </row>
    <row r="20" spans="1:11" ht="12.75" customHeight="1">
      <c r="A20" s="13"/>
      <c r="B20" s="14" t="s">
        <v>35</v>
      </c>
      <c r="C20" s="15">
        <f>SUM(F20:K20)</f>
        <v>130</v>
      </c>
      <c r="D20" s="10">
        <f t="shared" si="2"/>
        <v>72</v>
      </c>
      <c r="E20" s="10">
        <f t="shared" si="2"/>
        <v>58</v>
      </c>
      <c r="F20" s="10">
        <v>23</v>
      </c>
      <c r="G20" s="10">
        <v>24</v>
      </c>
      <c r="H20" s="10">
        <v>20</v>
      </c>
      <c r="I20" s="10">
        <v>18</v>
      </c>
      <c r="J20" s="10">
        <v>29</v>
      </c>
      <c r="K20" s="10">
        <v>16</v>
      </c>
    </row>
    <row r="21" spans="1:11" ht="13.5" customHeight="1">
      <c r="A21" s="13"/>
      <c r="B21" s="14" t="s">
        <v>36</v>
      </c>
      <c r="C21" s="15">
        <f>SUM(F21:K21)</f>
        <v>36</v>
      </c>
      <c r="D21" s="10">
        <f t="shared" si="2"/>
        <v>20</v>
      </c>
      <c r="E21" s="10">
        <f t="shared" si="2"/>
        <v>16</v>
      </c>
      <c r="F21" s="10">
        <v>6</v>
      </c>
      <c r="G21" s="10">
        <v>4</v>
      </c>
      <c r="H21" s="10">
        <v>7</v>
      </c>
      <c r="I21" s="10">
        <v>7</v>
      </c>
      <c r="J21" s="10">
        <v>7</v>
      </c>
      <c r="K21" s="10">
        <v>5</v>
      </c>
    </row>
    <row r="22" spans="1:11" ht="4.5" customHeight="1">
      <c r="A22" s="13"/>
      <c r="B22" s="14"/>
      <c r="C22" s="15"/>
      <c r="D22" s="10"/>
      <c r="E22" s="10"/>
      <c r="F22" s="10"/>
      <c r="G22" s="10"/>
      <c r="H22" s="10"/>
      <c r="I22" s="10"/>
      <c r="J22" s="10"/>
      <c r="K22" s="10"/>
    </row>
    <row r="23" spans="1:11" ht="12.75" customHeight="1">
      <c r="A23" s="13"/>
      <c r="B23" s="14" t="s">
        <v>37</v>
      </c>
      <c r="C23" s="15">
        <f>SUM(F23:K23)</f>
        <v>64</v>
      </c>
      <c r="D23" s="10">
        <f aca="true" t="shared" si="3" ref="D23:E27">F23+H23+J23</f>
        <v>35</v>
      </c>
      <c r="E23" s="10">
        <f t="shared" si="3"/>
        <v>29</v>
      </c>
      <c r="F23" s="10">
        <v>11</v>
      </c>
      <c r="G23" s="10">
        <v>11</v>
      </c>
      <c r="H23" s="10">
        <v>9</v>
      </c>
      <c r="I23" s="10">
        <v>8</v>
      </c>
      <c r="J23" s="10">
        <v>15</v>
      </c>
      <c r="K23" s="10">
        <v>10</v>
      </c>
    </row>
    <row r="24" spans="1:11" ht="12.75" customHeight="1">
      <c r="A24" s="13"/>
      <c r="B24" s="14" t="s">
        <v>38</v>
      </c>
      <c r="C24" s="15">
        <f>SUM(F24:K24)</f>
        <v>641</v>
      </c>
      <c r="D24" s="10">
        <f t="shared" si="3"/>
        <v>332</v>
      </c>
      <c r="E24" s="10">
        <f t="shared" si="3"/>
        <v>309</v>
      </c>
      <c r="F24" s="10">
        <v>107</v>
      </c>
      <c r="G24" s="10">
        <v>97</v>
      </c>
      <c r="H24" s="10">
        <v>104</v>
      </c>
      <c r="I24" s="10">
        <v>108</v>
      </c>
      <c r="J24" s="10">
        <v>121</v>
      </c>
      <c r="K24" s="10">
        <v>104</v>
      </c>
    </row>
    <row r="25" spans="1:11" ht="12.75" customHeight="1">
      <c r="A25" s="13"/>
      <c r="B25" s="14" t="s">
        <v>39</v>
      </c>
      <c r="C25" s="15">
        <f>SUM(F25:K25)</f>
        <v>116</v>
      </c>
      <c r="D25" s="10">
        <f t="shared" si="3"/>
        <v>61</v>
      </c>
      <c r="E25" s="10">
        <f t="shared" si="3"/>
        <v>55</v>
      </c>
      <c r="F25" s="10">
        <v>16</v>
      </c>
      <c r="G25" s="10">
        <v>21</v>
      </c>
      <c r="H25" s="10">
        <v>19</v>
      </c>
      <c r="I25" s="10">
        <v>16</v>
      </c>
      <c r="J25" s="10">
        <v>26</v>
      </c>
      <c r="K25" s="10">
        <v>18</v>
      </c>
    </row>
    <row r="26" spans="1:11" ht="13.5" customHeight="1">
      <c r="A26" s="13"/>
      <c r="B26" s="14" t="s">
        <v>373</v>
      </c>
      <c r="C26" s="15">
        <f>SUM(F26:K26)</f>
        <v>242</v>
      </c>
      <c r="D26" s="10">
        <f t="shared" si="3"/>
        <v>123</v>
      </c>
      <c r="E26" s="10">
        <f t="shared" si="3"/>
        <v>119</v>
      </c>
      <c r="F26" s="10">
        <v>44</v>
      </c>
      <c r="G26" s="10">
        <v>45</v>
      </c>
      <c r="H26" s="10">
        <v>29</v>
      </c>
      <c r="I26" s="10">
        <v>41</v>
      </c>
      <c r="J26" s="10">
        <v>50</v>
      </c>
      <c r="K26" s="10">
        <v>33</v>
      </c>
    </row>
    <row r="27" spans="1:11" ht="12.75" customHeight="1">
      <c r="A27" s="13"/>
      <c r="B27" s="14" t="s">
        <v>40</v>
      </c>
      <c r="C27" s="15">
        <f>SUM(F27:K27)</f>
        <v>112</v>
      </c>
      <c r="D27" s="10">
        <f t="shared" si="3"/>
        <v>48</v>
      </c>
      <c r="E27" s="10">
        <f t="shared" si="3"/>
        <v>64</v>
      </c>
      <c r="F27" s="10">
        <v>14</v>
      </c>
      <c r="G27" s="10">
        <v>16</v>
      </c>
      <c r="H27" s="10">
        <v>19</v>
      </c>
      <c r="I27" s="10">
        <v>23</v>
      </c>
      <c r="J27" s="10">
        <v>15</v>
      </c>
      <c r="K27" s="10">
        <v>25</v>
      </c>
    </row>
    <row r="28" spans="1:11" ht="4.5" customHeight="1">
      <c r="A28" s="13"/>
      <c r="B28" s="14"/>
      <c r="C28" s="15"/>
      <c r="D28" s="10"/>
      <c r="E28" s="10"/>
      <c r="F28" s="10"/>
      <c r="G28" s="10"/>
      <c r="H28" s="10"/>
      <c r="I28" s="10"/>
      <c r="J28" s="10"/>
      <c r="K28" s="10"/>
    </row>
    <row r="29" spans="1:11" ht="12.75" customHeight="1">
      <c r="A29" s="13"/>
      <c r="B29" s="14" t="s">
        <v>391</v>
      </c>
      <c r="C29" s="15">
        <f>SUM(F29:K29)</f>
        <v>179</v>
      </c>
      <c r="D29" s="10">
        <f aca="true" t="shared" si="4" ref="D29:E33">F29+H29+J29</f>
        <v>83</v>
      </c>
      <c r="E29" s="10">
        <f t="shared" si="4"/>
        <v>96</v>
      </c>
      <c r="F29" s="10">
        <v>19</v>
      </c>
      <c r="G29" s="10">
        <v>36</v>
      </c>
      <c r="H29" s="10">
        <v>30</v>
      </c>
      <c r="I29" s="10">
        <v>26</v>
      </c>
      <c r="J29" s="10">
        <v>34</v>
      </c>
      <c r="K29" s="10">
        <v>34</v>
      </c>
    </row>
    <row r="30" spans="1:11" ht="13.5" customHeight="1">
      <c r="A30" s="13"/>
      <c r="B30" s="14" t="s">
        <v>392</v>
      </c>
      <c r="C30" s="15">
        <f>SUM(F30:K30)</f>
        <v>311</v>
      </c>
      <c r="D30" s="10">
        <f t="shared" si="4"/>
        <v>162</v>
      </c>
      <c r="E30" s="10">
        <f t="shared" si="4"/>
        <v>149</v>
      </c>
      <c r="F30" s="10">
        <v>56</v>
      </c>
      <c r="G30" s="10">
        <v>39</v>
      </c>
      <c r="H30" s="10">
        <v>56</v>
      </c>
      <c r="I30" s="10">
        <v>53</v>
      </c>
      <c r="J30" s="10">
        <v>50</v>
      </c>
      <c r="K30" s="10">
        <v>57</v>
      </c>
    </row>
    <row r="31" spans="1:11" ht="12.75" customHeight="1">
      <c r="A31" s="13"/>
      <c r="B31" s="14" t="s">
        <v>41</v>
      </c>
      <c r="C31" s="15">
        <f>SUM(F31:K31)</f>
        <v>416</v>
      </c>
      <c r="D31" s="10">
        <f t="shared" si="4"/>
        <v>208</v>
      </c>
      <c r="E31" s="10">
        <f t="shared" si="4"/>
        <v>208</v>
      </c>
      <c r="F31" s="10">
        <v>72</v>
      </c>
      <c r="G31" s="10">
        <v>64</v>
      </c>
      <c r="H31" s="10">
        <v>71</v>
      </c>
      <c r="I31" s="10">
        <v>74</v>
      </c>
      <c r="J31" s="10">
        <v>65</v>
      </c>
      <c r="K31" s="10">
        <v>70</v>
      </c>
    </row>
    <row r="32" spans="1:11" ht="12.75" customHeight="1">
      <c r="A32" s="13"/>
      <c r="B32" s="14" t="s">
        <v>42</v>
      </c>
      <c r="C32" s="15">
        <f>SUM(F32:K32)</f>
        <v>550</v>
      </c>
      <c r="D32" s="10">
        <f t="shared" si="4"/>
        <v>275</v>
      </c>
      <c r="E32" s="10">
        <f t="shared" si="4"/>
        <v>275</v>
      </c>
      <c r="F32" s="10">
        <v>89</v>
      </c>
      <c r="G32" s="10">
        <v>100</v>
      </c>
      <c r="H32" s="10">
        <v>101</v>
      </c>
      <c r="I32" s="10">
        <v>97</v>
      </c>
      <c r="J32" s="10">
        <v>85</v>
      </c>
      <c r="K32" s="10">
        <v>78</v>
      </c>
    </row>
    <row r="33" spans="1:11" ht="12.75" customHeight="1">
      <c r="A33" s="13"/>
      <c r="B33" s="14" t="s">
        <v>43</v>
      </c>
      <c r="C33" s="15">
        <f>SUM(F33:K33)</f>
        <v>986</v>
      </c>
      <c r="D33" s="10">
        <f t="shared" si="4"/>
        <v>498</v>
      </c>
      <c r="E33" s="10">
        <f t="shared" si="4"/>
        <v>488</v>
      </c>
      <c r="F33" s="10">
        <v>173</v>
      </c>
      <c r="G33" s="10">
        <v>161</v>
      </c>
      <c r="H33" s="10">
        <v>158</v>
      </c>
      <c r="I33" s="10">
        <v>178</v>
      </c>
      <c r="J33" s="10">
        <v>167</v>
      </c>
      <c r="K33" s="10">
        <v>149</v>
      </c>
    </row>
    <row r="34" spans="1:11" ht="4.5" customHeight="1">
      <c r="A34" s="13"/>
      <c r="B34" s="14"/>
      <c r="C34" s="15"/>
      <c r="D34" s="10"/>
      <c r="E34" s="10"/>
      <c r="F34" s="10"/>
      <c r="G34" s="10"/>
      <c r="H34" s="10"/>
      <c r="I34" s="10"/>
      <c r="J34" s="10"/>
      <c r="K34" s="10"/>
    </row>
    <row r="35" spans="1:11" ht="13.5" customHeight="1">
      <c r="A35" s="13"/>
      <c r="B35" s="14" t="s">
        <v>44</v>
      </c>
      <c r="C35" s="15">
        <f>SUM(F35:K35)</f>
        <v>355</v>
      </c>
      <c r="D35" s="10">
        <f aca="true" t="shared" si="5" ref="D35:E38">F35+H35+J35</f>
        <v>187</v>
      </c>
      <c r="E35" s="10">
        <f t="shared" si="5"/>
        <v>168</v>
      </c>
      <c r="F35" s="10">
        <v>60</v>
      </c>
      <c r="G35" s="10">
        <v>68</v>
      </c>
      <c r="H35" s="10">
        <v>64</v>
      </c>
      <c r="I35" s="10">
        <v>46</v>
      </c>
      <c r="J35" s="10">
        <v>63</v>
      </c>
      <c r="K35" s="10">
        <v>54</v>
      </c>
    </row>
    <row r="36" spans="1:11" ht="12.75" customHeight="1">
      <c r="A36" s="13"/>
      <c r="B36" s="14" t="s">
        <v>45</v>
      </c>
      <c r="C36" s="15">
        <f>SUM(F36:K36)</f>
        <v>307</v>
      </c>
      <c r="D36" s="10">
        <f t="shared" si="5"/>
        <v>157</v>
      </c>
      <c r="E36" s="10">
        <f t="shared" si="5"/>
        <v>150</v>
      </c>
      <c r="F36" s="10">
        <v>48</v>
      </c>
      <c r="G36" s="10">
        <v>47</v>
      </c>
      <c r="H36" s="10">
        <v>56</v>
      </c>
      <c r="I36" s="10">
        <v>41</v>
      </c>
      <c r="J36" s="10">
        <v>53</v>
      </c>
      <c r="K36" s="10">
        <v>62</v>
      </c>
    </row>
    <row r="37" spans="1:11" ht="12.75" customHeight="1">
      <c r="A37" s="13"/>
      <c r="B37" s="14" t="s">
        <v>374</v>
      </c>
      <c r="C37" s="15">
        <f>SUM(F37:K37)</f>
        <v>310</v>
      </c>
      <c r="D37" s="10">
        <f t="shared" si="5"/>
        <v>160</v>
      </c>
      <c r="E37" s="10">
        <f t="shared" si="5"/>
        <v>150</v>
      </c>
      <c r="F37" s="10">
        <v>50</v>
      </c>
      <c r="G37" s="10">
        <v>47</v>
      </c>
      <c r="H37" s="10">
        <v>51</v>
      </c>
      <c r="I37" s="10">
        <v>50</v>
      </c>
      <c r="J37" s="10">
        <v>59</v>
      </c>
      <c r="K37" s="10">
        <v>53</v>
      </c>
    </row>
    <row r="38" spans="1:11" ht="12.75" customHeight="1">
      <c r="A38" s="13"/>
      <c r="B38" s="110" t="s">
        <v>393</v>
      </c>
      <c r="C38" s="15">
        <f>SUM(F38:K38)</f>
        <v>510</v>
      </c>
      <c r="D38" s="10">
        <f t="shared" si="5"/>
        <v>268</v>
      </c>
      <c r="E38" s="10">
        <f t="shared" si="5"/>
        <v>242</v>
      </c>
      <c r="F38" s="10">
        <v>91</v>
      </c>
      <c r="G38" s="10">
        <v>83</v>
      </c>
      <c r="H38" s="10">
        <v>83</v>
      </c>
      <c r="I38" s="10">
        <v>78</v>
      </c>
      <c r="J38" s="10">
        <v>94</v>
      </c>
      <c r="K38" s="10">
        <v>81</v>
      </c>
    </row>
    <row r="39" spans="1:11" ht="4.5" customHeight="1" thickBot="1">
      <c r="A39" s="13"/>
      <c r="B39" s="152"/>
      <c r="C39" s="145"/>
      <c r="D39" s="146"/>
      <c r="E39" s="146"/>
      <c r="F39" s="146"/>
      <c r="G39" s="146"/>
      <c r="H39" s="146"/>
      <c r="I39" s="146"/>
      <c r="J39" s="146"/>
      <c r="K39" s="146"/>
    </row>
    <row r="40" ht="4.5" customHeight="1"/>
    <row r="41" ht="11.25"/>
    <row r="42" ht="11.25"/>
    <row r="43" ht="11.25"/>
    <row r="44" ht="11.25"/>
  </sheetData>
  <mergeCells count="5">
    <mergeCell ref="B2:L2"/>
    <mergeCell ref="F4:G4"/>
    <mergeCell ref="H4:I4"/>
    <mergeCell ref="J4:K4"/>
    <mergeCell ref="B4:B5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40"/>
  <sheetViews>
    <sheetView workbookViewId="0" topLeftCell="A1">
      <selection activeCell="F50" sqref="F50"/>
    </sheetView>
  </sheetViews>
  <sheetFormatPr defaultColWidth="7.00390625" defaultRowHeight="12.75" customHeight="1"/>
  <cols>
    <col min="1" max="1" width="0.5" style="31" customWidth="1"/>
    <col min="2" max="2" width="8.625" style="31" customWidth="1"/>
    <col min="3" max="3" width="5.125" style="31" customWidth="1"/>
    <col min="4" max="4" width="6.125" style="31" customWidth="1"/>
    <col min="5" max="7" width="6.875" style="31" customWidth="1"/>
    <col min="8" max="13" width="6.125" style="31" customWidth="1"/>
    <col min="14" max="18" width="4.375" style="31" customWidth="1"/>
    <col min="19" max="16384" width="7.00390625" style="31" customWidth="1"/>
  </cols>
  <sheetData>
    <row r="1" ht="4.5" customHeight="1"/>
    <row r="2" spans="2:12" ht="12.75" customHeight="1">
      <c r="B2" s="105" t="s">
        <v>363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ht="4.5" customHeight="1" thickBot="1"/>
    <row r="4" spans="2:18" ht="12.75" customHeight="1">
      <c r="B4" s="156"/>
      <c r="C4" s="157"/>
      <c r="D4" s="157"/>
      <c r="E4" s="414" t="s">
        <v>102</v>
      </c>
      <c r="F4" s="415"/>
      <c r="G4" s="415"/>
      <c r="H4" s="415"/>
      <c r="I4" s="415"/>
      <c r="J4" s="415"/>
      <c r="K4" s="415"/>
      <c r="L4" s="415"/>
      <c r="M4" s="415"/>
      <c r="N4" s="415"/>
      <c r="O4" s="416"/>
      <c r="P4" s="436" t="s">
        <v>103</v>
      </c>
      <c r="Q4" s="437"/>
      <c r="R4" s="417"/>
    </row>
    <row r="5" spans="2:18" s="158" customFormat="1" ht="12.75" customHeight="1">
      <c r="B5" s="159" t="s">
        <v>25</v>
      </c>
      <c r="C5" s="160" t="s">
        <v>88</v>
      </c>
      <c r="D5" s="161" t="s">
        <v>0</v>
      </c>
      <c r="E5" s="162"/>
      <c r="F5" s="149" t="s">
        <v>8</v>
      </c>
      <c r="G5" s="163"/>
      <c r="H5" s="434" t="s">
        <v>104</v>
      </c>
      <c r="I5" s="435"/>
      <c r="J5" s="434" t="s">
        <v>105</v>
      </c>
      <c r="K5" s="435"/>
      <c r="L5" s="434" t="s">
        <v>106</v>
      </c>
      <c r="M5" s="435"/>
      <c r="N5" s="434" t="s">
        <v>107</v>
      </c>
      <c r="O5" s="435"/>
      <c r="P5" s="438"/>
      <c r="Q5" s="439"/>
      <c r="R5" s="440"/>
    </row>
    <row r="6" spans="3:18" s="158" customFormat="1" ht="12.75" customHeight="1">
      <c r="C6" s="164"/>
      <c r="D6" s="161" t="s">
        <v>89</v>
      </c>
      <c r="E6" s="7" t="s">
        <v>8</v>
      </c>
      <c r="F6" s="7" t="s">
        <v>47</v>
      </c>
      <c r="G6" s="7" t="s">
        <v>48</v>
      </c>
      <c r="H6" s="7" t="s">
        <v>47</v>
      </c>
      <c r="I6" s="7" t="s">
        <v>48</v>
      </c>
      <c r="J6" s="7" t="s">
        <v>47</v>
      </c>
      <c r="K6" s="7" t="s">
        <v>48</v>
      </c>
      <c r="L6" s="7" t="s">
        <v>47</v>
      </c>
      <c r="M6" s="7" t="s">
        <v>48</v>
      </c>
      <c r="N6" s="7" t="s">
        <v>47</v>
      </c>
      <c r="O6" s="7" t="s">
        <v>48</v>
      </c>
      <c r="P6" s="7" t="s">
        <v>8</v>
      </c>
      <c r="Q6" s="7" t="s">
        <v>47</v>
      </c>
      <c r="R6" s="165" t="s">
        <v>48</v>
      </c>
    </row>
    <row r="7" spans="2:18" ht="4.5" customHeight="1">
      <c r="B7" s="166"/>
      <c r="C7" s="167"/>
      <c r="D7" s="167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2:18" ht="13.5" customHeight="1">
      <c r="B8" s="34" t="s">
        <v>28</v>
      </c>
      <c r="C8" s="336">
        <v>44</v>
      </c>
      <c r="D8" s="35">
        <f>SUM(D11:D38)</f>
        <v>1847</v>
      </c>
      <c r="E8" s="35">
        <f>SUM(E11:E38)</f>
        <v>21691</v>
      </c>
      <c r="F8" s="35">
        <f>SUM(F11:F38)</f>
        <v>11029</v>
      </c>
      <c r="G8" s="35">
        <f>SUM(G11:G38)</f>
        <v>10662</v>
      </c>
      <c r="H8" s="35">
        <f>SUM(H11:H38)</f>
        <v>3759</v>
      </c>
      <c r="I8" s="35">
        <f aca="true" t="shared" si="0" ref="I8:R8">SUM(I11:I38)</f>
        <v>3529</v>
      </c>
      <c r="J8" s="35">
        <f t="shared" si="0"/>
        <v>3633</v>
      </c>
      <c r="K8" s="35">
        <f t="shared" si="0"/>
        <v>3608</v>
      </c>
      <c r="L8" s="35">
        <f t="shared" si="0"/>
        <v>3601</v>
      </c>
      <c r="M8" s="35">
        <f t="shared" si="0"/>
        <v>3507</v>
      </c>
      <c r="N8" s="35">
        <f t="shared" si="0"/>
        <v>36</v>
      </c>
      <c r="O8" s="35">
        <f t="shared" si="0"/>
        <v>18</v>
      </c>
      <c r="P8" s="35">
        <f t="shared" si="0"/>
        <v>71</v>
      </c>
      <c r="Q8" s="35">
        <f t="shared" si="0"/>
        <v>0</v>
      </c>
      <c r="R8" s="35">
        <f t="shared" si="0"/>
        <v>71</v>
      </c>
    </row>
    <row r="9" spans="2:18" ht="12.75" customHeight="1">
      <c r="B9" s="36" t="s">
        <v>30</v>
      </c>
      <c r="C9" s="337">
        <v>4</v>
      </c>
      <c r="D9" s="37">
        <v>56</v>
      </c>
      <c r="E9" s="346">
        <f>SUM(H9:O9)</f>
        <v>945</v>
      </c>
      <c r="F9" s="37">
        <f>H9+J9+L9+N9</f>
        <v>569</v>
      </c>
      <c r="G9" s="37">
        <f>I9+K9+M9+O9</f>
        <v>376</v>
      </c>
      <c r="H9" s="37">
        <v>189</v>
      </c>
      <c r="I9" s="37">
        <v>133</v>
      </c>
      <c r="J9" s="37">
        <v>189</v>
      </c>
      <c r="K9" s="37">
        <v>134</v>
      </c>
      <c r="L9" s="37">
        <v>191</v>
      </c>
      <c r="M9" s="37">
        <v>109</v>
      </c>
      <c r="N9" s="38">
        <v>0</v>
      </c>
      <c r="O9" s="38">
        <v>0</v>
      </c>
      <c r="P9" s="346">
        <v>0</v>
      </c>
      <c r="Q9" s="38">
        <v>0</v>
      </c>
      <c r="R9" s="38">
        <v>0</v>
      </c>
    </row>
    <row r="10" spans="2:18" ht="4.5" customHeight="1">
      <c r="B10" s="36"/>
      <c r="C10" s="337"/>
      <c r="D10" s="37"/>
      <c r="E10" s="346">
        <v>0</v>
      </c>
      <c r="F10" s="346">
        <v>0</v>
      </c>
      <c r="G10" s="346">
        <v>0</v>
      </c>
      <c r="H10" s="37"/>
      <c r="I10" s="37"/>
      <c r="J10" s="37"/>
      <c r="K10" s="37"/>
      <c r="L10" s="37"/>
      <c r="M10" s="37"/>
      <c r="N10" s="38"/>
      <c r="O10" s="38"/>
      <c r="P10" s="346">
        <v>0</v>
      </c>
      <c r="Q10" s="38"/>
      <c r="R10" s="38"/>
    </row>
    <row r="11" spans="1:18" ht="13.5" customHeight="1">
      <c r="A11" s="39"/>
      <c r="B11" s="40" t="s">
        <v>31</v>
      </c>
      <c r="C11" s="337">
        <v>14</v>
      </c>
      <c r="D11" s="37">
        <v>721</v>
      </c>
      <c r="E11" s="346">
        <f>SUM(H11:O11)</f>
        <v>9432</v>
      </c>
      <c r="F11" s="37">
        <f aca="true" t="shared" si="1" ref="F11:G15">H11+J11+L11+N11</f>
        <v>4871</v>
      </c>
      <c r="G11" s="37">
        <f t="shared" si="1"/>
        <v>4561</v>
      </c>
      <c r="H11" s="37">
        <v>1653</v>
      </c>
      <c r="I11" s="37">
        <v>1510</v>
      </c>
      <c r="J11" s="37">
        <v>1592</v>
      </c>
      <c r="K11" s="37">
        <v>1574</v>
      </c>
      <c r="L11" s="37">
        <v>1608</v>
      </c>
      <c r="M11" s="37">
        <v>1467</v>
      </c>
      <c r="N11" s="37">
        <v>18</v>
      </c>
      <c r="O11" s="37">
        <v>10</v>
      </c>
      <c r="P11" s="346">
        <v>0</v>
      </c>
      <c r="Q11" s="38">
        <v>0</v>
      </c>
      <c r="R11" s="38">
        <v>0</v>
      </c>
    </row>
    <row r="12" spans="1:18" ht="12.75" customHeight="1">
      <c r="A12" s="39"/>
      <c r="B12" s="40" t="s">
        <v>32</v>
      </c>
      <c r="C12" s="337">
        <v>4</v>
      </c>
      <c r="D12" s="37">
        <v>165</v>
      </c>
      <c r="E12" s="346">
        <f>SUM(H12:O12)</f>
        <v>1762</v>
      </c>
      <c r="F12" s="37">
        <f t="shared" si="1"/>
        <v>953</v>
      </c>
      <c r="G12" s="37">
        <f t="shared" si="1"/>
        <v>809</v>
      </c>
      <c r="H12" s="37">
        <v>339</v>
      </c>
      <c r="I12" s="37">
        <v>255</v>
      </c>
      <c r="J12" s="37">
        <v>294</v>
      </c>
      <c r="K12" s="37">
        <v>283</v>
      </c>
      <c r="L12" s="37">
        <v>313</v>
      </c>
      <c r="M12" s="37">
        <v>269</v>
      </c>
      <c r="N12" s="37">
        <v>7</v>
      </c>
      <c r="O12" s="37">
        <v>2</v>
      </c>
      <c r="P12" s="346">
        <v>0</v>
      </c>
      <c r="Q12" s="38">
        <v>0</v>
      </c>
      <c r="R12" s="38">
        <v>0</v>
      </c>
    </row>
    <row r="13" spans="1:18" ht="12.75" customHeight="1">
      <c r="A13" s="39"/>
      <c r="B13" s="40" t="s">
        <v>33</v>
      </c>
      <c r="C13" s="337">
        <v>2</v>
      </c>
      <c r="D13" s="37">
        <v>92</v>
      </c>
      <c r="E13" s="346">
        <f>SUM(H13:O13)</f>
        <v>1267</v>
      </c>
      <c r="F13" s="37">
        <f t="shared" si="1"/>
        <v>548</v>
      </c>
      <c r="G13" s="37">
        <f t="shared" si="1"/>
        <v>719</v>
      </c>
      <c r="H13" s="37">
        <v>176</v>
      </c>
      <c r="I13" s="37">
        <v>254</v>
      </c>
      <c r="J13" s="37">
        <v>185</v>
      </c>
      <c r="K13" s="37">
        <v>239</v>
      </c>
      <c r="L13" s="37">
        <v>187</v>
      </c>
      <c r="M13" s="37">
        <v>226</v>
      </c>
      <c r="N13" s="38">
        <v>0</v>
      </c>
      <c r="O13" s="38">
        <v>0</v>
      </c>
      <c r="P13" s="346">
        <v>0</v>
      </c>
      <c r="Q13" s="38">
        <v>0</v>
      </c>
      <c r="R13" s="38">
        <v>0</v>
      </c>
    </row>
    <row r="14" spans="1:18" ht="12.75" customHeight="1">
      <c r="A14" s="39"/>
      <c r="B14" s="40" t="s">
        <v>34</v>
      </c>
      <c r="C14" s="337">
        <v>5</v>
      </c>
      <c r="D14" s="37">
        <v>204</v>
      </c>
      <c r="E14" s="346">
        <f>SUM(H14:O14)</f>
        <v>2171</v>
      </c>
      <c r="F14" s="37">
        <f t="shared" si="1"/>
        <v>1075</v>
      </c>
      <c r="G14" s="37">
        <f t="shared" si="1"/>
        <v>1096</v>
      </c>
      <c r="H14" s="37">
        <v>386</v>
      </c>
      <c r="I14" s="37">
        <v>358</v>
      </c>
      <c r="J14" s="37">
        <v>348</v>
      </c>
      <c r="K14" s="37">
        <v>368</v>
      </c>
      <c r="L14" s="37">
        <v>336</v>
      </c>
      <c r="M14" s="37">
        <v>368</v>
      </c>
      <c r="N14" s="37">
        <v>5</v>
      </c>
      <c r="O14" s="37">
        <v>2</v>
      </c>
      <c r="P14" s="346">
        <f>SUM(Q14:R14)</f>
        <v>71</v>
      </c>
      <c r="Q14" s="38">
        <v>0</v>
      </c>
      <c r="R14" s="37">
        <v>71</v>
      </c>
    </row>
    <row r="15" spans="1:18" ht="12.75" customHeight="1">
      <c r="A15" s="39"/>
      <c r="B15" s="40" t="s">
        <v>370</v>
      </c>
      <c r="C15" s="337">
        <v>2</v>
      </c>
      <c r="D15" s="37">
        <v>78</v>
      </c>
      <c r="E15" s="346">
        <f>SUM(H15:O15)</f>
        <v>850</v>
      </c>
      <c r="F15" s="37">
        <f t="shared" si="1"/>
        <v>397</v>
      </c>
      <c r="G15" s="37">
        <f t="shared" si="1"/>
        <v>453</v>
      </c>
      <c r="H15" s="37">
        <v>129</v>
      </c>
      <c r="I15" s="37">
        <v>162</v>
      </c>
      <c r="J15" s="37">
        <v>128</v>
      </c>
      <c r="K15" s="37">
        <v>152</v>
      </c>
      <c r="L15" s="37">
        <v>140</v>
      </c>
      <c r="M15" s="37">
        <v>139</v>
      </c>
      <c r="N15" s="37">
        <v>0</v>
      </c>
      <c r="O15" s="37">
        <v>0</v>
      </c>
      <c r="P15" s="346">
        <v>0</v>
      </c>
      <c r="Q15" s="38">
        <v>0</v>
      </c>
      <c r="R15" s="37">
        <v>0</v>
      </c>
    </row>
    <row r="16" spans="1:18" ht="4.5" customHeight="1">
      <c r="A16" s="39"/>
      <c r="B16" s="40"/>
      <c r="C16" s="337"/>
      <c r="D16" s="37"/>
      <c r="E16" s="34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46"/>
      <c r="Q16" s="38"/>
      <c r="R16" s="37"/>
    </row>
    <row r="17" spans="1:18" ht="12.75" customHeight="1">
      <c r="A17" s="39"/>
      <c r="B17" s="40" t="s">
        <v>371</v>
      </c>
      <c r="C17" s="337">
        <v>3</v>
      </c>
      <c r="D17" s="37">
        <v>103</v>
      </c>
      <c r="E17" s="346">
        <f>SUM(H17:O17)</f>
        <v>1151</v>
      </c>
      <c r="F17" s="37">
        <f aca="true" t="shared" si="2" ref="F17:G21">H17+J17+L17+N17</f>
        <v>590</v>
      </c>
      <c r="G17" s="37">
        <f t="shared" si="2"/>
        <v>561</v>
      </c>
      <c r="H17" s="37">
        <v>218</v>
      </c>
      <c r="I17" s="37">
        <v>178</v>
      </c>
      <c r="J17" s="37">
        <v>200</v>
      </c>
      <c r="K17" s="37">
        <v>175</v>
      </c>
      <c r="L17" s="37">
        <v>172</v>
      </c>
      <c r="M17" s="37">
        <v>208</v>
      </c>
      <c r="N17" s="37">
        <v>0</v>
      </c>
      <c r="O17" s="37">
        <v>0</v>
      </c>
      <c r="P17" s="346">
        <v>0</v>
      </c>
      <c r="Q17" s="38">
        <v>0</v>
      </c>
      <c r="R17" s="37">
        <v>0</v>
      </c>
    </row>
    <row r="18" spans="1:18" ht="12.75" customHeight="1">
      <c r="A18" s="39"/>
      <c r="B18" s="40" t="s">
        <v>372</v>
      </c>
      <c r="C18" s="337">
        <v>3</v>
      </c>
      <c r="D18" s="37">
        <v>99</v>
      </c>
      <c r="E18" s="346">
        <f>SUM(H18:O18)</f>
        <v>1205</v>
      </c>
      <c r="F18" s="37">
        <f t="shared" si="2"/>
        <v>552</v>
      </c>
      <c r="G18" s="37">
        <f t="shared" si="2"/>
        <v>653</v>
      </c>
      <c r="H18" s="37">
        <v>180</v>
      </c>
      <c r="I18" s="37">
        <v>201</v>
      </c>
      <c r="J18" s="37">
        <v>197</v>
      </c>
      <c r="K18" s="37">
        <v>223</v>
      </c>
      <c r="L18" s="37">
        <v>175</v>
      </c>
      <c r="M18" s="37">
        <v>229</v>
      </c>
      <c r="N18" s="37">
        <v>0</v>
      </c>
      <c r="O18" s="37">
        <v>0</v>
      </c>
      <c r="P18" s="346">
        <v>0</v>
      </c>
      <c r="Q18" s="38">
        <v>0</v>
      </c>
      <c r="R18" s="37">
        <v>0</v>
      </c>
    </row>
    <row r="19" spans="1:18" ht="12.75" customHeight="1">
      <c r="A19" s="39"/>
      <c r="B19" s="40" t="s">
        <v>390</v>
      </c>
      <c r="C19" s="337">
        <v>3</v>
      </c>
      <c r="D19" s="37">
        <v>115</v>
      </c>
      <c r="E19" s="346">
        <f>SUM(H19:O19)</f>
        <v>1283</v>
      </c>
      <c r="F19" s="37">
        <f t="shared" si="2"/>
        <v>605</v>
      </c>
      <c r="G19" s="37">
        <f t="shared" si="2"/>
        <v>678</v>
      </c>
      <c r="H19" s="37">
        <v>202</v>
      </c>
      <c r="I19" s="37">
        <v>210</v>
      </c>
      <c r="J19" s="37">
        <v>214</v>
      </c>
      <c r="K19" s="37">
        <v>225</v>
      </c>
      <c r="L19" s="37">
        <v>187</v>
      </c>
      <c r="M19" s="37">
        <v>240</v>
      </c>
      <c r="N19" s="37">
        <v>2</v>
      </c>
      <c r="O19" s="37">
        <v>3</v>
      </c>
      <c r="P19" s="346">
        <v>0</v>
      </c>
      <c r="Q19" s="38">
        <v>0</v>
      </c>
      <c r="R19" s="37">
        <v>0</v>
      </c>
    </row>
    <row r="20" spans="1:18" ht="12.75" customHeight="1">
      <c r="A20" s="39"/>
      <c r="B20" s="40" t="s">
        <v>35</v>
      </c>
      <c r="C20" s="337">
        <v>1</v>
      </c>
      <c r="D20" s="37">
        <v>25</v>
      </c>
      <c r="E20" s="346">
        <f>SUM(H20:O20)</f>
        <v>164</v>
      </c>
      <c r="F20" s="37">
        <f t="shared" si="2"/>
        <v>104</v>
      </c>
      <c r="G20" s="37">
        <f t="shared" si="2"/>
        <v>60</v>
      </c>
      <c r="H20" s="37">
        <v>41</v>
      </c>
      <c r="I20" s="37">
        <v>19</v>
      </c>
      <c r="J20" s="37">
        <v>30</v>
      </c>
      <c r="K20" s="37">
        <v>27</v>
      </c>
      <c r="L20" s="37">
        <v>33</v>
      </c>
      <c r="M20" s="37">
        <v>14</v>
      </c>
      <c r="N20" s="38">
        <v>0</v>
      </c>
      <c r="O20" s="38">
        <v>0</v>
      </c>
      <c r="P20" s="346">
        <v>0</v>
      </c>
      <c r="Q20" s="38">
        <v>0</v>
      </c>
      <c r="R20" s="38">
        <v>0</v>
      </c>
    </row>
    <row r="21" spans="1:18" ht="13.5" customHeight="1">
      <c r="A21" s="39"/>
      <c r="B21" s="40" t="s">
        <v>36</v>
      </c>
      <c r="C21" s="338">
        <v>0</v>
      </c>
      <c r="D21" s="38">
        <v>0</v>
      </c>
      <c r="E21" s="346">
        <f>SUM(H21:O21)</f>
        <v>0</v>
      </c>
      <c r="F21" s="37">
        <f t="shared" si="2"/>
        <v>0</v>
      </c>
      <c r="G21" s="37">
        <f t="shared" si="2"/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46">
        <v>0</v>
      </c>
      <c r="Q21" s="38">
        <v>0</v>
      </c>
      <c r="R21" s="38">
        <v>0</v>
      </c>
    </row>
    <row r="22" spans="1:18" ht="4.5" customHeight="1">
      <c r="A22" s="39"/>
      <c r="B22" s="40"/>
      <c r="C22" s="338"/>
      <c r="D22" s="38"/>
      <c r="E22" s="346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46"/>
      <c r="Q22" s="38"/>
      <c r="R22" s="38"/>
    </row>
    <row r="23" spans="1:18" ht="12.75" customHeight="1">
      <c r="A23" s="39"/>
      <c r="B23" s="40" t="s">
        <v>37</v>
      </c>
      <c r="C23" s="338">
        <v>0</v>
      </c>
      <c r="D23" s="38">
        <v>0</v>
      </c>
      <c r="E23" s="346">
        <v>0</v>
      </c>
      <c r="F23" s="37">
        <f aca="true" t="shared" si="3" ref="F23:G27">H23+J23+L23+N23</f>
        <v>0</v>
      </c>
      <c r="G23" s="37">
        <f t="shared" si="3"/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46">
        <v>0</v>
      </c>
      <c r="Q23" s="38">
        <v>0</v>
      </c>
      <c r="R23" s="38">
        <v>0</v>
      </c>
    </row>
    <row r="24" spans="1:18" ht="12.75" customHeight="1">
      <c r="A24" s="39"/>
      <c r="B24" s="40" t="s">
        <v>38</v>
      </c>
      <c r="C24" s="337">
        <v>1</v>
      </c>
      <c r="D24" s="37">
        <v>55</v>
      </c>
      <c r="E24" s="346">
        <f>SUM(H24:O24)</f>
        <v>616</v>
      </c>
      <c r="F24" s="37">
        <f t="shared" si="3"/>
        <v>230</v>
      </c>
      <c r="G24" s="37">
        <f t="shared" si="3"/>
        <v>386</v>
      </c>
      <c r="H24" s="37">
        <v>78</v>
      </c>
      <c r="I24" s="37">
        <v>142</v>
      </c>
      <c r="J24" s="37">
        <v>79</v>
      </c>
      <c r="K24" s="37">
        <v>116</v>
      </c>
      <c r="L24" s="37">
        <v>69</v>
      </c>
      <c r="M24" s="37">
        <v>127</v>
      </c>
      <c r="N24" s="38">
        <v>4</v>
      </c>
      <c r="O24" s="37">
        <v>1</v>
      </c>
      <c r="P24" s="346">
        <v>0</v>
      </c>
      <c r="Q24" s="38">
        <v>0</v>
      </c>
      <c r="R24" s="38">
        <v>0</v>
      </c>
    </row>
    <row r="25" spans="1:18" ht="12.75" customHeight="1">
      <c r="A25" s="39"/>
      <c r="B25" s="40" t="s">
        <v>39</v>
      </c>
      <c r="C25" s="337">
        <v>1</v>
      </c>
      <c r="D25" s="37">
        <v>14</v>
      </c>
      <c r="E25" s="346">
        <f>SUM(H25:O25)</f>
        <v>88</v>
      </c>
      <c r="F25" s="37">
        <f t="shared" si="3"/>
        <v>61</v>
      </c>
      <c r="G25" s="37">
        <f t="shared" si="3"/>
        <v>27</v>
      </c>
      <c r="H25" s="37">
        <v>21</v>
      </c>
      <c r="I25" s="37">
        <v>9</v>
      </c>
      <c r="J25" s="37">
        <v>20</v>
      </c>
      <c r="K25" s="37">
        <v>9</v>
      </c>
      <c r="L25" s="37">
        <v>20</v>
      </c>
      <c r="M25" s="37">
        <v>9</v>
      </c>
      <c r="N25" s="38">
        <v>0</v>
      </c>
      <c r="O25" s="38">
        <v>0</v>
      </c>
      <c r="P25" s="346">
        <v>0</v>
      </c>
      <c r="Q25" s="38">
        <v>0</v>
      </c>
      <c r="R25" s="38">
        <v>0</v>
      </c>
    </row>
    <row r="26" spans="1:18" ht="13.5" customHeight="1">
      <c r="A26" s="39"/>
      <c r="B26" s="40" t="s">
        <v>373</v>
      </c>
      <c r="C26" s="337">
        <v>1</v>
      </c>
      <c r="D26" s="37">
        <v>27</v>
      </c>
      <c r="E26" s="346">
        <f>SUM(H26:O26)</f>
        <v>215</v>
      </c>
      <c r="F26" s="37">
        <f t="shared" si="3"/>
        <v>91</v>
      </c>
      <c r="G26" s="37">
        <f t="shared" si="3"/>
        <v>124</v>
      </c>
      <c r="H26" s="37">
        <v>24</v>
      </c>
      <c r="I26" s="37">
        <v>45</v>
      </c>
      <c r="J26" s="38">
        <v>37</v>
      </c>
      <c r="K26" s="37">
        <v>41</v>
      </c>
      <c r="L26" s="37">
        <v>30</v>
      </c>
      <c r="M26" s="37">
        <v>38</v>
      </c>
      <c r="N26" s="38">
        <v>0</v>
      </c>
      <c r="O26" s="38">
        <v>0</v>
      </c>
      <c r="P26" s="346">
        <v>0</v>
      </c>
      <c r="Q26" s="38">
        <v>0</v>
      </c>
      <c r="R26" s="38">
        <v>0</v>
      </c>
    </row>
    <row r="27" spans="1:18" ht="12.75" customHeight="1">
      <c r="A27" s="39"/>
      <c r="B27" s="40" t="s">
        <v>40</v>
      </c>
      <c r="C27" s="338">
        <v>0</v>
      </c>
      <c r="D27" s="38">
        <v>0</v>
      </c>
      <c r="E27" s="346">
        <f>SUM(H27:O27)</f>
        <v>0</v>
      </c>
      <c r="F27" s="37">
        <f t="shared" si="3"/>
        <v>0</v>
      </c>
      <c r="G27" s="37">
        <f t="shared" si="3"/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46">
        <v>0</v>
      </c>
      <c r="Q27" s="38">
        <v>0</v>
      </c>
      <c r="R27" s="38">
        <v>0</v>
      </c>
    </row>
    <row r="28" spans="1:18" ht="4.5" customHeight="1">
      <c r="A28" s="39"/>
      <c r="B28" s="40"/>
      <c r="C28" s="338"/>
      <c r="D28" s="38"/>
      <c r="E28" s="346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46"/>
      <c r="Q28" s="38"/>
      <c r="R28" s="38"/>
    </row>
    <row r="29" spans="1:18" ht="12.75" customHeight="1">
      <c r="A29" s="39"/>
      <c r="B29" s="40" t="s">
        <v>391</v>
      </c>
      <c r="C29" s="337">
        <v>1</v>
      </c>
      <c r="D29" s="37">
        <v>13</v>
      </c>
      <c r="E29" s="346">
        <f>SUM(H29:O29)</f>
        <v>29</v>
      </c>
      <c r="F29" s="37">
        <f aca="true" t="shared" si="4" ref="F29:G33">H29+J29+L29+N29</f>
        <v>23</v>
      </c>
      <c r="G29" s="37">
        <f t="shared" si="4"/>
        <v>6</v>
      </c>
      <c r="H29" s="38">
        <v>0</v>
      </c>
      <c r="I29" s="38">
        <v>0</v>
      </c>
      <c r="J29" s="37">
        <v>0</v>
      </c>
      <c r="K29" s="37">
        <v>0</v>
      </c>
      <c r="L29" s="37">
        <v>23</v>
      </c>
      <c r="M29" s="37">
        <v>6</v>
      </c>
      <c r="N29" s="38">
        <v>0</v>
      </c>
      <c r="O29" s="38">
        <v>0</v>
      </c>
      <c r="P29" s="346">
        <v>0</v>
      </c>
      <c r="Q29" s="38">
        <v>0</v>
      </c>
      <c r="R29" s="38">
        <v>0</v>
      </c>
    </row>
    <row r="30" spans="1:18" ht="13.5" customHeight="1">
      <c r="A30" s="39"/>
      <c r="B30" s="40" t="s">
        <v>392</v>
      </c>
      <c r="C30" s="338">
        <v>1</v>
      </c>
      <c r="D30" s="38">
        <v>41</v>
      </c>
      <c r="E30" s="346">
        <f>SUM(H30:O30)</f>
        <v>511</v>
      </c>
      <c r="F30" s="37">
        <f t="shared" si="4"/>
        <v>259</v>
      </c>
      <c r="G30" s="37">
        <f t="shared" si="4"/>
        <v>252</v>
      </c>
      <c r="H30" s="38">
        <v>87</v>
      </c>
      <c r="I30" s="38">
        <v>89</v>
      </c>
      <c r="J30" s="38">
        <v>83</v>
      </c>
      <c r="K30" s="38">
        <v>78</v>
      </c>
      <c r="L30" s="38">
        <v>89</v>
      </c>
      <c r="M30" s="38">
        <v>85</v>
      </c>
      <c r="N30" s="38">
        <v>0</v>
      </c>
      <c r="O30" s="38">
        <v>0</v>
      </c>
      <c r="P30" s="346">
        <v>0</v>
      </c>
      <c r="Q30" s="38">
        <v>0</v>
      </c>
      <c r="R30" s="38">
        <v>0</v>
      </c>
    </row>
    <row r="31" spans="1:18" ht="12.75" customHeight="1">
      <c r="A31" s="39"/>
      <c r="B31" s="40" t="s">
        <v>41</v>
      </c>
      <c r="C31" s="338">
        <v>0</v>
      </c>
      <c r="D31" s="38">
        <v>0</v>
      </c>
      <c r="E31" s="346">
        <f>SUM(H31:O31)</f>
        <v>0</v>
      </c>
      <c r="F31" s="37">
        <f t="shared" si="4"/>
        <v>0</v>
      </c>
      <c r="G31" s="37">
        <f t="shared" si="4"/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46">
        <v>0</v>
      </c>
      <c r="Q31" s="38">
        <v>0</v>
      </c>
      <c r="R31" s="38">
        <v>0</v>
      </c>
    </row>
    <row r="32" spans="1:18" ht="12.75" customHeight="1">
      <c r="A32" s="39"/>
      <c r="B32" s="40" t="s">
        <v>42</v>
      </c>
      <c r="C32" s="337">
        <v>0</v>
      </c>
      <c r="D32" s="37">
        <v>0</v>
      </c>
      <c r="E32" s="346">
        <f>SUM(H32:O32)</f>
        <v>0</v>
      </c>
      <c r="F32" s="37">
        <f t="shared" si="4"/>
        <v>0</v>
      </c>
      <c r="G32" s="37">
        <f t="shared" si="4"/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7">
        <v>0</v>
      </c>
      <c r="P32" s="346">
        <v>0</v>
      </c>
      <c r="Q32" s="38">
        <v>0</v>
      </c>
      <c r="R32" s="38">
        <v>0</v>
      </c>
    </row>
    <row r="33" spans="1:18" ht="12.75" customHeight="1">
      <c r="A33" s="39"/>
      <c r="B33" s="40" t="s">
        <v>43</v>
      </c>
      <c r="C33" s="338">
        <v>0</v>
      </c>
      <c r="D33" s="38">
        <v>0</v>
      </c>
      <c r="E33" s="346">
        <f>SUM(H33:O33)</f>
        <v>0</v>
      </c>
      <c r="F33" s="37">
        <f t="shared" si="4"/>
        <v>0</v>
      </c>
      <c r="G33" s="37">
        <f t="shared" si="4"/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46">
        <v>0</v>
      </c>
      <c r="Q33" s="38">
        <v>0</v>
      </c>
      <c r="R33" s="38">
        <v>0</v>
      </c>
    </row>
    <row r="34" spans="1:18" ht="4.5" customHeight="1">
      <c r="A34" s="39"/>
      <c r="B34" s="40"/>
      <c r="C34" s="338"/>
      <c r="D34" s="38"/>
      <c r="E34" s="34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46"/>
      <c r="Q34" s="38"/>
      <c r="R34" s="38"/>
    </row>
    <row r="35" spans="1:18" ht="13.5" customHeight="1">
      <c r="A35" s="39"/>
      <c r="B35" s="40" t="s">
        <v>44</v>
      </c>
      <c r="C35" s="337">
        <v>1</v>
      </c>
      <c r="D35" s="37">
        <v>44</v>
      </c>
      <c r="E35" s="346">
        <f>SUM(H35:O35)</f>
        <v>513</v>
      </c>
      <c r="F35" s="37">
        <f aca="true" t="shared" si="5" ref="F35:G38">H35+J35+L35+N35</f>
        <v>241</v>
      </c>
      <c r="G35" s="37">
        <f t="shared" si="5"/>
        <v>272</v>
      </c>
      <c r="H35" s="37">
        <v>87</v>
      </c>
      <c r="I35" s="37">
        <v>96</v>
      </c>
      <c r="J35" s="37">
        <v>75</v>
      </c>
      <c r="K35" s="37">
        <v>96</v>
      </c>
      <c r="L35" s="37">
        <v>79</v>
      </c>
      <c r="M35" s="37">
        <v>80</v>
      </c>
      <c r="N35" s="38">
        <v>0</v>
      </c>
      <c r="O35" s="38">
        <v>0</v>
      </c>
      <c r="P35" s="346">
        <v>0</v>
      </c>
      <c r="Q35" s="38">
        <v>0</v>
      </c>
      <c r="R35" s="38">
        <v>0</v>
      </c>
    </row>
    <row r="36" spans="1:18" ht="12.75" customHeight="1">
      <c r="A36" s="39"/>
      <c r="B36" s="40" t="s">
        <v>45</v>
      </c>
      <c r="C36" s="338">
        <v>0</v>
      </c>
      <c r="D36" s="38">
        <v>0</v>
      </c>
      <c r="E36" s="346">
        <f>SUM(H36:O36)</f>
        <v>0</v>
      </c>
      <c r="F36" s="37">
        <f t="shared" si="5"/>
        <v>0</v>
      </c>
      <c r="G36" s="37">
        <f t="shared" si="5"/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46">
        <v>0</v>
      </c>
      <c r="Q36" s="38">
        <v>0</v>
      </c>
      <c r="R36" s="38">
        <v>0</v>
      </c>
    </row>
    <row r="37" spans="1:18" ht="12.75" customHeight="1">
      <c r="A37" s="39"/>
      <c r="B37" s="40" t="s">
        <v>374</v>
      </c>
      <c r="C37" s="337">
        <v>1</v>
      </c>
      <c r="D37" s="37">
        <v>51</v>
      </c>
      <c r="E37" s="346">
        <f>SUM(H37:O37)</f>
        <v>434</v>
      </c>
      <c r="F37" s="37">
        <f t="shared" si="5"/>
        <v>429</v>
      </c>
      <c r="G37" s="37">
        <f t="shared" si="5"/>
        <v>5</v>
      </c>
      <c r="H37" s="37">
        <v>138</v>
      </c>
      <c r="I37" s="37">
        <v>1</v>
      </c>
      <c r="J37" s="37">
        <v>151</v>
      </c>
      <c r="K37" s="38">
        <v>2</v>
      </c>
      <c r="L37" s="37">
        <v>140</v>
      </c>
      <c r="M37" s="38">
        <v>2</v>
      </c>
      <c r="N37" s="38">
        <v>0</v>
      </c>
      <c r="O37" s="38">
        <v>0</v>
      </c>
      <c r="P37" s="346">
        <v>0</v>
      </c>
      <c r="Q37" s="38">
        <v>0</v>
      </c>
      <c r="R37" s="38">
        <v>0</v>
      </c>
    </row>
    <row r="38" spans="1:18" ht="12.75" customHeight="1">
      <c r="A38" s="39"/>
      <c r="B38" s="168" t="s">
        <v>393</v>
      </c>
      <c r="C38" s="338">
        <v>0</v>
      </c>
      <c r="D38" s="38">
        <v>0</v>
      </c>
      <c r="E38" s="346">
        <f>SUM(H38:O38)</f>
        <v>0</v>
      </c>
      <c r="F38" s="37">
        <f t="shared" si="5"/>
        <v>0</v>
      </c>
      <c r="G38" s="37">
        <f t="shared" si="5"/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46">
        <v>0</v>
      </c>
      <c r="Q38" s="38">
        <v>0</v>
      </c>
      <c r="R38" s="38">
        <v>0</v>
      </c>
    </row>
    <row r="39" spans="1:18" ht="4.5" customHeight="1" thickBot="1">
      <c r="A39" s="39"/>
      <c r="B39" s="169"/>
      <c r="C39" s="170"/>
      <c r="D39" s="171"/>
      <c r="E39" s="41"/>
      <c r="F39" s="171"/>
      <c r="G39" s="171"/>
      <c r="H39" s="171"/>
      <c r="I39" s="171"/>
      <c r="J39" s="171"/>
      <c r="K39" s="171"/>
      <c r="L39" s="171"/>
      <c r="M39" s="171">
        <v>0</v>
      </c>
      <c r="N39" s="171"/>
      <c r="O39" s="171"/>
      <c r="P39" s="41"/>
      <c r="Q39" s="171"/>
      <c r="R39" s="171"/>
    </row>
    <row r="40" ht="13.5" customHeight="1">
      <c r="B40" s="172" t="s">
        <v>456</v>
      </c>
    </row>
    <row r="41" ht="11.25"/>
    <row r="42" ht="11.25"/>
  </sheetData>
  <mergeCells count="6">
    <mergeCell ref="H5:I5"/>
    <mergeCell ref="E4:O4"/>
    <mergeCell ref="P4:R5"/>
    <mergeCell ref="N5:O5"/>
    <mergeCell ref="L5:M5"/>
    <mergeCell ref="J5:K5"/>
  </mergeCells>
  <printOptions/>
  <pageMargins left="0.3937007874015748" right="0.1968503937007874" top="0.5905511811023623" bottom="0.5905511811023623" header="0.5118110236220472" footer="0.5118110236220472"/>
  <pageSetup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39"/>
  <sheetViews>
    <sheetView workbookViewId="0" topLeftCell="A1">
      <selection activeCell="B42" sqref="B42"/>
    </sheetView>
  </sheetViews>
  <sheetFormatPr defaultColWidth="10.00390625" defaultRowHeight="12.75" customHeight="1"/>
  <cols>
    <col min="1" max="1" width="0.5" style="6" customWidth="1"/>
    <col min="2" max="2" width="8.625" style="6" customWidth="1"/>
    <col min="3" max="8" width="6.875" style="6" customWidth="1"/>
    <col min="9" max="14" width="6.125" style="6" customWidth="1"/>
    <col min="15" max="20" width="3.625" style="6" customWidth="1"/>
    <col min="21" max="16384" width="10.00390625" style="6" customWidth="1"/>
  </cols>
  <sheetData>
    <row r="1" ht="4.5" customHeight="1"/>
    <row r="2" spans="2:12" ht="12.75" customHeight="1">
      <c r="B2" s="419" t="s">
        <v>90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ht="4.5" customHeight="1" thickBot="1"/>
    <row r="4" spans="2:20" ht="12" customHeight="1">
      <c r="B4" s="133"/>
      <c r="C4" s="57"/>
      <c r="D4" s="147" t="s">
        <v>8</v>
      </c>
      <c r="E4" s="133"/>
      <c r="F4" s="414" t="s">
        <v>91</v>
      </c>
      <c r="G4" s="415"/>
      <c r="H4" s="415"/>
      <c r="I4" s="415"/>
      <c r="J4" s="415"/>
      <c r="K4" s="415"/>
      <c r="L4" s="415"/>
      <c r="M4" s="415"/>
      <c r="N4" s="416"/>
      <c r="O4" s="414" t="s">
        <v>108</v>
      </c>
      <c r="P4" s="415"/>
      <c r="Q4" s="416"/>
      <c r="R4" s="414" t="s">
        <v>109</v>
      </c>
      <c r="S4" s="415"/>
      <c r="T4" s="416"/>
    </row>
    <row r="5" spans="2:20" s="74" customFormat="1" ht="12" customHeight="1">
      <c r="B5" s="148" t="s">
        <v>25</v>
      </c>
      <c r="C5" s="173"/>
      <c r="D5" s="173"/>
      <c r="E5" s="173"/>
      <c r="F5" s="173"/>
      <c r="G5" s="149" t="s">
        <v>8</v>
      </c>
      <c r="H5" s="174"/>
      <c r="I5" s="434" t="s">
        <v>110</v>
      </c>
      <c r="J5" s="435"/>
      <c r="K5" s="434" t="s">
        <v>111</v>
      </c>
      <c r="L5" s="435"/>
      <c r="M5" s="434" t="s">
        <v>112</v>
      </c>
      <c r="N5" s="435"/>
      <c r="O5" s="441" t="s">
        <v>8</v>
      </c>
      <c r="P5" s="441" t="s">
        <v>47</v>
      </c>
      <c r="Q5" s="441" t="s">
        <v>48</v>
      </c>
      <c r="R5" s="441" t="s">
        <v>8</v>
      </c>
      <c r="S5" s="441" t="s">
        <v>47</v>
      </c>
      <c r="T5" s="441" t="s">
        <v>48</v>
      </c>
    </row>
    <row r="6" spans="3:20" s="74" customFormat="1" ht="12" customHeight="1">
      <c r="C6" s="97" t="s">
        <v>8</v>
      </c>
      <c r="D6" s="97" t="s">
        <v>47</v>
      </c>
      <c r="E6" s="97" t="s">
        <v>48</v>
      </c>
      <c r="F6" s="7" t="s">
        <v>8</v>
      </c>
      <c r="G6" s="7" t="s">
        <v>47</v>
      </c>
      <c r="H6" s="7" t="s">
        <v>48</v>
      </c>
      <c r="I6" s="7" t="s">
        <v>47</v>
      </c>
      <c r="J6" s="7" t="s">
        <v>48</v>
      </c>
      <c r="K6" s="7" t="s">
        <v>47</v>
      </c>
      <c r="L6" s="7" t="s">
        <v>48</v>
      </c>
      <c r="M6" s="7" t="s">
        <v>47</v>
      </c>
      <c r="N6" s="7" t="s">
        <v>48</v>
      </c>
      <c r="O6" s="442"/>
      <c r="P6" s="442"/>
      <c r="Q6" s="442"/>
      <c r="R6" s="442"/>
      <c r="S6" s="442"/>
      <c r="T6" s="442"/>
    </row>
    <row r="7" spans="2:20" ht="4.5" customHeight="1">
      <c r="B7" s="175"/>
      <c r="C7" s="176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4"/>
      <c r="S7" s="44"/>
      <c r="T7" s="44"/>
    </row>
    <row r="8" spans="2:20" ht="12.75" customHeight="1">
      <c r="B8" s="341" t="s">
        <v>28</v>
      </c>
      <c r="C8" s="45">
        <f>SUM(C11:C38)</f>
        <v>21181</v>
      </c>
      <c r="D8" s="45">
        <f aca="true" t="shared" si="0" ref="D8:Q8">SUM(D11:D38)</f>
        <v>10695</v>
      </c>
      <c r="E8" s="45">
        <f t="shared" si="0"/>
        <v>10486</v>
      </c>
      <c r="F8" s="45">
        <f t="shared" si="0"/>
        <v>21110</v>
      </c>
      <c r="G8" s="45">
        <f>SUM(G11:G38)</f>
        <v>10695</v>
      </c>
      <c r="H8" s="45">
        <f t="shared" si="0"/>
        <v>10415</v>
      </c>
      <c r="I8" s="45">
        <f t="shared" si="0"/>
        <v>3633</v>
      </c>
      <c r="J8" s="45">
        <f t="shared" si="0"/>
        <v>3436</v>
      </c>
      <c r="K8" s="45">
        <f t="shared" si="0"/>
        <v>3539</v>
      </c>
      <c r="L8" s="45">
        <f t="shared" si="0"/>
        <v>3540</v>
      </c>
      <c r="M8" s="45">
        <f t="shared" si="0"/>
        <v>3523</v>
      </c>
      <c r="N8" s="45">
        <f t="shared" si="0"/>
        <v>3439</v>
      </c>
      <c r="O8" s="45">
        <f t="shared" si="0"/>
        <v>71</v>
      </c>
      <c r="P8" s="45">
        <f t="shared" si="0"/>
        <v>0</v>
      </c>
      <c r="Q8" s="45">
        <f t="shared" si="0"/>
        <v>71</v>
      </c>
      <c r="R8" s="47">
        <v>0</v>
      </c>
      <c r="S8" s="46">
        <v>0</v>
      </c>
      <c r="T8" s="47">
        <v>0</v>
      </c>
    </row>
    <row r="9" spans="2:20" ht="12.75" customHeight="1">
      <c r="B9" s="342" t="s">
        <v>30</v>
      </c>
      <c r="C9" s="48">
        <f>D9+E9</f>
        <v>945</v>
      </c>
      <c r="D9" s="48">
        <f>G9+P9</f>
        <v>569</v>
      </c>
      <c r="E9" s="48">
        <f>H9+Q9</f>
        <v>376</v>
      </c>
      <c r="F9" s="48">
        <f>SUM(I9:N9)</f>
        <v>945</v>
      </c>
      <c r="G9" s="48">
        <f>I9+K9+M9</f>
        <v>569</v>
      </c>
      <c r="H9" s="48">
        <f>J9+L9+N9</f>
        <v>376</v>
      </c>
      <c r="I9" s="48">
        <v>189</v>
      </c>
      <c r="J9" s="48">
        <v>133</v>
      </c>
      <c r="K9" s="48">
        <v>189</v>
      </c>
      <c r="L9" s="48">
        <v>134</v>
      </c>
      <c r="M9" s="48">
        <v>191</v>
      </c>
      <c r="N9" s="48">
        <v>109</v>
      </c>
      <c r="O9" s="47">
        <v>0</v>
      </c>
      <c r="P9" s="47">
        <v>0</v>
      </c>
      <c r="Q9" s="47">
        <v>0</v>
      </c>
      <c r="R9" s="47">
        <v>0</v>
      </c>
      <c r="S9" s="46">
        <v>0</v>
      </c>
      <c r="T9" s="47">
        <v>0</v>
      </c>
    </row>
    <row r="10" spans="2:20" ht="4.5" customHeight="1">
      <c r="B10" s="339"/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/>
      <c r="J10" s="47"/>
      <c r="K10" s="47"/>
      <c r="L10" s="47"/>
      <c r="M10" s="47"/>
      <c r="N10" s="47"/>
      <c r="O10" s="47">
        <v>0</v>
      </c>
      <c r="P10" s="47"/>
      <c r="Q10" s="47"/>
      <c r="R10" s="47">
        <v>0</v>
      </c>
      <c r="S10" s="47"/>
      <c r="T10" s="47"/>
    </row>
    <row r="11" spans="1:20" ht="12.75" customHeight="1">
      <c r="A11" s="13"/>
      <c r="B11" s="343" t="s">
        <v>31</v>
      </c>
      <c r="C11" s="48">
        <f>D11+E11</f>
        <v>9039</v>
      </c>
      <c r="D11" s="48">
        <f aca="true" t="shared" si="1" ref="D11:E15">G11+P11</f>
        <v>4642</v>
      </c>
      <c r="E11" s="48">
        <f t="shared" si="1"/>
        <v>4397</v>
      </c>
      <c r="F11" s="48">
        <f>SUM(I11:N11)</f>
        <v>9039</v>
      </c>
      <c r="G11" s="48">
        <f aca="true" t="shared" si="2" ref="G11:H15">I11+K11+M11</f>
        <v>4642</v>
      </c>
      <c r="H11" s="48">
        <f t="shared" si="2"/>
        <v>4397</v>
      </c>
      <c r="I11" s="48">
        <v>1563</v>
      </c>
      <c r="J11" s="48">
        <v>1454</v>
      </c>
      <c r="K11" s="48">
        <v>1524</v>
      </c>
      <c r="L11" s="48">
        <v>1523</v>
      </c>
      <c r="M11" s="48">
        <v>1555</v>
      </c>
      <c r="N11" s="48">
        <v>1420</v>
      </c>
      <c r="O11" s="47">
        <v>0</v>
      </c>
      <c r="P11" s="46">
        <v>0</v>
      </c>
      <c r="Q11" s="46">
        <v>0</v>
      </c>
      <c r="R11" s="47">
        <v>0</v>
      </c>
      <c r="S11" s="46">
        <v>0</v>
      </c>
      <c r="T11" s="46">
        <v>0</v>
      </c>
    </row>
    <row r="12" spans="1:20" ht="12.75" customHeight="1">
      <c r="A12" s="13"/>
      <c r="B12" s="343" t="s">
        <v>32</v>
      </c>
      <c r="C12" s="48">
        <f>D12+E12</f>
        <v>1693</v>
      </c>
      <c r="D12" s="48">
        <f t="shared" si="1"/>
        <v>914</v>
      </c>
      <c r="E12" s="48">
        <f t="shared" si="1"/>
        <v>779</v>
      </c>
      <c r="F12" s="48">
        <f>SUM(I12:N12)</f>
        <v>1693</v>
      </c>
      <c r="G12" s="48">
        <f t="shared" si="2"/>
        <v>914</v>
      </c>
      <c r="H12" s="48">
        <f t="shared" si="2"/>
        <v>779</v>
      </c>
      <c r="I12" s="48">
        <v>325</v>
      </c>
      <c r="J12" s="48">
        <v>244</v>
      </c>
      <c r="K12" s="48">
        <v>283</v>
      </c>
      <c r="L12" s="48">
        <v>275</v>
      </c>
      <c r="M12" s="48">
        <v>306</v>
      </c>
      <c r="N12" s="48">
        <v>260</v>
      </c>
      <c r="O12" s="47">
        <v>0</v>
      </c>
      <c r="P12" s="46">
        <v>0</v>
      </c>
      <c r="Q12" s="46">
        <v>0</v>
      </c>
      <c r="R12" s="47">
        <v>0</v>
      </c>
      <c r="S12" s="46">
        <v>0</v>
      </c>
      <c r="T12" s="47">
        <v>0</v>
      </c>
    </row>
    <row r="13" spans="1:20" ht="12.75" customHeight="1">
      <c r="A13" s="13"/>
      <c r="B13" s="343" t="s">
        <v>33</v>
      </c>
      <c r="C13" s="48">
        <f>D13+E13</f>
        <v>1267</v>
      </c>
      <c r="D13" s="48">
        <f t="shared" si="1"/>
        <v>548</v>
      </c>
      <c r="E13" s="48">
        <f t="shared" si="1"/>
        <v>719</v>
      </c>
      <c r="F13" s="48">
        <f>SUM(I13:N13)</f>
        <v>1267</v>
      </c>
      <c r="G13" s="48">
        <f t="shared" si="2"/>
        <v>548</v>
      </c>
      <c r="H13" s="48">
        <f t="shared" si="2"/>
        <v>719</v>
      </c>
      <c r="I13" s="48">
        <v>176</v>
      </c>
      <c r="J13" s="48">
        <v>254</v>
      </c>
      <c r="K13" s="48">
        <v>185</v>
      </c>
      <c r="L13" s="48">
        <v>239</v>
      </c>
      <c r="M13" s="48">
        <v>187</v>
      </c>
      <c r="N13" s="48">
        <v>226</v>
      </c>
      <c r="O13" s="47">
        <v>0</v>
      </c>
      <c r="P13" s="46">
        <v>0</v>
      </c>
      <c r="Q13" s="46">
        <v>0</v>
      </c>
      <c r="R13" s="47">
        <v>0</v>
      </c>
      <c r="S13" s="46">
        <v>0</v>
      </c>
      <c r="T13" s="46">
        <v>0</v>
      </c>
    </row>
    <row r="14" spans="1:20" ht="12.75" customHeight="1">
      <c r="A14" s="13"/>
      <c r="B14" s="343" t="s">
        <v>34</v>
      </c>
      <c r="C14" s="48">
        <f>D14+E14</f>
        <v>2196</v>
      </c>
      <c r="D14" s="48">
        <f t="shared" si="1"/>
        <v>1052</v>
      </c>
      <c r="E14" s="48">
        <f t="shared" si="1"/>
        <v>1144</v>
      </c>
      <c r="F14" s="48">
        <f>SUM(I14:N14)</f>
        <v>2125</v>
      </c>
      <c r="G14" s="48">
        <f t="shared" si="2"/>
        <v>1052</v>
      </c>
      <c r="H14" s="48">
        <f t="shared" si="2"/>
        <v>1073</v>
      </c>
      <c r="I14" s="48">
        <v>378</v>
      </c>
      <c r="J14" s="48">
        <v>346</v>
      </c>
      <c r="K14" s="48">
        <v>346</v>
      </c>
      <c r="L14" s="48">
        <v>365</v>
      </c>
      <c r="M14" s="48">
        <v>328</v>
      </c>
      <c r="N14" s="48">
        <v>362</v>
      </c>
      <c r="O14" s="48">
        <f>SUM(P14:Q14)</f>
        <v>71</v>
      </c>
      <c r="P14" s="46">
        <v>0</v>
      </c>
      <c r="Q14" s="48">
        <v>71</v>
      </c>
      <c r="R14" s="47">
        <v>0</v>
      </c>
      <c r="S14" s="46">
        <v>0</v>
      </c>
      <c r="T14" s="46">
        <v>0</v>
      </c>
    </row>
    <row r="15" spans="1:20" ht="12.75" customHeight="1">
      <c r="A15" s="13"/>
      <c r="B15" s="343" t="s">
        <v>380</v>
      </c>
      <c r="C15" s="48">
        <f>D15+E15</f>
        <v>850</v>
      </c>
      <c r="D15" s="48">
        <f t="shared" si="1"/>
        <v>397</v>
      </c>
      <c r="E15" s="48">
        <f t="shared" si="1"/>
        <v>453</v>
      </c>
      <c r="F15" s="48">
        <f>SUM(I15:N15)</f>
        <v>850</v>
      </c>
      <c r="G15" s="48">
        <f t="shared" si="2"/>
        <v>397</v>
      </c>
      <c r="H15" s="48">
        <f t="shared" si="2"/>
        <v>453</v>
      </c>
      <c r="I15" s="48">
        <v>129</v>
      </c>
      <c r="J15" s="48">
        <v>162</v>
      </c>
      <c r="K15" s="48">
        <v>128</v>
      </c>
      <c r="L15" s="48">
        <v>152</v>
      </c>
      <c r="M15" s="48">
        <v>140</v>
      </c>
      <c r="N15" s="48">
        <v>139</v>
      </c>
      <c r="O15" s="48">
        <v>0</v>
      </c>
      <c r="P15" s="46">
        <v>0</v>
      </c>
      <c r="Q15" s="48">
        <v>0</v>
      </c>
      <c r="R15" s="47">
        <v>0</v>
      </c>
      <c r="S15" s="46">
        <v>0</v>
      </c>
      <c r="T15" s="46">
        <v>0</v>
      </c>
    </row>
    <row r="16" spans="1:20" ht="4.5" customHeight="1">
      <c r="A16" s="13"/>
      <c r="B16" s="343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6"/>
      <c r="Q16" s="48"/>
      <c r="R16" s="47"/>
      <c r="S16" s="46"/>
      <c r="T16" s="46"/>
    </row>
    <row r="17" spans="1:20" ht="12.75" customHeight="1">
      <c r="A17" s="13"/>
      <c r="B17" s="343" t="s">
        <v>381</v>
      </c>
      <c r="C17" s="48">
        <f>D17+E17</f>
        <v>1151</v>
      </c>
      <c r="D17" s="48">
        <f aca="true" t="shared" si="3" ref="D17:E21">G17+P17</f>
        <v>590</v>
      </c>
      <c r="E17" s="48">
        <f t="shared" si="3"/>
        <v>561</v>
      </c>
      <c r="F17" s="48">
        <f>SUM(I17:N17)</f>
        <v>1151</v>
      </c>
      <c r="G17" s="48">
        <f aca="true" t="shared" si="4" ref="G17:H21">I17+K17+M17</f>
        <v>590</v>
      </c>
      <c r="H17" s="48">
        <f t="shared" si="4"/>
        <v>561</v>
      </c>
      <c r="I17" s="48">
        <v>218</v>
      </c>
      <c r="J17" s="48">
        <v>178</v>
      </c>
      <c r="K17" s="48">
        <v>200</v>
      </c>
      <c r="L17" s="48">
        <v>175</v>
      </c>
      <c r="M17" s="48">
        <v>172</v>
      </c>
      <c r="N17" s="48">
        <v>208</v>
      </c>
      <c r="O17" s="48">
        <v>0</v>
      </c>
      <c r="P17" s="46">
        <v>0</v>
      </c>
      <c r="Q17" s="48">
        <v>0</v>
      </c>
      <c r="R17" s="47">
        <v>0</v>
      </c>
      <c r="S17" s="46">
        <v>0</v>
      </c>
      <c r="T17" s="46">
        <v>0</v>
      </c>
    </row>
    <row r="18" spans="1:20" ht="12.75" customHeight="1">
      <c r="A18" s="13"/>
      <c r="B18" s="343" t="s">
        <v>382</v>
      </c>
      <c r="C18" s="48">
        <f>D18+E18</f>
        <v>1205</v>
      </c>
      <c r="D18" s="48">
        <f t="shared" si="3"/>
        <v>552</v>
      </c>
      <c r="E18" s="48">
        <f t="shared" si="3"/>
        <v>653</v>
      </c>
      <c r="F18" s="48">
        <f>SUM(I18:N18)</f>
        <v>1205</v>
      </c>
      <c r="G18" s="48">
        <f t="shared" si="4"/>
        <v>552</v>
      </c>
      <c r="H18" s="48">
        <f t="shared" si="4"/>
        <v>653</v>
      </c>
      <c r="I18" s="48">
        <v>180</v>
      </c>
      <c r="J18" s="48">
        <v>201</v>
      </c>
      <c r="K18" s="48">
        <v>197</v>
      </c>
      <c r="L18" s="48">
        <v>223</v>
      </c>
      <c r="M18" s="48">
        <v>175</v>
      </c>
      <c r="N18" s="48">
        <v>229</v>
      </c>
      <c r="O18" s="48">
        <v>0</v>
      </c>
      <c r="P18" s="46">
        <v>0</v>
      </c>
      <c r="Q18" s="48">
        <v>0</v>
      </c>
      <c r="R18" s="47">
        <v>0</v>
      </c>
      <c r="S18" s="46">
        <v>0</v>
      </c>
      <c r="T18" s="46">
        <v>0</v>
      </c>
    </row>
    <row r="19" spans="1:20" ht="12.75" customHeight="1">
      <c r="A19" s="13"/>
      <c r="B19" s="343" t="s">
        <v>386</v>
      </c>
      <c r="C19" s="48">
        <f>D19+E19</f>
        <v>1253</v>
      </c>
      <c r="D19" s="48">
        <f t="shared" si="3"/>
        <v>588</v>
      </c>
      <c r="E19" s="48">
        <f t="shared" si="3"/>
        <v>665</v>
      </c>
      <c r="F19" s="48">
        <f>SUM(I19:N19)</f>
        <v>1253</v>
      </c>
      <c r="G19" s="48">
        <f t="shared" si="4"/>
        <v>588</v>
      </c>
      <c r="H19" s="48">
        <f t="shared" si="4"/>
        <v>665</v>
      </c>
      <c r="I19" s="48">
        <v>197</v>
      </c>
      <c r="J19" s="48">
        <v>205</v>
      </c>
      <c r="K19" s="48">
        <v>209</v>
      </c>
      <c r="L19" s="48">
        <v>224</v>
      </c>
      <c r="M19" s="48">
        <v>182</v>
      </c>
      <c r="N19" s="48">
        <v>236</v>
      </c>
      <c r="O19" s="48">
        <v>0</v>
      </c>
      <c r="P19" s="46">
        <v>0</v>
      </c>
      <c r="Q19" s="48">
        <v>0</v>
      </c>
      <c r="R19" s="47">
        <v>0</v>
      </c>
      <c r="S19" s="46">
        <v>0</v>
      </c>
      <c r="T19" s="46">
        <v>0</v>
      </c>
    </row>
    <row r="20" spans="1:20" ht="12.75" customHeight="1">
      <c r="A20" s="13"/>
      <c r="B20" s="343" t="s">
        <v>35</v>
      </c>
      <c r="C20" s="48">
        <f>D20+E20</f>
        <v>164</v>
      </c>
      <c r="D20" s="48">
        <f t="shared" si="3"/>
        <v>104</v>
      </c>
      <c r="E20" s="48">
        <f t="shared" si="3"/>
        <v>60</v>
      </c>
      <c r="F20" s="48">
        <f>SUM(I20:N20)</f>
        <v>164</v>
      </c>
      <c r="G20" s="48">
        <f t="shared" si="4"/>
        <v>104</v>
      </c>
      <c r="H20" s="48">
        <f t="shared" si="4"/>
        <v>60</v>
      </c>
      <c r="I20" s="48">
        <v>41</v>
      </c>
      <c r="J20" s="48">
        <v>19</v>
      </c>
      <c r="K20" s="48">
        <v>30</v>
      </c>
      <c r="L20" s="48">
        <v>27</v>
      </c>
      <c r="M20" s="48">
        <v>33</v>
      </c>
      <c r="N20" s="48">
        <v>14</v>
      </c>
      <c r="O20" s="47">
        <v>0</v>
      </c>
      <c r="P20" s="46">
        <v>0</v>
      </c>
      <c r="Q20" s="46">
        <v>0</v>
      </c>
      <c r="R20" s="47">
        <v>0</v>
      </c>
      <c r="S20" s="46">
        <v>0</v>
      </c>
      <c r="T20" s="46">
        <v>0</v>
      </c>
    </row>
    <row r="21" spans="1:20" ht="13.5" customHeight="1">
      <c r="A21" s="13"/>
      <c r="B21" s="343" t="s">
        <v>36</v>
      </c>
      <c r="C21" s="48">
        <f>D21+E21</f>
        <v>0</v>
      </c>
      <c r="D21" s="48">
        <f t="shared" si="3"/>
        <v>0</v>
      </c>
      <c r="E21" s="48">
        <f t="shared" si="3"/>
        <v>0</v>
      </c>
      <c r="F21" s="48">
        <f>SUM(I21:N21)</f>
        <v>0</v>
      </c>
      <c r="G21" s="48">
        <f t="shared" si="4"/>
        <v>0</v>
      </c>
      <c r="H21" s="48">
        <f t="shared" si="4"/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7">
        <v>0</v>
      </c>
      <c r="P21" s="46">
        <v>0</v>
      </c>
      <c r="Q21" s="46">
        <v>0</v>
      </c>
      <c r="R21" s="47">
        <v>0</v>
      </c>
      <c r="S21" s="46">
        <v>0</v>
      </c>
      <c r="T21" s="46">
        <v>0</v>
      </c>
    </row>
    <row r="22" spans="1:20" ht="4.5" customHeight="1">
      <c r="A22" s="13"/>
      <c r="B22" s="343"/>
      <c r="C22" s="47"/>
      <c r="D22" s="47"/>
      <c r="E22" s="47"/>
      <c r="F22" s="47"/>
      <c r="G22" s="47"/>
      <c r="H22" s="47"/>
      <c r="I22" s="46"/>
      <c r="J22" s="46"/>
      <c r="K22" s="46"/>
      <c r="L22" s="46"/>
      <c r="M22" s="46"/>
      <c r="N22" s="46"/>
      <c r="O22" s="47"/>
      <c r="P22" s="46"/>
      <c r="Q22" s="46"/>
      <c r="R22" s="47"/>
      <c r="S22" s="46"/>
      <c r="T22" s="46"/>
    </row>
    <row r="23" spans="1:20" ht="12.75" customHeight="1">
      <c r="A23" s="13"/>
      <c r="B23" s="344" t="s">
        <v>37</v>
      </c>
      <c r="C23" s="48">
        <f>D23+E23</f>
        <v>0</v>
      </c>
      <c r="D23" s="48">
        <f aca="true" t="shared" si="5" ref="D23:E27">G23+P23</f>
        <v>0</v>
      </c>
      <c r="E23" s="48">
        <f t="shared" si="5"/>
        <v>0</v>
      </c>
      <c r="F23" s="48">
        <f>SUM(I23:N23)</f>
        <v>0</v>
      </c>
      <c r="G23" s="48">
        <f aca="true" t="shared" si="6" ref="G23:H27">I23+K23+M23</f>
        <v>0</v>
      </c>
      <c r="H23" s="48">
        <f t="shared" si="6"/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7">
        <v>0</v>
      </c>
      <c r="P23" s="46">
        <v>0</v>
      </c>
      <c r="Q23" s="46">
        <v>0</v>
      </c>
      <c r="R23" s="47">
        <v>0</v>
      </c>
      <c r="S23" s="46">
        <v>0</v>
      </c>
      <c r="T23" s="46">
        <v>0</v>
      </c>
    </row>
    <row r="24" spans="1:20" ht="12.75" customHeight="1">
      <c r="A24" s="13"/>
      <c r="B24" s="343" t="s">
        <v>38</v>
      </c>
      <c r="C24" s="48">
        <f>D24+E24</f>
        <v>573</v>
      </c>
      <c r="D24" s="48">
        <f t="shared" si="5"/>
        <v>204</v>
      </c>
      <c r="E24" s="48">
        <f t="shared" si="5"/>
        <v>369</v>
      </c>
      <c r="F24" s="48">
        <f>SUM(I24:N24)</f>
        <v>573</v>
      </c>
      <c r="G24" s="48">
        <f t="shared" si="6"/>
        <v>204</v>
      </c>
      <c r="H24" s="48">
        <f t="shared" si="6"/>
        <v>369</v>
      </c>
      <c r="I24" s="48">
        <v>69</v>
      </c>
      <c r="J24" s="48">
        <v>133</v>
      </c>
      <c r="K24" s="48">
        <v>71</v>
      </c>
      <c r="L24" s="48">
        <v>111</v>
      </c>
      <c r="M24" s="48">
        <v>64</v>
      </c>
      <c r="N24" s="48">
        <v>125</v>
      </c>
      <c r="O24" s="47">
        <v>0</v>
      </c>
      <c r="P24" s="46">
        <v>0</v>
      </c>
      <c r="Q24" s="46">
        <v>0</v>
      </c>
      <c r="R24" s="47">
        <v>0</v>
      </c>
      <c r="S24" s="46">
        <v>0</v>
      </c>
      <c r="T24" s="46">
        <v>0</v>
      </c>
    </row>
    <row r="25" spans="1:20" ht="12.75" customHeight="1">
      <c r="A25" s="13"/>
      <c r="B25" s="343" t="s">
        <v>39</v>
      </c>
      <c r="C25" s="48">
        <f>D25+E25</f>
        <v>88</v>
      </c>
      <c r="D25" s="48">
        <f t="shared" si="5"/>
        <v>61</v>
      </c>
      <c r="E25" s="48">
        <f t="shared" si="5"/>
        <v>27</v>
      </c>
      <c r="F25" s="48">
        <f>SUM(I25:N25)</f>
        <v>88</v>
      </c>
      <c r="G25" s="48">
        <f t="shared" si="6"/>
        <v>61</v>
      </c>
      <c r="H25" s="48">
        <f t="shared" si="6"/>
        <v>27</v>
      </c>
      <c r="I25" s="48">
        <v>21</v>
      </c>
      <c r="J25" s="48">
        <v>9</v>
      </c>
      <c r="K25" s="48">
        <v>20</v>
      </c>
      <c r="L25" s="48">
        <v>9</v>
      </c>
      <c r="M25" s="48">
        <v>20</v>
      </c>
      <c r="N25" s="48">
        <v>9</v>
      </c>
      <c r="O25" s="47">
        <v>0</v>
      </c>
      <c r="P25" s="46">
        <v>0</v>
      </c>
      <c r="Q25" s="46">
        <v>0</v>
      </c>
      <c r="R25" s="47">
        <v>0</v>
      </c>
      <c r="S25" s="46">
        <v>0</v>
      </c>
      <c r="T25" s="46">
        <v>0</v>
      </c>
    </row>
    <row r="26" spans="1:20" ht="13.5" customHeight="1">
      <c r="A26" s="13"/>
      <c r="B26" s="343" t="s">
        <v>383</v>
      </c>
      <c r="C26" s="48">
        <f>D26+E26</f>
        <v>215</v>
      </c>
      <c r="D26" s="48">
        <f t="shared" si="5"/>
        <v>91</v>
      </c>
      <c r="E26" s="48">
        <f t="shared" si="5"/>
        <v>124</v>
      </c>
      <c r="F26" s="48">
        <f>SUM(I26:N26)</f>
        <v>215</v>
      </c>
      <c r="G26" s="48">
        <f t="shared" si="6"/>
        <v>91</v>
      </c>
      <c r="H26" s="48">
        <f t="shared" si="6"/>
        <v>124</v>
      </c>
      <c r="I26" s="46">
        <v>24</v>
      </c>
      <c r="J26" s="46">
        <v>45</v>
      </c>
      <c r="K26" s="46">
        <v>37</v>
      </c>
      <c r="L26" s="46">
        <v>41</v>
      </c>
      <c r="M26" s="46">
        <v>30</v>
      </c>
      <c r="N26" s="46">
        <v>38</v>
      </c>
      <c r="O26" s="47">
        <v>0</v>
      </c>
      <c r="P26" s="46">
        <v>0</v>
      </c>
      <c r="Q26" s="46">
        <v>0</v>
      </c>
      <c r="R26" s="47">
        <v>0</v>
      </c>
      <c r="S26" s="46">
        <v>0</v>
      </c>
      <c r="T26" s="46">
        <v>0</v>
      </c>
    </row>
    <row r="27" spans="1:20" ht="12.75" customHeight="1">
      <c r="A27" s="13"/>
      <c r="B27" s="343" t="s">
        <v>40</v>
      </c>
      <c r="C27" s="48">
        <f>D27+E27</f>
        <v>0</v>
      </c>
      <c r="D27" s="48">
        <f t="shared" si="5"/>
        <v>0</v>
      </c>
      <c r="E27" s="48">
        <f t="shared" si="5"/>
        <v>0</v>
      </c>
      <c r="F27" s="48">
        <f>SUM(I27:N27)</f>
        <v>0</v>
      </c>
      <c r="G27" s="48">
        <f t="shared" si="6"/>
        <v>0</v>
      </c>
      <c r="H27" s="48">
        <f t="shared" si="6"/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7">
        <v>0</v>
      </c>
      <c r="P27" s="46">
        <v>0</v>
      </c>
      <c r="Q27" s="46">
        <v>0</v>
      </c>
      <c r="R27" s="47">
        <v>0</v>
      </c>
      <c r="S27" s="46">
        <v>0</v>
      </c>
      <c r="T27" s="46">
        <v>0</v>
      </c>
    </row>
    <row r="28" spans="1:20" ht="4.5" customHeight="1">
      <c r="A28" s="13"/>
      <c r="B28" s="343"/>
      <c r="C28" s="47"/>
      <c r="D28" s="47"/>
      <c r="E28" s="47"/>
      <c r="F28" s="47"/>
      <c r="G28" s="47"/>
      <c r="H28" s="47"/>
      <c r="I28" s="46"/>
      <c r="J28" s="46"/>
      <c r="K28" s="46"/>
      <c r="L28" s="46"/>
      <c r="M28" s="46"/>
      <c r="N28" s="46"/>
      <c r="O28" s="47"/>
      <c r="P28" s="46"/>
      <c r="Q28" s="46"/>
      <c r="R28" s="47"/>
      <c r="S28" s="46"/>
      <c r="T28" s="46"/>
    </row>
    <row r="29" spans="1:20" ht="12.75" customHeight="1">
      <c r="A29" s="13"/>
      <c r="B29" s="343" t="s">
        <v>387</v>
      </c>
      <c r="C29" s="48">
        <f>D29+E29</f>
        <v>29</v>
      </c>
      <c r="D29" s="48">
        <f aca="true" t="shared" si="7" ref="D29:E33">G29+P29</f>
        <v>23</v>
      </c>
      <c r="E29" s="48">
        <f t="shared" si="7"/>
        <v>6</v>
      </c>
      <c r="F29" s="48">
        <f>SUM(I29:N29)</f>
        <v>29</v>
      </c>
      <c r="G29" s="48">
        <f aca="true" t="shared" si="8" ref="G29:H33">I29+K29+M29</f>
        <v>23</v>
      </c>
      <c r="H29" s="48">
        <f t="shared" si="8"/>
        <v>6</v>
      </c>
      <c r="I29" s="46">
        <v>0</v>
      </c>
      <c r="J29" s="46">
        <v>0</v>
      </c>
      <c r="K29" s="48">
        <v>0</v>
      </c>
      <c r="L29" s="48">
        <v>0</v>
      </c>
      <c r="M29" s="48">
        <v>23</v>
      </c>
      <c r="N29" s="48">
        <v>6</v>
      </c>
      <c r="O29" s="47">
        <v>0</v>
      </c>
      <c r="P29" s="47">
        <v>0</v>
      </c>
      <c r="Q29" s="46">
        <v>0</v>
      </c>
      <c r="R29" s="47">
        <v>0</v>
      </c>
      <c r="S29" s="46">
        <v>0</v>
      </c>
      <c r="T29" s="46">
        <v>0</v>
      </c>
    </row>
    <row r="30" spans="1:20" ht="13.5" customHeight="1">
      <c r="A30" s="13"/>
      <c r="B30" s="343" t="s">
        <v>404</v>
      </c>
      <c r="C30" s="48">
        <f>D30+E30</f>
        <v>511</v>
      </c>
      <c r="D30" s="48">
        <f t="shared" si="7"/>
        <v>259</v>
      </c>
      <c r="E30" s="48">
        <f t="shared" si="7"/>
        <v>252</v>
      </c>
      <c r="F30" s="48">
        <f>SUM(I30:N30)</f>
        <v>511</v>
      </c>
      <c r="G30" s="48">
        <f t="shared" si="8"/>
        <v>259</v>
      </c>
      <c r="H30" s="48">
        <f t="shared" si="8"/>
        <v>252</v>
      </c>
      <c r="I30" s="46">
        <v>87</v>
      </c>
      <c r="J30" s="46">
        <v>89</v>
      </c>
      <c r="K30" s="46">
        <v>83</v>
      </c>
      <c r="L30" s="46">
        <v>78</v>
      </c>
      <c r="M30" s="46">
        <v>89</v>
      </c>
      <c r="N30" s="46">
        <v>85</v>
      </c>
      <c r="O30" s="47">
        <v>0</v>
      </c>
      <c r="P30" s="46">
        <v>0</v>
      </c>
      <c r="Q30" s="46">
        <v>0</v>
      </c>
      <c r="R30" s="47">
        <v>0</v>
      </c>
      <c r="S30" s="46">
        <v>0</v>
      </c>
      <c r="T30" s="46">
        <v>0</v>
      </c>
    </row>
    <row r="31" spans="1:20" ht="12.75" customHeight="1">
      <c r="A31" s="13"/>
      <c r="B31" s="343" t="s">
        <v>41</v>
      </c>
      <c r="C31" s="48">
        <f>D31+E31</f>
        <v>0</v>
      </c>
      <c r="D31" s="48">
        <f t="shared" si="7"/>
        <v>0</v>
      </c>
      <c r="E31" s="48">
        <f t="shared" si="7"/>
        <v>0</v>
      </c>
      <c r="F31" s="48">
        <f>SUM(I31:N31)</f>
        <v>0</v>
      </c>
      <c r="G31" s="48">
        <f t="shared" si="8"/>
        <v>0</v>
      </c>
      <c r="H31" s="48">
        <f t="shared" si="8"/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7">
        <v>0</v>
      </c>
      <c r="P31" s="46">
        <v>0</v>
      </c>
      <c r="Q31" s="46">
        <v>0</v>
      </c>
      <c r="R31" s="47">
        <v>0</v>
      </c>
      <c r="S31" s="46">
        <v>0</v>
      </c>
      <c r="T31" s="46">
        <v>0</v>
      </c>
    </row>
    <row r="32" spans="1:20" ht="12.75" customHeight="1">
      <c r="A32" s="13"/>
      <c r="B32" s="343" t="s">
        <v>42</v>
      </c>
      <c r="C32" s="48">
        <f>D32+E32</f>
        <v>0</v>
      </c>
      <c r="D32" s="48">
        <f t="shared" si="7"/>
        <v>0</v>
      </c>
      <c r="E32" s="48">
        <f t="shared" si="7"/>
        <v>0</v>
      </c>
      <c r="F32" s="48">
        <f>SUM(I32:N32)</f>
        <v>0</v>
      </c>
      <c r="G32" s="48">
        <f t="shared" si="8"/>
        <v>0</v>
      </c>
      <c r="H32" s="48">
        <f t="shared" si="8"/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7">
        <v>0</v>
      </c>
      <c r="P32" s="46">
        <v>0</v>
      </c>
      <c r="Q32" s="46">
        <v>0</v>
      </c>
      <c r="R32" s="47">
        <v>0</v>
      </c>
      <c r="S32" s="46">
        <v>0</v>
      </c>
      <c r="T32" s="46">
        <v>0</v>
      </c>
    </row>
    <row r="33" spans="1:20" ht="12.75" customHeight="1">
      <c r="A33" s="13"/>
      <c r="B33" s="343" t="s">
        <v>43</v>
      </c>
      <c r="C33" s="48">
        <f>D33+E33</f>
        <v>0</v>
      </c>
      <c r="D33" s="48">
        <f t="shared" si="7"/>
        <v>0</v>
      </c>
      <c r="E33" s="48">
        <f t="shared" si="7"/>
        <v>0</v>
      </c>
      <c r="F33" s="48">
        <f>SUM(I33:N33)</f>
        <v>0</v>
      </c>
      <c r="G33" s="48">
        <f t="shared" si="8"/>
        <v>0</v>
      </c>
      <c r="H33" s="48">
        <f t="shared" si="8"/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7">
        <v>0</v>
      </c>
      <c r="P33" s="46">
        <v>0</v>
      </c>
      <c r="Q33" s="46">
        <v>0</v>
      </c>
      <c r="R33" s="47">
        <v>0</v>
      </c>
      <c r="S33" s="46">
        <v>0</v>
      </c>
      <c r="T33" s="46">
        <v>0</v>
      </c>
    </row>
    <row r="34" spans="1:20" ht="4.5" customHeight="1">
      <c r="A34" s="13"/>
      <c r="B34" s="343"/>
      <c r="C34" s="47"/>
      <c r="D34" s="47"/>
      <c r="E34" s="47"/>
      <c r="F34" s="47"/>
      <c r="G34" s="47"/>
      <c r="H34" s="47"/>
      <c r="I34" s="46"/>
      <c r="J34" s="46"/>
      <c r="K34" s="46"/>
      <c r="L34" s="46"/>
      <c r="M34" s="46"/>
      <c r="N34" s="46"/>
      <c r="O34" s="47"/>
      <c r="P34" s="46"/>
      <c r="Q34" s="46"/>
      <c r="R34" s="47"/>
      <c r="S34" s="46"/>
      <c r="T34" s="46"/>
    </row>
    <row r="35" spans="1:20" ht="13.5" customHeight="1">
      <c r="A35" s="13"/>
      <c r="B35" s="343" t="s">
        <v>44</v>
      </c>
      <c r="C35" s="48">
        <f>D35+E35</f>
        <v>513</v>
      </c>
      <c r="D35" s="48">
        <f aca="true" t="shared" si="9" ref="D35:E38">G35+P35</f>
        <v>241</v>
      </c>
      <c r="E35" s="48">
        <f t="shared" si="9"/>
        <v>272</v>
      </c>
      <c r="F35" s="48">
        <f>SUM(I35:N35)</f>
        <v>513</v>
      </c>
      <c r="G35" s="48">
        <f aca="true" t="shared" si="10" ref="G35:H38">I35+K35+M35</f>
        <v>241</v>
      </c>
      <c r="H35" s="48">
        <f t="shared" si="10"/>
        <v>272</v>
      </c>
      <c r="I35" s="48">
        <v>87</v>
      </c>
      <c r="J35" s="48">
        <v>96</v>
      </c>
      <c r="K35" s="48">
        <v>75</v>
      </c>
      <c r="L35" s="48">
        <v>96</v>
      </c>
      <c r="M35" s="48">
        <v>79</v>
      </c>
      <c r="N35" s="48">
        <v>80</v>
      </c>
      <c r="O35" s="47">
        <v>0</v>
      </c>
      <c r="P35" s="46">
        <v>0</v>
      </c>
      <c r="Q35" s="46">
        <v>0</v>
      </c>
      <c r="R35" s="47">
        <v>0</v>
      </c>
      <c r="S35" s="46">
        <v>0</v>
      </c>
      <c r="T35" s="46">
        <v>0</v>
      </c>
    </row>
    <row r="36" spans="1:20" ht="12.75" customHeight="1">
      <c r="A36" s="13"/>
      <c r="B36" s="343" t="s">
        <v>45</v>
      </c>
      <c r="C36" s="48">
        <f>D36+E36</f>
        <v>0</v>
      </c>
      <c r="D36" s="48">
        <f t="shared" si="9"/>
        <v>0</v>
      </c>
      <c r="E36" s="48">
        <f t="shared" si="9"/>
        <v>0</v>
      </c>
      <c r="F36" s="48">
        <f>SUM(I36:N36)</f>
        <v>0</v>
      </c>
      <c r="G36" s="48">
        <f t="shared" si="10"/>
        <v>0</v>
      </c>
      <c r="H36" s="48">
        <f t="shared" si="10"/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7">
        <v>0</v>
      </c>
      <c r="P36" s="46">
        <v>0</v>
      </c>
      <c r="Q36" s="46">
        <v>0</v>
      </c>
      <c r="R36" s="47">
        <v>0</v>
      </c>
      <c r="S36" s="46">
        <v>0</v>
      </c>
      <c r="T36" s="46">
        <v>0</v>
      </c>
    </row>
    <row r="37" spans="1:20" ht="12.75" customHeight="1">
      <c r="A37" s="13"/>
      <c r="B37" s="343" t="s">
        <v>384</v>
      </c>
      <c r="C37" s="48">
        <f>D37+E37</f>
        <v>434</v>
      </c>
      <c r="D37" s="48">
        <f t="shared" si="9"/>
        <v>429</v>
      </c>
      <c r="E37" s="48">
        <f t="shared" si="9"/>
        <v>5</v>
      </c>
      <c r="F37" s="48">
        <f>SUM(I37:N37)</f>
        <v>434</v>
      </c>
      <c r="G37" s="48">
        <f t="shared" si="10"/>
        <v>429</v>
      </c>
      <c r="H37" s="48">
        <f t="shared" si="10"/>
        <v>5</v>
      </c>
      <c r="I37" s="46">
        <v>138</v>
      </c>
      <c r="J37" s="46">
        <v>1</v>
      </c>
      <c r="K37" s="46">
        <v>151</v>
      </c>
      <c r="L37" s="46">
        <v>2</v>
      </c>
      <c r="M37" s="46">
        <v>140</v>
      </c>
      <c r="N37" s="46">
        <v>2</v>
      </c>
      <c r="O37" s="47">
        <v>0</v>
      </c>
      <c r="P37" s="46">
        <v>0</v>
      </c>
      <c r="Q37" s="46">
        <v>0</v>
      </c>
      <c r="R37" s="47">
        <v>0</v>
      </c>
      <c r="S37" s="46">
        <v>0</v>
      </c>
      <c r="T37" s="46">
        <v>0</v>
      </c>
    </row>
    <row r="38" spans="1:20" ht="12.75" customHeight="1">
      <c r="A38" s="13"/>
      <c r="B38" s="344" t="s">
        <v>389</v>
      </c>
      <c r="C38" s="48">
        <f>D38+E38</f>
        <v>0</v>
      </c>
      <c r="D38" s="48">
        <f t="shared" si="9"/>
        <v>0</v>
      </c>
      <c r="E38" s="48">
        <f t="shared" si="9"/>
        <v>0</v>
      </c>
      <c r="F38" s="48">
        <f>SUM(I38:N38)</f>
        <v>0</v>
      </c>
      <c r="G38" s="48">
        <f t="shared" si="10"/>
        <v>0</v>
      </c>
      <c r="H38" s="48">
        <f t="shared" si="10"/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7">
        <v>0</v>
      </c>
      <c r="P38" s="46">
        <v>0</v>
      </c>
      <c r="Q38" s="46">
        <v>0</v>
      </c>
      <c r="R38" s="47">
        <v>0</v>
      </c>
      <c r="S38" s="46">
        <v>0</v>
      </c>
      <c r="T38" s="46">
        <v>0</v>
      </c>
    </row>
    <row r="39" spans="1:20" ht="4.5" customHeight="1">
      <c r="A39" s="13"/>
      <c r="B39" s="177"/>
      <c r="C39" s="178"/>
      <c r="D39" s="49"/>
      <c r="E39" s="49"/>
      <c r="F39" s="49"/>
      <c r="G39" s="49"/>
      <c r="H39" s="49"/>
      <c r="I39" s="179"/>
      <c r="J39" s="179"/>
      <c r="K39" s="179"/>
      <c r="L39" s="179"/>
      <c r="M39" s="179"/>
      <c r="N39" s="179"/>
      <c r="O39" s="49"/>
      <c r="P39" s="179"/>
      <c r="Q39" s="179"/>
      <c r="R39" s="49"/>
      <c r="S39" s="179"/>
      <c r="T39" s="179"/>
    </row>
  </sheetData>
  <mergeCells count="13">
    <mergeCell ref="B2:L2"/>
    <mergeCell ref="I5:J5"/>
    <mergeCell ref="K5:L5"/>
    <mergeCell ref="M5:N5"/>
    <mergeCell ref="F4:N4"/>
    <mergeCell ref="R4:T4"/>
    <mergeCell ref="O4:Q4"/>
    <mergeCell ref="O5:O6"/>
    <mergeCell ref="P5:P6"/>
    <mergeCell ref="Q5:Q6"/>
    <mergeCell ref="R5:R6"/>
    <mergeCell ref="S5:S6"/>
    <mergeCell ref="T5:T6"/>
  </mergeCells>
  <printOptions/>
  <pageMargins left="0.3937007874015748" right="0.1968503937007874" top="1.3779527559055118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C:\windows\ﾃﾞｽｸﾄｯﾌﾟ\学校基本確報\総括1.JAC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学校総括</dc:title>
  <dc:subject/>
  <dc:creator>統計課</dc:creator>
  <cp:keywords/>
  <dc:description/>
  <cp:lastModifiedBy>kanrisya</cp:lastModifiedBy>
  <cp:lastPrinted>2008-11-04T02:06:47Z</cp:lastPrinted>
  <dcterms:created xsi:type="dcterms:W3CDTF">1999-01-07T01:48:31Z</dcterms:created>
  <dcterms:modified xsi:type="dcterms:W3CDTF">2009-01-08T02:13:16Z</dcterms:modified>
  <cp:category/>
  <cp:version/>
  <cp:contentType/>
  <cp:contentStatus/>
  <cp:revision>7</cp:revision>
</cp:coreProperties>
</file>