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表１４" sheetId="14" r:id="rId14"/>
    <sheet name="表１５" sheetId="15" r:id="rId15"/>
    <sheet name="表１６" sheetId="16" r:id="rId16"/>
    <sheet name="表１７～１９" sheetId="17" r:id="rId17"/>
    <sheet name="表２０" sheetId="18" r:id="rId18"/>
    <sheet name="表２１" sheetId="19" r:id="rId19"/>
    <sheet name="表２２" sheetId="20" r:id="rId20"/>
    <sheet name="表２３" sheetId="21" r:id="rId21"/>
    <sheet name="表２４" sheetId="22" r:id="rId22"/>
    <sheet name="表２５" sheetId="23" r:id="rId23"/>
    <sheet name="表２６" sheetId="24" r:id="rId24"/>
  </sheets>
  <definedNames>
    <definedName name="_xlnm.Print_Area" localSheetId="17">'表２０'!$B$2:$R$72</definedName>
    <definedName name="_xlnm.Print_Area" localSheetId="18">'表２１'!$B$2:$Z$72</definedName>
    <definedName name="_xlnm.Print_Area" localSheetId="20">'表２３'!$B$2:$S$100</definedName>
    <definedName name="_xlnm.Print_Area" localSheetId="21">'表２４'!$B$2:$K$98</definedName>
    <definedName name="_xlnm.Print_Area" localSheetId="22">'表２５'!$B$2:$R$49</definedName>
    <definedName name="印刷範囲" localSheetId="9">'表１０'!$B$3:$M$68</definedName>
    <definedName name="印刷範囲" localSheetId="10">'表８'!$B$3:$R$71</definedName>
    <definedName name="印刷範囲" localSheetId="11">'表１２'!$B$3:$U$24</definedName>
    <definedName name="印刷範囲" localSheetId="12">'表１３'!$B$3:$AD$23</definedName>
    <definedName name="印刷範囲" localSheetId="13">'表１４'!$B$3:$S$70</definedName>
    <definedName name="印刷範囲" localSheetId="16">'表１７～１９'!$B$1:$J$29</definedName>
    <definedName name="印刷範囲" localSheetId="17">'表２０'!$B$3:$R$72</definedName>
    <definedName name="印刷範囲" localSheetId="18">'表２１'!$B$3:$Z$72</definedName>
    <definedName name="印刷範囲" localSheetId="19">'表２２'!$B$3:$AF$69</definedName>
    <definedName name="印刷範囲" localSheetId="20">'表２３'!$B$3:$S$100</definedName>
    <definedName name="印刷範囲" localSheetId="21">'表２４'!$B$3:$K$98</definedName>
    <definedName name="印刷範囲" localSheetId="22">'表２３'!$B$3:$S$100</definedName>
    <definedName name="印刷範囲" localSheetId="23">'表２６'!$B$2:$T$44</definedName>
    <definedName name="印刷範囲" localSheetId="7">'表８'!$B$3:$R$71</definedName>
    <definedName name="印刷範囲" localSheetId="8">'表９'!$B$3:$Q$69</definedName>
    <definedName name="印刷範囲">'表１'!$B$2:$L$56</definedName>
    <definedName name="印刷範囲１">'表１２'!$B$3:$U$24</definedName>
    <definedName name="印刷範囲２">'表２５'!$B$3:$R$49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<sst xmlns="http://schemas.openxmlformats.org/spreadsheetml/2006/main" count="1982" uniqueCount="470">
  <si>
    <t>統　　　計　　　表</t>
  </si>
  <si>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</si>
  <si>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</si>
  <si>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</si>
  <si>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</si>
  <si>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</si>
  <si>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</si>
  <si>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</si>
  <si>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</si>
  <si>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</si>
  <si>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</si>
  <si>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</si>
  <si>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</si>
  <si>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</si>
  <si>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</si>
  <si>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</si>
  <si>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盲・聾</t>
  </si>
  <si>
    <t>養護学校</t>
  </si>
  <si>
    <t>幼稚園</t>
  </si>
  <si>
    <t xml:space="preserve">    …</t>
  </si>
  <si>
    <t>専修学校</t>
  </si>
  <si>
    <t>各種学校</t>
  </si>
  <si>
    <t>注)1　高等学校の生徒数は、専攻科・別科の生徒数も含む。</t>
  </si>
  <si>
    <t>学　　校　　数</t>
  </si>
  <si>
    <t>(本務者)</t>
  </si>
  <si>
    <t>区　分</t>
  </si>
  <si>
    <t>本 校</t>
  </si>
  <si>
    <t>分 校</t>
  </si>
  <si>
    <t>県　　計</t>
  </si>
  <si>
    <t>うち国立</t>
  </si>
  <si>
    <t>うち私立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</si>
  <si>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</si>
  <si>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</si>
  <si>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</si>
  <si>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</si>
  <si>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</si>
  <si>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</si>
  <si>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</si>
  <si>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</si>
  <si>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</si>
  <si>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</si>
  <si>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</si>
  <si>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</si>
  <si>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</si>
  <si>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</si>
  <si>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</si>
  <si>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</si>
  <si>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</si>
  <si>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</si>
  <si>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</si>
  <si>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</si>
  <si>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</si>
  <si>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</si>
  <si>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</si>
  <si>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</si>
  <si>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</si>
  <si>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</si>
  <si>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</si>
  <si>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</si>
  <si>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</si>
  <si>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</si>
  <si>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</si>
  <si>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</si>
  <si>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</si>
  <si>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</si>
  <si>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</si>
  <si>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</si>
  <si>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</si>
  <si>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</si>
  <si>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</si>
  <si>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</si>
  <si>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</si>
  <si>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</si>
  <si>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</si>
  <si>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</si>
  <si>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</si>
  <si>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</si>
  <si>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</si>
  <si>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</si>
  <si>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</si>
  <si>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</si>
  <si>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小　　　学　　　校</t>
  </si>
  <si>
    <t>中　　　学　　　校</t>
  </si>
  <si>
    <t>男</t>
  </si>
  <si>
    <t>女</t>
  </si>
  <si>
    <t>小　　学　　校</t>
  </si>
  <si>
    <t>中　　学　　校</t>
  </si>
  <si>
    <t>教   員   数</t>
  </si>
  <si>
    <t>職   員   数</t>
  </si>
  <si>
    <t>職　 員 　数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</si>
  <si>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</si>
  <si>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</si>
  <si>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</si>
  <si>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</si>
  <si>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</si>
  <si>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</si>
  <si>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</si>
  <si>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単　　　式　　　学　　　級</t>
  </si>
  <si>
    <t>複　式　学　級</t>
  </si>
  <si>
    <t>病弱･</t>
  </si>
  <si>
    <t>弱  視</t>
  </si>
  <si>
    <t>難  聴</t>
  </si>
  <si>
    <t>言語障害</t>
  </si>
  <si>
    <t>情緒障害</t>
  </si>
  <si>
    <t>身体虚弱</t>
  </si>
  <si>
    <t>学　　　　級　　　　数</t>
  </si>
  <si>
    <t>　児　　　　童　　　　数</t>
  </si>
  <si>
    <t>知的障害</t>
  </si>
  <si>
    <t>肢体
不自由</t>
  </si>
  <si>
    <t>表２　市町村別・学年別児童数＜小学校＞（つづき）</t>
  </si>
  <si>
    <t>　　　 　１　　学　　年</t>
  </si>
  <si>
    <t>　　　 　２　　学　　年</t>
  </si>
  <si>
    <t>　　　 　３　　学　　年</t>
  </si>
  <si>
    <t>　　　 　４　　学　　年</t>
  </si>
  <si>
    <t>　　　 　５　　学　　年</t>
  </si>
  <si>
    <t>　　　 　６　　学　　年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</si>
  <si>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</si>
  <si>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</si>
  <si>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</si>
  <si>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</si>
  <si>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</si>
  <si>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</si>
  <si>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</si>
  <si>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</si>
  <si>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</si>
  <si>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</si>
  <si>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</si>
  <si>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</si>
  <si>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</si>
  <si>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</si>
  <si>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</si>
  <si>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</si>
  <si>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</si>
  <si>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</si>
  <si>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</si>
  <si>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</si>
  <si>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</si>
  <si>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</si>
  <si>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</si>
  <si>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</si>
  <si>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</si>
  <si>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</si>
  <si>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中　学　部</t>
  </si>
  <si>
    <t>高　 　等 　　部</t>
  </si>
  <si>
    <t>区　  分</t>
  </si>
  <si>
    <t>本 　   科</t>
  </si>
  <si>
    <t>専　攻　科</t>
  </si>
  <si>
    <t>盲学校</t>
  </si>
  <si>
    <t>聾学校</t>
  </si>
  <si>
    <t>うち
国立</t>
  </si>
  <si>
    <t>第１３表　学年別在学者数＜盲・聾・養護＞（つづき）</t>
  </si>
  <si>
    <t>幼稚部</t>
  </si>
  <si>
    <t>1学年</t>
  </si>
  <si>
    <t>2学年</t>
  </si>
  <si>
    <t>3学年</t>
  </si>
  <si>
    <t>4学年</t>
  </si>
  <si>
    <t>5学年</t>
  </si>
  <si>
    <t>6学年</t>
  </si>
  <si>
    <t>小　　 学　 　部</t>
  </si>
  <si>
    <t>中　学　部</t>
  </si>
  <si>
    <t>高　　  等　  　部</t>
  </si>
  <si>
    <t>区　  分</t>
  </si>
  <si>
    <t>本　　 科</t>
  </si>
  <si>
    <t>専　攻　科</t>
  </si>
  <si>
    <t>盲学校</t>
  </si>
  <si>
    <t>聾学校</t>
  </si>
  <si>
    <t>うち
国立</t>
  </si>
  <si>
    <t>学校数</t>
  </si>
  <si>
    <t>(本務)</t>
  </si>
  <si>
    <t>付）私立高等学校は徳島市３校、鳴門市１校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</si>
  <si>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</si>
  <si>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</si>
  <si>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</si>
  <si>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</si>
  <si>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</si>
  <si>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</si>
  <si>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本　　　　　　　　　科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</si>
  <si>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</si>
  <si>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</si>
  <si>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</si>
  <si>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</si>
  <si>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</si>
  <si>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</si>
  <si>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</si>
  <si>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</si>
  <si>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</si>
  <si>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</si>
  <si>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</si>
  <si>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</si>
  <si>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</si>
  <si>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</si>
  <si>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</si>
  <si>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</si>
  <si>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</si>
  <si>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</si>
  <si>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商　　業</t>
  </si>
  <si>
    <t>園 数</t>
  </si>
  <si>
    <t>３　歳</t>
  </si>
  <si>
    <t>４　歳</t>
  </si>
  <si>
    <t>５　歳</t>
  </si>
  <si>
    <t>在　　　　園　　　　者　　　　数</t>
  </si>
  <si>
    <t>修　　了　　者</t>
  </si>
  <si>
    <t>第１５表　設置者別・学科別生徒数＜専修学校＞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</si>
  <si>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</si>
  <si>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</si>
  <si>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</si>
  <si>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</si>
  <si>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</si>
  <si>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</si>
  <si>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</si>
  <si>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</si>
  <si>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準看護</t>
  </si>
  <si>
    <t>歯科衛生</t>
  </si>
  <si>
    <t>歯科技工</t>
  </si>
  <si>
    <t>その他</t>
  </si>
  <si>
    <t>衛生関係</t>
  </si>
  <si>
    <t>調理</t>
  </si>
  <si>
    <t>商業</t>
  </si>
  <si>
    <t>秘書</t>
  </si>
  <si>
    <t>経営</t>
  </si>
  <si>
    <t>家政</t>
  </si>
  <si>
    <t>家政関係</t>
  </si>
  <si>
    <t>家庭</t>
  </si>
  <si>
    <t>和洋裁</t>
  </si>
  <si>
    <t>美術</t>
  </si>
  <si>
    <t>設　　　　　置　　　　　者　　　　　別</t>
  </si>
  <si>
    <t>区　　分</t>
  </si>
  <si>
    <t>昼　　 間</t>
  </si>
  <si>
    <t>そ　 の 　他</t>
  </si>
  <si>
    <t>総　　計</t>
  </si>
  <si>
    <t>教育社会
福祉関係</t>
  </si>
  <si>
    <t>商業実
務関係</t>
  </si>
  <si>
    <r>
      <rPr>
        <sz val="9"/>
        <color indexed="8"/>
        <rFont val="ＭＳ 明朝"/>
        <family val="1"/>
      </rPr>
      <t>経理･</t>
    </r>
    <r>
      <rPr>
        <sz val="9"/>
        <color indexed="8"/>
        <rFont val="ＭＳ 明朝"/>
        <family val="1"/>
      </rPr>
      <t>簿記</t>
    </r>
  </si>
  <si>
    <t>服飾</t>
  </si>
  <si>
    <r>
      <rPr>
        <sz val="9"/>
        <color indexed="8"/>
        <rFont val="ＭＳ 明朝"/>
        <family val="1"/>
      </rPr>
      <t>編物･</t>
    </r>
    <r>
      <rPr>
        <sz val="9"/>
        <color indexed="8"/>
        <rFont val="ＭＳ 明朝"/>
        <family val="1"/>
      </rPr>
      <t>手芸</t>
    </r>
  </si>
  <si>
    <t>文化教
養関係</t>
  </si>
  <si>
    <t>注）工業関係の「電子計算機」、文化・教養関係の「外国語」は本年度開設無し。</t>
  </si>
  <si>
    <t>美容</t>
  </si>
  <si>
    <t>ﾀｲﾋﾟｽﾄ</t>
  </si>
  <si>
    <t>予備校</t>
  </si>
  <si>
    <t>注）各種学校は私立のみであり、国立・公立は該当無し</t>
  </si>
  <si>
    <t>区　　分</t>
  </si>
  <si>
    <t>課
程
数</t>
  </si>
  <si>
    <t>生徒数　計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</si>
  <si>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</si>
  <si>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</si>
  <si>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</si>
  <si>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</si>
  <si>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総　　計</t>
  </si>
  <si>
    <t>商業実
務関係</t>
  </si>
  <si>
    <t>文化･
教養関係</t>
  </si>
  <si>
    <t>設置者の別</t>
  </si>
  <si>
    <t>学科</t>
  </si>
  <si>
    <t>協力校数</t>
  </si>
  <si>
    <t>実施科目数</t>
  </si>
  <si>
    <t>履修者数</t>
  </si>
  <si>
    <t>(実数)</t>
  </si>
  <si>
    <t>延数</t>
  </si>
  <si>
    <t>県立</t>
  </si>
  <si>
    <t>定時制の併置</t>
  </si>
  <si>
    <t>第１７表　生徒数，特科生、入学者数、卒業者数、退学者数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</si>
  <si>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</si>
  <si>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</si>
  <si>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</si>
  <si>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</si>
  <si>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</si>
  <si>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</si>
  <si>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</si>
  <si>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</si>
  <si>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</si>
  <si>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</si>
  <si>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</si>
  <si>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</si>
  <si>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第１９表　職員数</t>
  </si>
  <si>
    <t>実習助手</t>
  </si>
  <si>
    <t>用務員</t>
  </si>
  <si>
    <t>警備員</t>
  </si>
  <si>
    <t>吏員相当職員</t>
  </si>
  <si>
    <t>独立･
設置の別</t>
  </si>
  <si>
    <t>単位修得者数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</si>
  <si>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</si>
  <si>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</si>
  <si>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 xml:space="preserve"> </t>
  </si>
  <si>
    <t>本　　　　務　　　　者</t>
  </si>
  <si>
    <t>兼　　務　　者</t>
  </si>
  <si>
    <t>その他</t>
  </si>
  <si>
    <t xml:space="preserve">       -</t>
  </si>
  <si>
    <t>事　　務　　職　　員</t>
  </si>
  <si>
    <t>学校図書
館事務員</t>
  </si>
  <si>
    <t>養護職員
(看護婦等)</t>
  </si>
  <si>
    <t>吏員相当者に準ずる者</t>
  </si>
  <si>
    <t>高等学校等</t>
  </si>
  <si>
    <t>死亡・</t>
  </si>
  <si>
    <t>高等</t>
  </si>
  <si>
    <t>進学者</t>
  </si>
  <si>
    <t>(高等課程)</t>
  </si>
  <si>
    <t>(一般課程)</t>
  </si>
  <si>
    <t>就職者</t>
  </si>
  <si>
    <t>不詳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</si>
  <si>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</si>
  <si>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</si>
  <si>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</si>
  <si>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</si>
  <si>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</si>
  <si>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</si>
  <si>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</si>
  <si>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</si>
  <si>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</si>
  <si>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</si>
  <si>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</si>
  <si>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 xml:space="preserve">   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</si>
  <si>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</si>
  <si>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</si>
  <si>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</si>
  <si>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</si>
  <si>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</si>
  <si>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</si>
  <si>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</si>
  <si>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</si>
  <si>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</si>
  <si>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</si>
  <si>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</si>
  <si>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</si>
  <si>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</si>
  <si>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高等専</t>
  </si>
  <si>
    <t>本　　　　　　科</t>
  </si>
  <si>
    <t>門学校</t>
  </si>
  <si>
    <t>学校高等部</t>
  </si>
  <si>
    <t>全日制</t>
  </si>
  <si>
    <t>定時制</t>
  </si>
  <si>
    <t>通信制</t>
  </si>
  <si>
    <t>高　等　学　校　進　学　者</t>
  </si>
  <si>
    <r>
      <rPr>
        <sz val="9"/>
        <color indexed="8"/>
        <rFont val="ＭＳ 明朝"/>
        <family val="1"/>
      </rPr>
      <t>盲･</t>
    </r>
    <r>
      <rPr>
        <sz val="9"/>
        <color indexed="8"/>
        <rFont val="ＭＳ 明朝"/>
        <family val="1"/>
      </rPr>
      <t>聾･</t>
    </r>
    <r>
      <rPr>
        <sz val="9"/>
        <color indexed="8"/>
        <rFont val="ＭＳ 明朝"/>
        <family val="1"/>
      </rPr>
      <t>養護</t>
    </r>
  </si>
  <si>
    <t>別　科</t>
  </si>
  <si>
    <r>
      <rPr>
        <sz val="9"/>
        <color indexed="8"/>
        <rFont val="ＭＳ 明朝"/>
        <family val="1"/>
      </rPr>
      <t>進学者(</t>
    </r>
    <r>
      <rPr>
        <sz val="9"/>
        <color indexed="8"/>
        <rFont val="ＭＳ 明朝"/>
        <family val="1"/>
      </rPr>
      <t>本科)</t>
    </r>
  </si>
  <si>
    <t>第　１　次　産　業</t>
  </si>
  <si>
    <t>第　２　次　産　業</t>
  </si>
  <si>
    <t>第　３　次　産　業</t>
  </si>
  <si>
    <t>左 記 以 外 ・ 不 詳</t>
  </si>
  <si>
    <t>県外</t>
  </si>
  <si>
    <t>県内</t>
  </si>
  <si>
    <t>男 女 別 ・ 地 域 別</t>
  </si>
  <si>
    <t>地　域　別</t>
  </si>
  <si>
    <t>男　女　別</t>
  </si>
  <si>
    <t>男</t>
  </si>
  <si>
    <t>女</t>
  </si>
  <si>
    <t>(専門課程)</t>
  </si>
  <si>
    <t>普通</t>
  </si>
  <si>
    <t>農業</t>
  </si>
  <si>
    <t>工業</t>
  </si>
  <si>
    <t>水産</t>
  </si>
  <si>
    <t>全</t>
  </si>
  <si>
    <t>日</t>
  </si>
  <si>
    <t>制</t>
  </si>
  <si>
    <t>定</t>
  </si>
  <si>
    <t>時</t>
  </si>
  <si>
    <t>大学等
進学者</t>
  </si>
  <si>
    <t>死亡・不詳</t>
  </si>
  <si>
    <t>左記Ａ，Ｂ，Ｃ，Ｄのうち</t>
  </si>
  <si>
    <t>大学等
進学率</t>
  </si>
  <si>
    <t>区　分</t>
  </si>
  <si>
    <t>左記以外の者</t>
  </si>
  <si>
    <t>就職している者（再掲）</t>
  </si>
  <si>
    <t>　　　-</t>
  </si>
  <si>
    <t xml:space="preserve">        -</t>
  </si>
  <si>
    <t>　　　-</t>
  </si>
  <si>
    <t>綜合学科</t>
  </si>
  <si>
    <t>　　　-</t>
  </si>
  <si>
    <t>看護</t>
  </si>
  <si>
    <t xml:space="preserve">     -</t>
  </si>
  <si>
    <t xml:space="preserve">     -</t>
  </si>
  <si>
    <t>男</t>
  </si>
  <si>
    <t>女</t>
  </si>
  <si>
    <t>大学</t>
  </si>
  <si>
    <t>短期大学</t>
  </si>
  <si>
    <r>
      <rPr>
        <sz val="11"/>
        <rFont val="ＭＳ Ｐゴシック"/>
        <family val="0"/>
      </rPr>
      <t>大学･短期大</t>
    </r>
  </si>
  <si>
    <t>盲･聾･養護学校</t>
  </si>
  <si>
    <t>（学部）</t>
  </si>
  <si>
    <t>（本科）</t>
  </si>
  <si>
    <t>通信教育部</t>
  </si>
  <si>
    <t>（別科）</t>
  </si>
  <si>
    <t>（専攻科）</t>
  </si>
  <si>
    <t>高等部(専攻科)</t>
  </si>
  <si>
    <t>区　　　分</t>
  </si>
  <si>
    <t xml:space="preserve">           -</t>
  </si>
  <si>
    <t xml:space="preserve">           -</t>
  </si>
  <si>
    <t xml:space="preserve">           -</t>
  </si>
  <si>
    <t xml:space="preserve">            -</t>
  </si>
  <si>
    <t xml:space="preserve">            -</t>
  </si>
  <si>
    <t>電気・ガス</t>
  </si>
  <si>
    <t>公務</t>
  </si>
  <si>
    <t>林業</t>
  </si>
  <si>
    <t>漁業</t>
  </si>
  <si>
    <t>鉱業</t>
  </si>
  <si>
    <t>建設業</t>
  </si>
  <si>
    <t>製造業</t>
  </si>
  <si>
    <t>・熱供給</t>
  </si>
  <si>
    <t>不動産業</t>
  </si>
  <si>
    <t>サービス業</t>
  </si>
  <si>
    <t>・水道業</t>
  </si>
  <si>
    <t xml:space="preserve"> </t>
  </si>
  <si>
    <t>上記のうち</t>
  </si>
  <si>
    <t>県外就職者</t>
  </si>
  <si>
    <t>運輸・
通信業</t>
  </si>
  <si>
    <t>卸・小売業
，飲食店</t>
  </si>
  <si>
    <t>金融・
保険業</t>
  </si>
  <si>
    <t>左記以外
のもの</t>
  </si>
  <si>
    <t>(他に分類さ
れないもの)</t>
  </si>
  <si>
    <t>（再　　掲）</t>
  </si>
  <si>
    <t>専修学校等</t>
  </si>
  <si>
    <t>Ａのうち</t>
  </si>
  <si>
    <t>（高等課程</t>
  </si>
  <si>
    <t>又は大学等</t>
  </si>
  <si>
    <t>入学者</t>
  </si>
  <si>
    <t>（高等学校等</t>
  </si>
  <si>
    <t>又は専門課</t>
  </si>
  <si>
    <t>又は大学等）</t>
  </si>
  <si>
    <t>（一般課程）</t>
  </si>
  <si>
    <t>Aのうち</t>
  </si>
  <si>
    <t>Bのうち</t>
  </si>
  <si>
    <t>Cのうち</t>
  </si>
  <si>
    <t>程）進学者</t>
  </si>
  <si>
    <t>表２６　　盲・聾・養護学校（中等部・高等部）卒業後の状況　　（国立＋公立）</t>
  </si>
  <si>
    <t>Ａ．Ｂ．Ｃ．Ｄのうち就職している者</t>
  </si>
  <si>
    <t>公共職業能</t>
  </si>
  <si>
    <t>死亡・</t>
  </si>
  <si>
    <t>力開発施設</t>
  </si>
  <si>
    <t>不詳の者</t>
  </si>
  <si>
    <t>中等部</t>
  </si>
  <si>
    <t>盲学校</t>
  </si>
  <si>
    <t>聾学校</t>
  </si>
  <si>
    <t>養護学校</t>
  </si>
  <si>
    <t>高等部</t>
  </si>
  <si>
    <t>聾学校</t>
  </si>
  <si>
    <t>表１　　　総　括　表</t>
  </si>
  <si>
    <t>第２表　市町村別・本校分校別学校数＜小学校・中学校＞</t>
  </si>
  <si>
    <t>第３表　市町村別・教職員数＜小学校・中学校＞（本務者）</t>
  </si>
  <si>
    <t>第４表　市町村別・編成方式別学級数＜小学校＞（単式・複式学級）</t>
  </si>
  <si>
    <t>第５表　市町村別・編成方式別学級数・児童数＜小学校＞（75条の学級）</t>
  </si>
  <si>
    <t>第６表　市町村別・学年別児童数＜小学校＞</t>
  </si>
  <si>
    <t>第７表　市町村別・学年別生徒数＜中学校＞</t>
  </si>
  <si>
    <t>第８表　市町村別・学校数、教員数、学年別男女別生徒数＜高等学校・全日＋定時＞</t>
  </si>
  <si>
    <t>第９表　市町村別・学年別生徒数＜高等学校・全日制＞</t>
  </si>
  <si>
    <t>第１０表　市町村別・学年別生徒数＜高等学校・定時制＞</t>
  </si>
  <si>
    <t>第１１表　市町村別・学科別生徒数＜高等学校・全日制＋定時制＞（本科）</t>
  </si>
  <si>
    <t>第１２表　年齢別在学者数＜盲・聾・養護＞</t>
  </si>
  <si>
    <t>第１３表　学年別在学者数＜盲・聾・養護＞</t>
  </si>
  <si>
    <t>第１４表　市町村別・幼稚園数、教員数、在園者数、及び修了者数＜幼稚園＞</t>
  </si>
  <si>
    <t>第１６表　課程数，課程別修業年限別生徒数＜各種学校＞</t>
  </si>
  <si>
    <t>高等学校通信教育調査総括</t>
  </si>
  <si>
    <t>第２０表　市町村別・進路別卒業者数＜中学校卒業後の状況＞</t>
  </si>
  <si>
    <t>第２１表　市町村別・高等学校等への進学者数＜中学校卒業後の状況＞</t>
  </si>
  <si>
    <t>第２２表　市町村別・産業別，地域別，男女別就職者数＜中学校卒業後の状況＞</t>
  </si>
  <si>
    <t>第２３表　学科別・進路別卒業者数（公立・私立）＜高等学校卒業後の状況＞</t>
  </si>
  <si>
    <t>第２４表　学科別・大学,短期大学等への進学者数（公立・私立）＜高等学校卒業後の状況＞</t>
  </si>
  <si>
    <t>第２５表　産業別・学科別就職者数（公立・私立）＜高等学校卒業後の状況＞</t>
  </si>
  <si>
    <t>Ｄ</t>
  </si>
  <si>
    <t>Ｅ</t>
  </si>
  <si>
    <t>Ｆ</t>
  </si>
  <si>
    <t>Ｇ</t>
  </si>
  <si>
    <t>区　 分</t>
  </si>
  <si>
    <t>A～Gの計</t>
  </si>
  <si>
    <t>Ｄのうち</t>
  </si>
  <si>
    <t>　　－</t>
  </si>
  <si>
    <t xml:space="preserve">… </t>
  </si>
  <si>
    <t xml:space="preserve">… </t>
  </si>
  <si>
    <t xml:space="preserve">… </t>
  </si>
  <si>
    <t>　　－</t>
  </si>
  <si>
    <t xml:space="preserve">… </t>
  </si>
  <si>
    <t>　　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</si>
</sst>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10.05"/>
      <color indexed="8"/>
      <name val="ＭＳ 明朝"/>
      <family val="1"/>
    </font>
    <font>
      <b/>
      <sz val="16"/>
      <color indexed="8"/>
      <name val="ＭＳ 明朝"/>
      <family val="1"/>
    </font>
    <font>
      <sz val="11.9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179" fontId="2" fillId="0" borderId="0" xfId="0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2" fillId="0" borderId="1" xfId="0" applyFont="1" applyBorder="1" applyAlignment="1">
      <alignment horizontal="center" vertical="center"/>
    </xf>
    <xf numFmtId="179" fontId="2" fillId="0" borderId="2" xfId="0" applyFont="1" applyBorder="1" applyAlignment="1">
      <alignment horizontal="center" vertical="center"/>
    </xf>
    <xf numFmtId="179" fontId="2" fillId="0" borderId="3" xfId="0" applyFont="1" applyBorder="1" applyAlignment="1">
      <alignment horizontal="center" vertical="center"/>
    </xf>
    <xf numFmtId="179" fontId="2" fillId="0" borderId="0" xfId="0" applyFont="1" applyBorder="1" applyAlignment="1">
      <alignment horizontal="center" vertical="center"/>
    </xf>
    <xf numFmtId="179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4" xfId="0" applyFont="1" applyAlignment="1">
      <alignment horizontal="center" vertical="center"/>
    </xf>
    <xf numFmtId="179" fontId="2" fillId="0" borderId="4" xfId="0" applyNumberFormat="1" applyFont="1" applyAlignment="1">
      <alignment horizontal="center" vertical="center"/>
    </xf>
    <xf numFmtId="179" fontId="5" fillId="0" borderId="4" xfId="0" applyNumberFormat="1" applyFont="1" applyAlignment="1">
      <alignment horizontal="center" vertical="center"/>
    </xf>
    <xf numFmtId="179" fontId="2" fillId="0" borderId="4" xfId="0" applyNumberFormat="1" applyFont="1" applyAlignment="1">
      <alignment horizontal="center" vertical="top"/>
    </xf>
    <xf numFmtId="179" fontId="2" fillId="0" borderId="0" xfId="0" applyNumberFormat="1" applyFont="1" applyAlignment="1">
      <alignment horizontal="center" vertical="top"/>
    </xf>
    <xf numFmtId="179" fontId="6" fillId="0" borderId="4" xfId="0" applyNumberFormat="1" applyFont="1" applyAlignment="1">
      <alignment horizontal="center" vertical="center"/>
    </xf>
    <xf numFmtId="179" fontId="2" fillId="0" borderId="5" xfId="0" applyFont="1" applyAlignment="1">
      <alignment horizontal="center" vertical="center"/>
    </xf>
    <xf numFmtId="179" fontId="2" fillId="0" borderId="6" xfId="0" applyFont="1" applyAlignment="1">
      <alignment horizontal="center" vertical="center"/>
    </xf>
    <xf numFmtId="180" fontId="2" fillId="0" borderId="4" xfId="0" applyNumberFormat="1" applyFont="1" applyAlignment="1">
      <alignment vertical="center"/>
    </xf>
    <xf numFmtId="180" fontId="2" fillId="2" borderId="0" xfId="0" applyNumberFormat="1" applyFont="1" applyFill="1" applyAlignment="1">
      <alignment vertical="center"/>
    </xf>
    <xf numFmtId="181" fontId="2" fillId="0" borderId="0" xfId="0" applyNumberFormat="1" applyFont="1" applyAlignment="1">
      <alignment vertical="center"/>
    </xf>
    <xf numFmtId="179" fontId="2" fillId="0" borderId="0" xfId="0" applyFont="1" applyFill="1" applyAlignment="1">
      <alignment horizontal="center" vertical="center"/>
    </xf>
    <xf numFmtId="180" fontId="2" fillId="0" borderId="4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0" fontId="2" fillId="2" borderId="0" xfId="0" applyNumberFormat="1" applyFont="1" applyFill="1" applyAlignment="1">
      <alignment horizontal="center" vertical="center"/>
    </xf>
    <xf numFmtId="179" fontId="2" fillId="0" borderId="7" xfId="0" applyFont="1" applyAlignment="1">
      <alignment horizontal="center" vertical="center"/>
    </xf>
    <xf numFmtId="179" fontId="2" fillId="0" borderId="8" xfId="0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9" fontId="6" fillId="0" borderId="0" xfId="0" applyFont="1" applyAlignment="1">
      <alignment horizontal="center"/>
    </xf>
    <xf numFmtId="179" fontId="6" fillId="0" borderId="0" xfId="0" applyFont="1" applyFill="1" applyAlignment="1">
      <alignment horizontal="center"/>
    </xf>
    <xf numFmtId="179" fontId="7" fillId="0" borderId="0" xfId="0" applyNumberFormat="1" applyFont="1" applyAlignment="1">
      <alignment/>
    </xf>
    <xf numFmtId="179" fontId="6" fillId="0" borderId="0" xfId="0" applyFont="1" applyAlignment="1">
      <alignment horizontal="center" vertical="center"/>
    </xf>
    <xf numFmtId="179" fontId="6" fillId="0" borderId="6" xfId="0" applyNumberFormat="1" applyFont="1" applyAlignment="1">
      <alignment horizontal="center" vertical="center"/>
    </xf>
    <xf numFmtId="179" fontId="6" fillId="0" borderId="6" xfId="0" applyNumberFormat="1" applyFont="1" applyFill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82" fontId="6" fillId="0" borderId="9" xfId="0" applyNumberFormat="1" applyFont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/>
    </xf>
    <xf numFmtId="182" fontId="8" fillId="0" borderId="4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right"/>
    </xf>
    <xf numFmtId="182" fontId="6" fillId="0" borderId="4" xfId="0" applyNumberFormat="1" applyFont="1" applyBorder="1" applyAlignment="1">
      <alignment/>
    </xf>
    <xf numFmtId="182" fontId="6" fillId="2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/>
    </xf>
    <xf numFmtId="182" fontId="6" fillId="0" borderId="4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distributed"/>
    </xf>
    <xf numFmtId="182" fontId="6" fillId="2" borderId="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distributed"/>
    </xf>
    <xf numFmtId="182" fontId="6" fillId="0" borderId="4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Border="1" applyAlignment="1">
      <alignment horizontal="distributed"/>
    </xf>
    <xf numFmtId="179" fontId="6" fillId="0" borderId="11" xfId="0" applyNumberFormat="1" applyFont="1" applyBorder="1" applyAlignment="1">
      <alignment horizontal="distributed"/>
    </xf>
    <xf numFmtId="182" fontId="6" fillId="0" borderId="12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 horizontal="right"/>
    </xf>
    <xf numFmtId="182" fontId="6" fillId="0" borderId="11" xfId="0" applyNumberFormat="1" applyFont="1" applyFill="1" applyBorder="1" applyAlignment="1">
      <alignment/>
    </xf>
    <xf numFmtId="179" fontId="5" fillId="0" borderId="1" xfId="0" applyFont="1" applyAlignment="1">
      <alignment horizontal="center" vertical="center"/>
    </xf>
    <xf numFmtId="179" fontId="5" fillId="0" borderId="13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0" xfId="0" applyFont="1" applyAlignment="1">
      <alignment horizontal="center" vertical="center"/>
    </xf>
    <xf numFmtId="179" fontId="5" fillId="0" borderId="6" xfId="0" applyNumberFormat="1" applyFont="1" applyAlignment="1">
      <alignment horizontal="center" vertical="center"/>
    </xf>
    <xf numFmtId="179" fontId="5" fillId="0" borderId="14" xfId="0" applyFont="1" applyBorder="1" applyAlignment="1">
      <alignment horizontal="center"/>
    </xf>
    <xf numFmtId="182" fontId="5" fillId="0" borderId="6" xfId="0" applyNumberFormat="1" applyFont="1" applyBorder="1" applyAlignment="1">
      <alignment horizontal="center"/>
    </xf>
    <xf numFmtId="182" fontId="5" fillId="0" borderId="5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center"/>
    </xf>
    <xf numFmtId="182" fontId="9" fillId="0" borderId="4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right"/>
    </xf>
    <xf numFmtId="182" fontId="5" fillId="2" borderId="4" xfId="0" applyNumberFormat="1" applyFont="1" applyFill="1" applyBorder="1" applyAlignment="1">
      <alignment/>
    </xf>
    <xf numFmtId="182" fontId="5" fillId="2" borderId="0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182" fontId="5" fillId="0" borderId="4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79" fontId="5" fillId="0" borderId="0" xfId="0" applyNumberFormat="1" applyFont="1" applyAlignment="1">
      <alignment horizontal="distributed"/>
    </xf>
    <xf numFmtId="179" fontId="5" fillId="0" borderId="0" xfId="0" applyNumberFormat="1" applyFont="1" applyFill="1" applyAlignment="1">
      <alignment horizontal="distributed"/>
    </xf>
    <xf numFmtId="179" fontId="5" fillId="0" borderId="0" xfId="0" applyNumberFormat="1" applyFont="1" applyBorder="1" applyAlignment="1">
      <alignment horizontal="distributed"/>
    </xf>
    <xf numFmtId="179" fontId="5" fillId="0" borderId="7" xfId="0" applyNumberFormat="1" applyFont="1" applyBorder="1" applyAlignment="1">
      <alignment horizontal="distributed"/>
    </xf>
    <xf numFmtId="182" fontId="5" fillId="0" borderId="8" xfId="0" applyNumberFormat="1" applyFont="1" applyBorder="1" applyAlignment="1">
      <alignment/>
    </xf>
    <xf numFmtId="182" fontId="5" fillId="0" borderId="7" xfId="0" applyNumberFormat="1" applyFont="1" applyBorder="1" applyAlignment="1">
      <alignment/>
    </xf>
    <xf numFmtId="182" fontId="5" fillId="0" borderId="11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center" vertical="center"/>
    </xf>
    <xf numFmtId="182" fontId="5" fillId="0" borderId="6" xfId="0" applyNumberFormat="1" applyFont="1" applyBorder="1" applyAlignment="1">
      <alignment horizontal="center" vertical="center"/>
    </xf>
    <xf numFmtId="182" fontId="5" fillId="0" borderId="5" xfId="0" applyNumberFormat="1" applyFont="1" applyBorder="1" applyAlignment="1">
      <alignment horizontal="center" vertical="center"/>
    </xf>
    <xf numFmtId="182" fontId="5" fillId="0" borderId="4" xfId="0" applyNumberFormat="1" applyFont="1" applyBorder="1" applyAlignment="1">
      <alignment horizontal="right"/>
    </xf>
    <xf numFmtId="182" fontId="5" fillId="2" borderId="0" xfId="0" applyNumberFormat="1" applyFont="1" applyFill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Font="1" applyFill="1" applyAlignment="1">
      <alignment horizontal="center"/>
    </xf>
    <xf numFmtId="182" fontId="5" fillId="0" borderId="4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182" fontId="5" fillId="0" borderId="4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182" fontId="5" fillId="2" borderId="0" xfId="0" applyNumberFormat="1" applyFont="1" applyFill="1" applyBorder="1" applyAlignment="1">
      <alignment horizontal="center"/>
    </xf>
    <xf numFmtId="182" fontId="5" fillId="0" borderId="7" xfId="0" applyNumberFormat="1" applyFont="1" applyBorder="1" applyAlignment="1">
      <alignment horizontal="center"/>
    </xf>
    <xf numFmtId="179" fontId="6" fillId="0" borderId="0" xfId="0" applyNumberFormat="1" applyFont="1" applyAlignment="1">
      <alignment/>
    </xf>
    <xf numFmtId="179" fontId="6" fillId="0" borderId="1" xfId="0" applyFont="1" applyAlignment="1">
      <alignment horizontal="center"/>
    </xf>
    <xf numFmtId="179" fontId="6" fillId="0" borderId="13" xfId="0" applyFont="1" applyAlignment="1">
      <alignment horizontal="center"/>
    </xf>
    <xf numFmtId="179" fontId="6" fillId="0" borderId="0" xfId="0" applyFont="1" applyAlignment="1">
      <alignment horizontal="center" shrinkToFit="1"/>
    </xf>
    <xf numFmtId="179" fontId="6" fillId="0" borderId="0" xfId="0" applyNumberFormat="1" applyFont="1" applyAlignment="1">
      <alignment horizontal="center" vertical="center" shrinkToFit="1"/>
    </xf>
    <xf numFmtId="179" fontId="6" fillId="0" borderId="6" xfId="0" applyNumberFormat="1" applyFont="1" applyAlignment="1">
      <alignment horizontal="center" vertical="center" shrinkToFit="1"/>
    </xf>
    <xf numFmtId="179" fontId="6" fillId="0" borderId="4" xfId="0" applyNumberFormat="1" applyFont="1" applyAlignment="1">
      <alignment horizontal="center" vertical="center" shrinkToFit="1"/>
    </xf>
    <xf numFmtId="179" fontId="6" fillId="0" borderId="14" xfId="0" applyFont="1" applyBorder="1" applyAlignment="1">
      <alignment horizontal="distributed" shrinkToFit="1"/>
    </xf>
    <xf numFmtId="182" fontId="6" fillId="0" borderId="5" xfId="0" applyNumberFormat="1" applyFont="1" applyBorder="1" applyAlignment="1">
      <alignment shrinkToFit="1"/>
    </xf>
    <xf numFmtId="179" fontId="6" fillId="0" borderId="15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horizontal="distributed" shrinkToFit="1"/>
    </xf>
    <xf numFmtId="179" fontId="6" fillId="0" borderId="0" xfId="0" applyFont="1" applyAlignment="1">
      <alignment horizontal="distributed" shrinkToFit="1"/>
    </xf>
    <xf numFmtId="182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distributed" shrinkToFit="1"/>
    </xf>
    <xf numFmtId="179" fontId="6" fillId="0" borderId="0" xfId="0" applyNumberFormat="1" applyFont="1" applyFill="1" applyAlignment="1">
      <alignment horizontal="distributed" shrinkToFit="1"/>
    </xf>
    <xf numFmtId="179" fontId="6" fillId="0" borderId="0" xfId="0" applyNumberFormat="1" applyFont="1" applyAlignment="1">
      <alignment shrinkToFit="1"/>
    </xf>
    <xf numFmtId="179" fontId="6" fillId="0" borderId="0" xfId="0" applyNumberFormat="1" applyFont="1" applyBorder="1" applyAlignment="1">
      <alignment shrinkToFit="1"/>
    </xf>
    <xf numFmtId="179" fontId="6" fillId="0" borderId="7" xfId="0" applyNumberFormat="1" applyFont="1" applyBorder="1" applyAlignment="1">
      <alignment horizontal="distributed" shrinkToFit="1"/>
    </xf>
    <xf numFmtId="182" fontId="6" fillId="0" borderId="8" xfId="0" applyNumberFormat="1" applyFont="1" applyBorder="1" applyAlignment="1">
      <alignment/>
    </xf>
    <xf numFmtId="182" fontId="6" fillId="0" borderId="7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79" fontId="6" fillId="0" borderId="1" xfId="0" applyNumberFormat="1" applyFont="1" applyAlignment="1">
      <alignment horizontal="center"/>
    </xf>
    <xf numFmtId="179" fontId="6" fillId="0" borderId="13" xfId="0" applyNumberFormat="1" applyFont="1" applyAlignment="1">
      <alignment horizontal="center"/>
    </xf>
    <xf numFmtId="179" fontId="6" fillId="0" borderId="0" xfId="0" applyNumberFormat="1" applyFont="1" applyAlignment="1">
      <alignment horizontal="center" vertical="center"/>
    </xf>
    <xf numFmtId="179" fontId="6" fillId="0" borderId="5" xfId="0" applyNumberFormat="1" applyFont="1" applyAlignment="1">
      <alignment horizontal="center" vertical="center"/>
    </xf>
    <xf numFmtId="179" fontId="6" fillId="0" borderId="16" xfId="0" applyNumberFormat="1" applyFont="1" applyBorder="1" applyAlignment="1">
      <alignment horizontal="center"/>
    </xf>
    <xf numFmtId="182" fontId="6" fillId="0" borderId="9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right"/>
    </xf>
    <xf numFmtId="182" fontId="6" fillId="2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right"/>
    </xf>
    <xf numFmtId="182" fontId="6" fillId="2" borderId="0" xfId="0" applyNumberFormat="1" applyFont="1" applyFill="1" applyBorder="1" applyAlignment="1">
      <alignment horizontal="distributed"/>
    </xf>
    <xf numFmtId="182" fontId="6" fillId="0" borderId="0" xfId="0" applyNumberFormat="1" applyFont="1" applyFill="1" applyBorder="1" applyAlignment="1">
      <alignment horizontal="distributed"/>
    </xf>
    <xf numFmtId="179" fontId="6" fillId="0" borderId="7" xfId="0" applyNumberFormat="1" applyFont="1" applyBorder="1" applyAlignment="1">
      <alignment horizontal="distributed"/>
    </xf>
    <xf numFmtId="182" fontId="6" fillId="0" borderId="7" xfId="0" applyNumberFormat="1" applyFont="1" applyBorder="1" applyAlignment="1">
      <alignment horizontal="right"/>
    </xf>
    <xf numFmtId="182" fontId="6" fillId="0" borderId="7" xfId="0" applyNumberFormat="1" applyFont="1" applyBorder="1" applyAlignment="1">
      <alignment horizontal="center"/>
    </xf>
    <xf numFmtId="179" fontId="6" fillId="0" borderId="14" xfId="0" applyNumberFormat="1" applyFont="1" applyBorder="1" applyAlignment="1">
      <alignment horizontal="center"/>
    </xf>
    <xf numFmtId="182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Alignment="1">
      <alignment horizontal="center" vertical="center"/>
    </xf>
    <xf numFmtId="0" fontId="6" fillId="0" borderId="4" xfId="0" applyFont="1" applyAlignment="1">
      <alignment horizontal="center" vertical="center"/>
    </xf>
    <xf numFmtId="0" fontId="6" fillId="0" borderId="5" xfId="0" applyFont="1" applyAlignment="1">
      <alignment horizontal="center"/>
    </xf>
    <xf numFmtId="180" fontId="6" fillId="0" borderId="6" xfId="0" applyNumberFormat="1" applyFont="1" applyAlignment="1">
      <alignment horizontal="center"/>
    </xf>
    <xf numFmtId="180" fontId="6" fillId="0" borderId="5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0" fontId="8" fillId="0" borderId="4" xfId="0" applyNumberFormat="1" applyFont="1" applyAlignment="1">
      <alignment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center"/>
    </xf>
    <xf numFmtId="180" fontId="6" fillId="0" borderId="4" xfId="0" applyNumberFormat="1" applyFont="1" applyAlignment="1">
      <alignment/>
    </xf>
    <xf numFmtId="180" fontId="6" fillId="2" borderId="0" xfId="0" applyNumberFormat="1" applyFont="1" applyFill="1" applyAlignment="1">
      <alignment/>
    </xf>
    <xf numFmtId="180" fontId="6" fillId="0" borderId="0" xfId="0" applyNumberFormat="1" applyFont="1" applyAlignment="1">
      <alignment/>
    </xf>
    <xf numFmtId="180" fontId="6" fillId="2" borderId="0" xfId="0" applyNumberFormat="1" applyFont="1" applyFill="1" applyAlignment="1">
      <alignment horizontal="center"/>
    </xf>
    <xf numFmtId="180" fontId="6" fillId="0" borderId="4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179" fontId="6" fillId="0" borderId="17" xfId="0" applyNumberFormat="1" applyFont="1" applyBorder="1" applyAlignment="1">
      <alignment horizontal="center" vertical="center" shrinkToFit="1"/>
    </xf>
    <xf numFmtId="179" fontId="6" fillId="0" borderId="15" xfId="0" applyNumberFormat="1" applyFont="1" applyBorder="1" applyAlignment="1">
      <alignment horizontal="center" vertical="center" wrapText="1" shrinkToFit="1"/>
    </xf>
    <xf numFmtId="180" fontId="8" fillId="0" borderId="4" xfId="0" applyNumberFormat="1" applyFont="1" applyAlignment="1">
      <alignment horizontal="center"/>
    </xf>
    <xf numFmtId="0" fontId="6" fillId="0" borderId="18" xfId="0" applyFont="1" applyAlignment="1">
      <alignment horizontal="center"/>
    </xf>
    <xf numFmtId="0" fontId="6" fillId="0" borderId="18" xfId="0" applyFont="1" applyAlignment="1">
      <alignment horizontal="right"/>
    </xf>
    <xf numFmtId="180" fontId="6" fillId="0" borderId="19" xfId="0" applyNumberFormat="1" applyFont="1" applyAlignment="1">
      <alignment horizontal="center"/>
    </xf>
    <xf numFmtId="180" fontId="6" fillId="0" borderId="18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Alignment="1">
      <alignment horizontal="center" vertical="center"/>
    </xf>
    <xf numFmtId="180" fontId="8" fillId="0" borderId="4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6" fillId="0" borderId="4" xfId="0" applyNumberFormat="1" applyFont="1" applyBorder="1" applyAlignment="1">
      <alignment/>
    </xf>
    <xf numFmtId="180" fontId="6" fillId="2" borderId="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2" borderId="0" xfId="0" applyNumberFormat="1" applyFont="1" applyFill="1" applyBorder="1" applyAlignment="1">
      <alignment horizontal="center"/>
    </xf>
    <xf numFmtId="180" fontId="6" fillId="0" borderId="4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79" fontId="10" fillId="0" borderId="0" xfId="0" applyFont="1" applyAlignment="1">
      <alignment horizontal="center"/>
    </xf>
    <xf numFmtId="179" fontId="10" fillId="0" borderId="0" xfId="0" applyFont="1" applyFill="1" applyAlignment="1">
      <alignment horizontal="center"/>
    </xf>
    <xf numFmtId="179" fontId="10" fillId="0" borderId="1" xfId="0" applyFont="1" applyAlignment="1">
      <alignment horizontal="center"/>
    </xf>
    <xf numFmtId="179" fontId="10" fillId="0" borderId="13" xfId="0" applyFont="1" applyAlignment="1">
      <alignment horizontal="center"/>
    </xf>
    <xf numFmtId="179" fontId="10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179" fontId="11" fillId="0" borderId="4" xfId="0" applyNumberFormat="1" applyFont="1" applyAlignment="1">
      <alignment horizontal="center" vertical="center"/>
    </xf>
    <xf numFmtId="179" fontId="10" fillId="0" borderId="4" xfId="0" applyNumberFormat="1" applyFont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 shrinkToFit="1"/>
    </xf>
    <xf numFmtId="179" fontId="6" fillId="0" borderId="6" xfId="0" applyNumberFormat="1" applyFont="1" applyAlignment="1">
      <alignment vertical="center"/>
    </xf>
    <xf numFmtId="179" fontId="6" fillId="0" borderId="5" xfId="0" applyNumberFormat="1" applyFont="1" applyAlignment="1">
      <alignment vertical="center"/>
    </xf>
    <xf numFmtId="179" fontId="10" fillId="0" borderId="4" xfId="0" applyFont="1" applyAlignment="1">
      <alignment horizontal="center" vertical="center"/>
    </xf>
    <xf numFmtId="179" fontId="6" fillId="0" borderId="15" xfId="0" applyNumberFormat="1" applyFont="1" applyAlignment="1">
      <alignment horizontal="center" vertical="center"/>
    </xf>
    <xf numFmtId="179" fontId="10" fillId="0" borderId="14" xfId="0" applyFont="1" applyBorder="1" applyAlignment="1">
      <alignment horizontal="center"/>
    </xf>
    <xf numFmtId="180" fontId="10" fillId="0" borderId="5" xfId="0" applyNumberFormat="1" applyFont="1" applyBorder="1" applyAlignment="1">
      <alignment horizontal="center"/>
    </xf>
    <xf numFmtId="180" fontId="12" fillId="0" borderId="5" xfId="0" applyNumberFormat="1" applyFont="1" applyBorder="1" applyAlignment="1">
      <alignment horizontal="center"/>
    </xf>
    <xf numFmtId="180" fontId="12" fillId="0" borderId="5" xfId="0" applyNumberFormat="1" applyFont="1" applyFill="1" applyBorder="1" applyAlignment="1">
      <alignment horizontal="center"/>
    </xf>
    <xf numFmtId="179" fontId="10" fillId="0" borderId="0" xfId="0" applyNumberFormat="1" applyFont="1" applyAlignment="1">
      <alignment horizontal="right"/>
    </xf>
    <xf numFmtId="180" fontId="10" fillId="2" borderId="4" xfId="0" applyNumberFormat="1" applyFont="1" applyFill="1" applyBorder="1" applyAlignment="1">
      <alignment/>
    </xf>
    <xf numFmtId="180" fontId="10" fillId="2" borderId="0" xfId="0" applyNumberFormat="1" applyFont="1" applyFill="1" applyBorder="1" applyAlignment="1">
      <alignment/>
    </xf>
    <xf numFmtId="180" fontId="10" fillId="0" borderId="0" xfId="0" applyNumberFormat="1" applyFont="1" applyBorder="1" applyAlignment="1">
      <alignment horizontal="right"/>
    </xf>
    <xf numFmtId="180" fontId="10" fillId="2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0" fontId="10" fillId="0" borderId="4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 horizontal="distributed"/>
    </xf>
    <xf numFmtId="180" fontId="10" fillId="0" borderId="0" xfId="0" applyNumberFormat="1" applyFont="1" applyBorder="1" applyAlignment="1">
      <alignment/>
    </xf>
    <xf numFmtId="179" fontId="10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horizontal="distributed"/>
    </xf>
    <xf numFmtId="180" fontId="10" fillId="2" borderId="4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180" fontId="10" fillId="0" borderId="4" xfId="0" applyNumberFormat="1" applyFont="1" applyFill="1" applyBorder="1" applyAlignment="1">
      <alignment horizontal="center"/>
    </xf>
    <xf numFmtId="179" fontId="10" fillId="0" borderId="0" xfId="0" applyNumberFormat="1" applyFont="1" applyBorder="1" applyAlignment="1">
      <alignment horizontal="distributed"/>
    </xf>
    <xf numFmtId="179" fontId="10" fillId="0" borderId="7" xfId="0" applyNumberFormat="1" applyFont="1" applyBorder="1" applyAlignment="1">
      <alignment horizontal="distributed"/>
    </xf>
    <xf numFmtId="180" fontId="10" fillId="0" borderId="8" xfId="0" applyNumberFormat="1" applyFont="1" applyBorder="1" applyAlignment="1">
      <alignment horizontal="center"/>
    </xf>
    <xf numFmtId="180" fontId="10" fillId="0" borderId="7" xfId="0" applyNumberFormat="1" applyFont="1" applyBorder="1" applyAlignment="1">
      <alignment horizontal="center"/>
    </xf>
    <xf numFmtId="180" fontId="10" fillId="0" borderId="7" xfId="0" applyNumberFormat="1" applyFont="1" applyBorder="1" applyAlignment="1">
      <alignment horizontal="right"/>
    </xf>
    <xf numFmtId="180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Alignment="1">
      <alignment/>
    </xf>
    <xf numFmtId="179" fontId="6" fillId="0" borderId="6" xfId="0" applyFont="1" applyAlignment="1">
      <alignment horizontal="center" vertical="center"/>
    </xf>
    <xf numFmtId="179" fontId="6" fillId="0" borderId="5" xfId="0" applyFont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5" xfId="0" applyFont="1" applyAlignment="1">
      <alignment horizontal="center"/>
    </xf>
    <xf numFmtId="180" fontId="11" fillId="0" borderId="6" xfId="0" applyNumberFormat="1" applyFont="1" applyAlignment="1">
      <alignment horizontal="center"/>
    </xf>
    <xf numFmtId="180" fontId="11" fillId="0" borderId="5" xfId="0" applyNumberFormat="1" applyFont="1" applyAlignment="1">
      <alignment horizontal="center"/>
    </xf>
    <xf numFmtId="180" fontId="11" fillId="0" borderId="5" xfId="0" applyNumberFormat="1" applyFont="1" applyFill="1" applyAlignment="1">
      <alignment horizontal="center"/>
    </xf>
    <xf numFmtId="180" fontId="11" fillId="0" borderId="0" xfId="0" applyNumberFormat="1" applyFont="1" applyFill="1" applyAlignment="1">
      <alignment horizontal="center"/>
    </xf>
    <xf numFmtId="180" fontId="11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179" fontId="6" fillId="0" borderId="20" xfId="0" applyNumberFormat="1" applyFont="1" applyBorder="1" applyAlignment="1">
      <alignment horizontal="distributed"/>
    </xf>
    <xf numFmtId="180" fontId="11" fillId="0" borderId="21" xfId="0" applyNumberFormat="1" applyFont="1" applyBorder="1" applyAlignment="1">
      <alignment horizontal="center"/>
    </xf>
    <xf numFmtId="180" fontId="11" fillId="0" borderId="20" xfId="0" applyNumberFormat="1" applyFont="1" applyBorder="1" applyAlignment="1">
      <alignment horizontal="center"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Fill="1" applyBorder="1" applyAlignment="1">
      <alignment horizontal="center"/>
    </xf>
    <xf numFmtId="179" fontId="6" fillId="0" borderId="1" xfId="0" applyNumberFormat="1" applyFont="1" applyAlignment="1">
      <alignment horizontal="center" vertical="center"/>
    </xf>
    <xf numFmtId="179" fontId="6" fillId="0" borderId="4" xfId="0" applyFont="1" applyAlignment="1">
      <alignment horizontal="center" vertical="center"/>
    </xf>
    <xf numFmtId="179" fontId="6" fillId="0" borderId="14" xfId="0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179" fontId="8" fillId="0" borderId="22" xfId="0" applyNumberFormat="1" applyFont="1" applyBorder="1" applyAlignment="1">
      <alignment horizontal="center"/>
    </xf>
    <xf numFmtId="180" fontId="6" fillId="2" borderId="0" xfId="0" applyNumberFormat="1" applyFont="1" applyFill="1" applyBorder="1" applyAlignment="1">
      <alignment horizontal="right"/>
    </xf>
    <xf numFmtId="180" fontId="6" fillId="0" borderId="4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6" fillId="0" borderId="4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9" fontId="6" fillId="0" borderId="7" xfId="0" applyNumberFormat="1" applyFont="1" applyBorder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 horizontal="right"/>
    </xf>
    <xf numFmtId="179" fontId="6" fillId="0" borderId="13" xfId="0" applyFont="1" applyFill="1" applyAlignment="1">
      <alignment horizontal="center"/>
    </xf>
    <xf numFmtId="180" fontId="6" fillId="0" borderId="5" xfId="0" applyNumberFormat="1" applyFont="1" applyFill="1" applyBorder="1" applyAlignment="1">
      <alignment horizontal="center"/>
    </xf>
    <xf numFmtId="180" fontId="6" fillId="0" borderId="4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6" fillId="0" borderId="4" xfId="0" applyNumberFormat="1" applyFont="1" applyFill="1" applyBorder="1" applyAlignment="1">
      <alignment horizontal="right"/>
    </xf>
    <xf numFmtId="180" fontId="6" fillId="0" borderId="7" xfId="0" applyNumberFormat="1" applyFont="1" applyFill="1" applyBorder="1" applyAlignment="1">
      <alignment horizontal="center"/>
    </xf>
    <xf numFmtId="179" fontId="14" fillId="0" borderId="0" xfId="0" applyFont="1" applyAlignment="1">
      <alignment horizontal="center"/>
    </xf>
    <xf numFmtId="179" fontId="6" fillId="0" borderId="13" xfId="0" applyNumberFormat="1" applyFont="1" applyAlignment="1">
      <alignment/>
    </xf>
    <xf numFmtId="179" fontId="6" fillId="0" borderId="1" xfId="0" applyNumberFormat="1" applyFont="1" applyAlignment="1">
      <alignment/>
    </xf>
    <xf numFmtId="179" fontId="6" fillId="0" borderId="4" xfId="0" applyNumberFormat="1" applyFont="1" applyAlignment="1">
      <alignment vertical="center" shrinkToFit="1"/>
    </xf>
    <xf numFmtId="179" fontId="6" fillId="0" borderId="5" xfId="0" applyFont="1" applyBorder="1" applyAlignment="1">
      <alignment horizontal="center"/>
    </xf>
    <xf numFmtId="179" fontId="6" fillId="0" borderId="5" xfId="0" applyNumberFormat="1" applyFont="1" applyBorder="1" applyAlignment="1">
      <alignment horizontal="center"/>
    </xf>
    <xf numFmtId="179" fontId="6" fillId="0" borderId="5" xfId="0" applyNumberFormat="1" applyFont="1" applyBorder="1" applyAlignment="1">
      <alignment/>
    </xf>
    <xf numFmtId="184" fontId="8" fillId="0" borderId="4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0" fontId="6" fillId="2" borderId="4" xfId="0" applyNumberFormat="1" applyFont="1" applyFill="1" applyBorder="1" applyAlignment="1">
      <alignment/>
    </xf>
    <xf numFmtId="180" fontId="6" fillId="2" borderId="4" xfId="0" applyNumberFormat="1" applyFont="1" applyFill="1" applyBorder="1" applyAlignment="1">
      <alignment horizontal="center"/>
    </xf>
    <xf numFmtId="179" fontId="6" fillId="0" borderId="8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179" fontId="5" fillId="0" borderId="23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179" fontId="6" fillId="0" borderId="6" xfId="0" applyFont="1" applyAlignment="1">
      <alignment horizontal="center"/>
    </xf>
    <xf numFmtId="179" fontId="6" fillId="0" borderId="4" xfId="0" applyNumberFormat="1" applyFont="1" applyAlignment="1">
      <alignment horizontal="center" vertical="center" wrapText="1"/>
    </xf>
    <xf numFmtId="180" fontId="6" fillId="0" borderId="4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0" xfId="0" applyNumberFormat="1" applyFont="1" applyFill="1" applyBorder="1" applyAlignment="1">
      <alignment vertical="center"/>
    </xf>
    <xf numFmtId="179" fontId="6" fillId="0" borderId="4" xfId="0" applyFont="1" applyAlignment="1">
      <alignment horizontal="center"/>
    </xf>
    <xf numFmtId="179" fontId="6" fillId="0" borderId="18" xfId="0" applyFont="1" applyBorder="1" applyAlignment="1">
      <alignment horizontal="center"/>
    </xf>
    <xf numFmtId="179" fontId="6" fillId="0" borderId="0" xfId="0" applyNumberFormat="1" applyFont="1" applyBorder="1" applyAlignment="1">
      <alignment horizontal="left"/>
    </xf>
    <xf numFmtId="179" fontId="6" fillId="0" borderId="6" xfId="0" applyNumberFormat="1" applyFont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right"/>
    </xf>
    <xf numFmtId="179" fontId="6" fillId="0" borderId="19" xfId="0" applyFont="1" applyAlignment="1">
      <alignment horizontal="center"/>
    </xf>
    <xf numFmtId="179" fontId="6" fillId="0" borderId="18" xfId="0" applyFont="1" applyAlignment="1">
      <alignment horizontal="center"/>
    </xf>
    <xf numFmtId="180" fontId="6" fillId="2" borderId="19" xfId="0" applyNumberFormat="1" applyFont="1" applyFill="1" applyBorder="1" applyAlignment="1">
      <alignment horizont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2" xfId="0" applyFont="1" applyBorder="1" applyAlignment="1">
      <alignment horizontal="center" vertical="center"/>
    </xf>
    <xf numFmtId="179" fontId="5" fillId="0" borderId="25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13" xfId="0" applyNumberFormat="1" applyFont="1" applyAlignment="1">
      <alignment horizontal="center" vertical="center"/>
    </xf>
    <xf numFmtId="179" fontId="2" fillId="0" borderId="6" xfId="0" applyNumberFormat="1" applyFont="1" applyAlignment="1">
      <alignment horizontal="center" vertical="center" shrinkToFit="1"/>
    </xf>
    <xf numFmtId="179" fontId="2" fillId="0" borderId="6" xfId="0" applyNumberFormat="1" applyFont="1" applyAlignment="1">
      <alignment horizontal="center" vertical="center"/>
    </xf>
    <xf numFmtId="179" fontId="2" fillId="0" borderId="5" xfId="0" applyNumberFormat="1" applyFont="1" applyAlignment="1">
      <alignment horizontal="center" vertical="center"/>
    </xf>
    <xf numFmtId="180" fontId="2" fillId="2" borderId="6" xfId="0" applyNumberFormat="1" applyFont="1" applyFill="1" applyAlignment="1">
      <alignment horizontal="center" vertical="center"/>
    </xf>
    <xf numFmtId="180" fontId="2" fillId="2" borderId="6" xfId="0" applyNumberFormat="1" applyFont="1" applyFill="1" applyAlignment="1">
      <alignment vertical="center"/>
    </xf>
    <xf numFmtId="180" fontId="2" fillId="2" borderId="5" xfId="0" applyNumberFormat="1" applyFont="1" applyFill="1" applyAlignment="1">
      <alignment vertical="center"/>
    </xf>
    <xf numFmtId="179" fontId="2" fillId="0" borderId="1" xfId="0" applyFont="1" applyAlignment="1">
      <alignment horizontal="center" vertical="center"/>
    </xf>
    <xf numFmtId="179" fontId="15" fillId="0" borderId="5" xfId="0" applyNumberFormat="1" applyFont="1" applyAlignment="1">
      <alignment horizontal="center" vertical="center"/>
    </xf>
    <xf numFmtId="180" fontId="15" fillId="0" borderId="6" xfId="0" applyNumberFormat="1" applyFont="1" applyAlignment="1">
      <alignment vertical="center"/>
    </xf>
    <xf numFmtId="180" fontId="15" fillId="0" borderId="5" xfId="0" applyNumberFormat="1" applyFont="1" applyAlignment="1">
      <alignment vertical="center"/>
    </xf>
    <xf numFmtId="180" fontId="2" fillId="2" borderId="4" xfId="0" applyNumberFormat="1" applyFont="1" applyFill="1" applyAlignment="1">
      <alignment vertical="center"/>
    </xf>
    <xf numFmtId="179" fontId="2" fillId="0" borderId="13" xfId="0" applyFont="1" applyAlignment="1">
      <alignment horizontal="center" vertical="center"/>
    </xf>
    <xf numFmtId="179" fontId="2" fillId="0" borderId="26" xfId="0" applyFont="1" applyBorder="1" applyAlignment="1">
      <alignment horizontal="center" vertical="center"/>
    </xf>
    <xf numFmtId="180" fontId="15" fillId="0" borderId="5" xfId="0" applyNumberFormat="1" applyFont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80" fontId="2" fillId="0" borderId="8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180" fontId="2" fillId="2" borderId="11" xfId="0" applyNumberFormat="1" applyFont="1" applyFill="1" applyBorder="1" applyAlignment="1">
      <alignment vertical="center"/>
    </xf>
    <xf numFmtId="180" fontId="2" fillId="2" borderId="4" xfId="0" applyNumberFormat="1" applyFont="1" applyFill="1" applyAlignment="1">
      <alignment horizontal="center" vertical="center"/>
    </xf>
    <xf numFmtId="179" fontId="2" fillId="0" borderId="7" xfId="0" applyNumberFormat="1" applyFont="1" applyAlignment="1">
      <alignment horizontal="center" vertical="center"/>
    </xf>
    <xf numFmtId="180" fontId="2" fillId="2" borderId="8" xfId="0" applyNumberFormat="1" applyFont="1" applyFill="1" applyAlignment="1">
      <alignment vertical="center"/>
    </xf>
    <xf numFmtId="180" fontId="2" fillId="2" borderId="7" xfId="0" applyNumberFormat="1" applyFont="1" applyFill="1" applyAlignment="1">
      <alignment horizontal="center" vertical="center"/>
    </xf>
    <xf numFmtId="179" fontId="6" fillId="0" borderId="1" xfId="0" applyFont="1" applyAlignment="1">
      <alignment horizontal="center" vertical="center"/>
    </xf>
    <xf numFmtId="179" fontId="6" fillId="0" borderId="13" xfId="0" applyFont="1" applyAlignment="1">
      <alignment horizontal="center" vertical="center"/>
    </xf>
    <xf numFmtId="179" fontId="6" fillId="0" borderId="13" xfId="0" applyNumberFormat="1" applyFont="1" applyAlignment="1">
      <alignment horizontal="center" vertical="center" shrinkToFit="1"/>
    </xf>
    <xf numFmtId="179" fontId="11" fillId="0" borderId="13" xfId="0" applyFont="1" applyAlignment="1">
      <alignment horizontal="center" vertical="center"/>
    </xf>
    <xf numFmtId="179" fontId="6" fillId="0" borderId="13" xfId="0" applyNumberFormat="1" applyFont="1" applyAlignment="1">
      <alignment horizontal="center" vertical="center"/>
    </xf>
    <xf numFmtId="181" fontId="8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distributed" vertical="center"/>
    </xf>
    <xf numFmtId="179" fontId="6" fillId="0" borderId="0" xfId="0" applyFont="1" applyFill="1" applyAlignment="1">
      <alignment horizontal="distributed" vertical="center"/>
    </xf>
    <xf numFmtId="187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79" fontId="6" fillId="0" borderId="7" xfId="0" applyFont="1" applyAlignment="1">
      <alignment horizontal="center"/>
    </xf>
    <xf numFmtId="179" fontId="6" fillId="0" borderId="8" xfId="0" applyFont="1" applyAlignment="1">
      <alignment horizontal="center"/>
    </xf>
    <xf numFmtId="179" fontId="6" fillId="0" borderId="2" xfId="0" applyFont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29" xfId="0" applyNumberFormat="1" applyFont="1" applyAlignment="1">
      <alignment horizontal="center" vertical="center"/>
    </xf>
    <xf numFmtId="179" fontId="6" fillId="0" borderId="30" xfId="0" applyFont="1" applyAlignment="1">
      <alignment horizontal="center"/>
    </xf>
    <xf numFmtId="188" fontId="8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right"/>
    </xf>
    <xf numFmtId="187" fontId="6" fillId="0" borderId="0" xfId="0" applyNumberFormat="1" applyFont="1" applyFill="1" applyAlignment="1">
      <alignment horizontal="center"/>
    </xf>
    <xf numFmtId="179" fontId="16" fillId="0" borderId="0" xfId="0" applyFont="1" applyAlignment="1">
      <alignment horizontal="center"/>
    </xf>
    <xf numFmtId="179" fontId="16" fillId="0" borderId="1" xfId="0" applyFont="1" applyAlignment="1">
      <alignment horizontal="center" vertical="center"/>
    </xf>
    <xf numFmtId="179" fontId="16" fillId="0" borderId="13" xfId="0" applyFont="1" applyAlignment="1">
      <alignment horizontal="center" vertical="center"/>
    </xf>
    <xf numFmtId="179" fontId="16" fillId="0" borderId="13" xfId="0" applyNumberFormat="1" applyFont="1" applyAlignment="1">
      <alignment horizontal="center" vertical="center"/>
    </xf>
    <xf numFmtId="179" fontId="17" fillId="0" borderId="13" xfId="0" applyNumberFormat="1" applyFont="1" applyAlignment="1">
      <alignment horizontal="center" vertical="center"/>
    </xf>
    <xf numFmtId="179" fontId="16" fillId="0" borderId="0" xfId="0" applyFont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16" fillId="0" borderId="4" xfId="0" applyNumberFormat="1" applyFont="1" applyAlignment="1">
      <alignment horizontal="center" vertical="center"/>
    </xf>
    <xf numFmtId="179" fontId="17" fillId="0" borderId="4" xfId="0" applyNumberFormat="1" applyFont="1" applyAlignment="1">
      <alignment horizontal="center" vertical="center"/>
    </xf>
    <xf numFmtId="179" fontId="16" fillId="0" borderId="4" xfId="0" applyFont="1" applyAlignment="1">
      <alignment horizontal="center" vertical="center"/>
    </xf>
    <xf numFmtId="179" fontId="16" fillId="0" borderId="6" xfId="0" applyNumberFormat="1" applyFont="1" applyAlignment="1">
      <alignment horizontal="center" vertical="center"/>
    </xf>
    <xf numFmtId="179" fontId="16" fillId="0" borderId="5" xfId="0" applyFont="1" applyAlignment="1">
      <alignment horizontal="center"/>
    </xf>
    <xf numFmtId="179" fontId="16" fillId="0" borderId="6" xfId="0" applyFont="1" applyAlignment="1">
      <alignment horizontal="center"/>
    </xf>
    <xf numFmtId="186" fontId="16" fillId="0" borderId="5" xfId="0" applyNumberFormat="1" applyFont="1" applyAlignment="1">
      <alignment/>
    </xf>
    <xf numFmtId="179" fontId="18" fillId="0" borderId="0" xfId="0" applyFont="1" applyAlignment="1">
      <alignment horizontal="center"/>
    </xf>
    <xf numFmtId="179" fontId="19" fillId="0" borderId="0" xfId="0" applyNumberFormat="1" applyFont="1" applyAlignment="1">
      <alignment horizontal="center"/>
    </xf>
    <xf numFmtId="180" fontId="20" fillId="0" borderId="4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180" fontId="20" fillId="0" borderId="0" xfId="0" applyNumberFormat="1" applyFont="1" applyBorder="1" applyAlignment="1">
      <alignment horizontal="center"/>
    </xf>
    <xf numFmtId="189" fontId="20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center"/>
    </xf>
    <xf numFmtId="180" fontId="16" fillId="0" borderId="4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189" fontId="16" fillId="0" borderId="0" xfId="0" applyNumberFormat="1" applyFont="1" applyAlignment="1">
      <alignment horizontal="right"/>
    </xf>
    <xf numFmtId="179" fontId="18" fillId="0" borderId="0" xfId="0" applyNumberFormat="1" applyFont="1" applyAlignment="1">
      <alignment horizontal="center"/>
    </xf>
    <xf numFmtId="180" fontId="16" fillId="0" borderId="4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16" fillId="2" borderId="0" xfId="0" applyNumberFormat="1" applyFont="1" applyFill="1" applyBorder="1" applyAlignment="1">
      <alignment/>
    </xf>
    <xf numFmtId="180" fontId="16" fillId="2" borderId="0" xfId="0" applyNumberFormat="1" applyFont="1" applyFill="1" applyBorder="1" applyAlignment="1">
      <alignment horizontal="center"/>
    </xf>
    <xf numFmtId="179" fontId="16" fillId="0" borderId="7" xfId="0" applyFont="1" applyAlignment="1">
      <alignment horizontal="center"/>
    </xf>
    <xf numFmtId="179" fontId="16" fillId="0" borderId="8" xfId="0" applyFont="1" applyAlignment="1">
      <alignment horizontal="center"/>
    </xf>
    <xf numFmtId="186" fontId="16" fillId="0" borderId="7" xfId="0" applyNumberFormat="1" applyFont="1" applyAlignment="1">
      <alignment/>
    </xf>
    <xf numFmtId="186" fontId="1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18" fillId="0" borderId="13" xfId="0" applyNumberFormat="1" applyFont="1" applyAlignment="1">
      <alignment horizontal="center" vertical="center"/>
    </xf>
    <xf numFmtId="179" fontId="18" fillId="0" borderId="0" xfId="0" applyFont="1" applyAlignment="1">
      <alignment horizontal="center" vertical="center"/>
    </xf>
    <xf numFmtId="179" fontId="18" fillId="0" borderId="4" xfId="0" applyNumberFormat="1" applyFont="1" applyAlignment="1">
      <alignment horizontal="center" vertical="center"/>
    </xf>
    <xf numFmtId="179" fontId="18" fillId="0" borderId="5" xfId="0" applyFont="1" applyAlignment="1">
      <alignment horizontal="center"/>
    </xf>
    <xf numFmtId="179" fontId="18" fillId="0" borderId="6" xfId="0" applyFont="1" applyAlignment="1">
      <alignment horizontal="center"/>
    </xf>
    <xf numFmtId="180" fontId="19" fillId="0" borderId="4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180" fontId="18" fillId="0" borderId="0" xfId="0" applyNumberFormat="1" applyFont="1" applyBorder="1" applyAlignment="1">
      <alignment/>
    </xf>
    <xf numFmtId="180" fontId="18" fillId="0" borderId="4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180" fontId="18" fillId="0" borderId="4" xfId="0" applyNumberFormat="1" applyFont="1" applyBorder="1" applyAlignment="1">
      <alignment/>
    </xf>
    <xf numFmtId="180" fontId="19" fillId="0" borderId="0" xfId="0" applyNumberFormat="1" applyFont="1" applyBorder="1" applyAlignment="1">
      <alignment horizontal="center"/>
    </xf>
    <xf numFmtId="180" fontId="18" fillId="2" borderId="0" xfId="0" applyNumberFormat="1" applyFont="1" applyFill="1" applyBorder="1" applyAlignment="1">
      <alignment/>
    </xf>
    <xf numFmtId="180" fontId="18" fillId="2" borderId="0" xfId="0" applyNumberFormat="1" applyFont="1" applyFill="1" applyBorder="1" applyAlignment="1">
      <alignment horizontal="center"/>
    </xf>
    <xf numFmtId="179" fontId="18" fillId="0" borderId="7" xfId="0" applyFont="1" applyAlignment="1">
      <alignment horizontal="center"/>
    </xf>
    <xf numFmtId="179" fontId="18" fillId="0" borderId="8" xfId="0" applyFont="1" applyAlignment="1">
      <alignment horizontal="center"/>
    </xf>
    <xf numFmtId="179" fontId="21" fillId="0" borderId="0" xfId="0" applyFont="1" applyAlignment="1">
      <alignment horizontal="center"/>
    </xf>
    <xf numFmtId="179" fontId="21" fillId="0" borderId="1" xfId="0" applyFont="1" applyAlignment="1">
      <alignment horizontal="center" vertical="center"/>
    </xf>
    <xf numFmtId="179" fontId="21" fillId="0" borderId="13" xfId="0" applyFont="1" applyAlignment="1">
      <alignment horizontal="center" vertical="center"/>
    </xf>
    <xf numFmtId="179" fontId="21" fillId="0" borderId="13" xfId="0" applyNumberFormat="1" applyFont="1" applyAlignment="1">
      <alignment horizontal="center" vertical="center"/>
    </xf>
    <xf numFmtId="179" fontId="21" fillId="0" borderId="3" xfId="0" applyNumberFormat="1" applyFont="1" applyBorder="1" applyAlignment="1">
      <alignment horizontal="center" vertical="center"/>
    </xf>
    <xf numFmtId="179" fontId="21" fillId="0" borderId="0" xfId="0" applyFont="1" applyAlignment="1">
      <alignment horizontal="center" vertical="center"/>
    </xf>
    <xf numFmtId="179" fontId="21" fillId="0" borderId="4" xfId="0" applyNumberFormat="1" applyFont="1" applyAlignment="1">
      <alignment horizontal="center" vertical="center"/>
    </xf>
    <xf numFmtId="179" fontId="21" fillId="0" borderId="4" xfId="0" applyFont="1" applyAlignment="1">
      <alignment horizontal="center" vertical="center"/>
    </xf>
    <xf numFmtId="179" fontId="21" fillId="0" borderId="5" xfId="0" applyFont="1" applyAlignment="1">
      <alignment horizontal="center"/>
    </xf>
    <xf numFmtId="179" fontId="21" fillId="0" borderId="6" xfId="0" applyFont="1" applyAlignment="1">
      <alignment horizontal="center"/>
    </xf>
    <xf numFmtId="179" fontId="22" fillId="0" borderId="0" xfId="0" applyNumberFormat="1" applyFont="1" applyAlignment="1">
      <alignment horizontal="center"/>
    </xf>
    <xf numFmtId="180" fontId="22" fillId="0" borderId="32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 horizontal="center"/>
    </xf>
    <xf numFmtId="179" fontId="21" fillId="0" borderId="0" xfId="0" applyNumberFormat="1" applyFont="1" applyAlignment="1">
      <alignment horizontal="center"/>
    </xf>
    <xf numFmtId="180" fontId="21" fillId="0" borderId="32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80" fontId="21" fillId="0" borderId="32" xfId="0" applyNumberFormat="1" applyFont="1" applyBorder="1" applyAlignment="1">
      <alignment horizontal="center"/>
    </xf>
    <xf numFmtId="180" fontId="21" fillId="2" borderId="0" xfId="0" applyNumberFormat="1" applyFont="1" applyFill="1" applyBorder="1" applyAlignment="1">
      <alignment/>
    </xf>
    <xf numFmtId="180" fontId="21" fillId="2" borderId="0" xfId="0" applyNumberFormat="1" applyFont="1" applyFill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179" fontId="21" fillId="0" borderId="7" xfId="0" applyFont="1" applyAlignment="1">
      <alignment horizontal="center"/>
    </xf>
    <xf numFmtId="179" fontId="21" fillId="0" borderId="8" xfId="0" applyFont="1" applyAlignment="1">
      <alignment horizontal="center"/>
    </xf>
    <xf numFmtId="179" fontId="6" fillId="0" borderId="23" xfId="0" applyNumberFormat="1" applyFont="1" applyFill="1" applyBorder="1" applyAlignment="1">
      <alignment horizontal="center"/>
    </xf>
    <xf numFmtId="179" fontId="10" fillId="0" borderId="0" xfId="0" applyNumberFormat="1" applyFont="1" applyBorder="1" applyAlignment="1">
      <alignment horizontal="center"/>
    </xf>
    <xf numFmtId="180" fontId="10" fillId="0" borderId="4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183" fontId="6" fillId="0" borderId="4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84" fontId="6" fillId="0" borderId="4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79" fontId="2" fillId="0" borderId="4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179" fontId="2" fillId="0" borderId="22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/>
    </xf>
    <xf numFmtId="179" fontId="6" fillId="0" borderId="27" xfId="0" applyNumberFormat="1" applyFont="1" applyBorder="1" applyAlignment="1">
      <alignment horizontal="center"/>
    </xf>
    <xf numFmtId="179" fontId="6" fillId="0" borderId="33" xfId="0" applyNumberFormat="1" applyFont="1" applyBorder="1" applyAlignment="1">
      <alignment horizontal="center"/>
    </xf>
    <xf numFmtId="0" fontId="0" fillId="0" borderId="17" xfId="0" applyBorder="1" applyAlignment="1">
      <alignment vertical="center" shrinkToFit="1"/>
    </xf>
    <xf numFmtId="179" fontId="6" fillId="0" borderId="6" xfId="0" applyNumberFormat="1" applyFont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9" fontId="6" fillId="0" borderId="2" xfId="0" applyFont="1" applyBorder="1" applyAlignment="1">
      <alignment horizontal="center" vertical="center"/>
    </xf>
    <xf numFmtId="179" fontId="6" fillId="0" borderId="25" xfId="0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79" fontId="6" fillId="0" borderId="13" xfId="0" applyNumberFormat="1" applyFont="1" applyFill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33" xfId="0" applyNumberFormat="1" applyFont="1" applyFill="1" applyBorder="1" applyAlignment="1">
      <alignment horizont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1" xfId="0" applyNumberFormat="1" applyFont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9" fontId="6" fillId="0" borderId="6" xfId="0" applyNumberFormat="1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9" fontId="6" fillId="0" borderId="26" xfId="0" applyFont="1" applyBorder="1" applyAlignment="1">
      <alignment horizontal="center" vertical="center"/>
    </xf>
    <xf numFmtId="179" fontId="6" fillId="0" borderId="24" xfId="0" applyFont="1" applyBorder="1" applyAlignment="1">
      <alignment horizontal="center" vertical="center"/>
    </xf>
    <xf numFmtId="179" fontId="6" fillId="0" borderId="28" xfId="0" applyFont="1" applyBorder="1" applyAlignment="1">
      <alignment horizontal="center" vertical="center"/>
    </xf>
    <xf numFmtId="179" fontId="6" fillId="0" borderId="4" xfId="0" applyNumberFormat="1" applyFont="1" applyAlignment="1">
      <alignment horizontal="center" vertical="center"/>
    </xf>
    <xf numFmtId="179" fontId="6" fillId="0" borderId="4" xfId="0" applyFont="1" applyAlignment="1">
      <alignment horizontal="center" vertical="center" wrapText="1"/>
    </xf>
    <xf numFmtId="179" fontId="6" fillId="0" borderId="4" xfId="0" applyFont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9" fontId="8" fillId="0" borderId="4" xfId="0" applyNumberFormat="1" applyFont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9" fontId="6" fillId="0" borderId="4" xfId="0" applyNumberFormat="1" applyFont="1" applyAlignment="1">
      <alignment horizontal="center" vertical="center" wrapText="1"/>
    </xf>
    <xf numFmtId="179" fontId="6" fillId="0" borderId="26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/>
    </xf>
    <xf numFmtId="179" fontId="2" fillId="0" borderId="1" xfId="0" applyNumberFormat="1" applyFont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9" xfId="0" applyFont="1" applyBorder="1" applyAlignment="1">
      <alignment horizontal="center" vertical="center"/>
    </xf>
    <xf numFmtId="179" fontId="2" fillId="0" borderId="17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2" fillId="0" borderId="0" xfId="0" applyFont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23" xfId="0" applyFont="1" applyBorder="1" applyAlignment="1">
      <alignment horizontal="center" vertical="center"/>
    </xf>
    <xf numFmtId="179" fontId="6" fillId="0" borderId="27" xfId="0" applyFont="1" applyBorder="1" applyAlignment="1">
      <alignment horizontal="center" vertical="center"/>
    </xf>
    <xf numFmtId="179" fontId="6" fillId="0" borderId="33" xfId="0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16" fillId="0" borderId="3" xfId="0" applyNumberFormat="1" applyFont="1" applyBorder="1" applyAlignment="1">
      <alignment horizontal="center" vertical="center" wrapText="1"/>
    </xf>
    <xf numFmtId="179" fontId="16" fillId="0" borderId="29" xfId="0" applyNumberFormat="1" applyFont="1" applyBorder="1" applyAlignment="1">
      <alignment horizontal="center" vertical="center" wrapText="1"/>
    </xf>
    <xf numFmtId="179" fontId="16" fillId="0" borderId="0" xfId="0" applyNumberFormat="1" applyFont="1" applyAlignment="1">
      <alignment horizontal="center" vertical="center"/>
    </xf>
    <xf numFmtId="179" fontId="16" fillId="0" borderId="22" xfId="0" applyNumberFormat="1" applyFont="1" applyBorder="1" applyAlignment="1">
      <alignment horizontal="center" vertical="center"/>
    </xf>
    <xf numFmtId="179" fontId="16" fillId="0" borderId="15" xfId="0" applyNumberFormat="1" applyFont="1" applyBorder="1" applyAlignment="1">
      <alignment horizontal="center" vertical="center"/>
    </xf>
    <xf numFmtId="179" fontId="16" fillId="0" borderId="17" xfId="0" applyNumberFormat="1" applyFont="1" applyBorder="1" applyAlignment="1">
      <alignment horizontal="center" vertical="center"/>
    </xf>
    <xf numFmtId="179" fontId="16" fillId="0" borderId="29" xfId="0" applyNumberFormat="1" applyFont="1" applyBorder="1" applyAlignment="1">
      <alignment horizontal="center" vertical="center"/>
    </xf>
    <xf numFmtId="179" fontId="16" fillId="0" borderId="13" xfId="0" applyNumberFormat="1" applyFont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179" fontId="16" fillId="0" borderId="2" xfId="0" applyNumberFormat="1" applyFont="1" applyBorder="1" applyAlignment="1">
      <alignment horizontal="center" vertical="center"/>
    </xf>
    <xf numFmtId="179" fontId="16" fillId="0" borderId="19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179" fontId="16" fillId="0" borderId="25" xfId="0" applyNumberFormat="1" applyFont="1" applyBorder="1" applyAlignment="1">
      <alignment horizontal="center" vertical="center"/>
    </xf>
    <xf numFmtId="179" fontId="18" fillId="0" borderId="1" xfId="0" applyFont="1" applyAlignment="1">
      <alignment horizontal="center" vertical="center"/>
    </xf>
    <xf numFmtId="179" fontId="18" fillId="0" borderId="2" xfId="0" applyFont="1" applyBorder="1" applyAlignment="1">
      <alignment horizontal="center" vertical="center"/>
    </xf>
    <xf numFmtId="179" fontId="18" fillId="0" borderId="18" xfId="0" applyFont="1" applyBorder="1" applyAlignment="1">
      <alignment horizontal="center" vertical="center"/>
    </xf>
    <xf numFmtId="179" fontId="18" fillId="0" borderId="25" xfId="0" applyFont="1" applyBorder="1" applyAlignment="1">
      <alignment horizontal="center" vertical="center"/>
    </xf>
    <xf numFmtId="179" fontId="18" fillId="0" borderId="3" xfId="0" applyNumberFormat="1" applyFont="1" applyBorder="1" applyAlignment="1">
      <alignment horizontal="center" vertical="center"/>
    </xf>
    <xf numFmtId="179" fontId="18" fillId="0" borderId="17" xfId="0" applyNumberFormat="1" applyFont="1" applyBorder="1" applyAlignment="1">
      <alignment horizontal="center" vertical="center"/>
    </xf>
    <xf numFmtId="179" fontId="21" fillId="0" borderId="13" xfId="0" applyFont="1" applyAlignment="1">
      <alignment horizontal="center" vertical="center" wrapText="1"/>
    </xf>
    <xf numFmtId="179" fontId="21" fillId="0" borderId="4" xfId="0" applyFont="1" applyBorder="1" applyAlignment="1">
      <alignment horizontal="center" vertical="center"/>
    </xf>
    <xf numFmtId="179" fontId="21" fillId="0" borderId="19" xfId="0" applyFont="1" applyBorder="1" applyAlignment="1">
      <alignment horizontal="center" vertical="center"/>
    </xf>
    <xf numFmtId="179" fontId="21" fillId="0" borderId="3" xfId="0" applyFont="1" applyBorder="1" applyAlignment="1">
      <alignment horizontal="center" vertical="center" wrapText="1"/>
    </xf>
    <xf numFmtId="179" fontId="21" fillId="0" borderId="29" xfId="0" applyFont="1" applyBorder="1" applyAlignment="1">
      <alignment horizontal="center" vertical="center" wrapText="1"/>
    </xf>
    <xf numFmtId="179" fontId="21" fillId="0" borderId="17" xfId="0" applyFont="1" applyBorder="1" applyAlignment="1">
      <alignment horizontal="center" vertical="center" wrapText="1"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Border="1" applyAlignment="1">
      <alignment horizontal="center"/>
    </xf>
    <xf numFmtId="179" fontId="21" fillId="0" borderId="0" xfId="0" applyNumberFormat="1" applyFont="1" applyAlignment="1">
      <alignment horizontal="center" vertical="center"/>
    </xf>
    <xf numFmtId="179" fontId="21" fillId="0" borderId="22" xfId="0" applyNumberFormat="1" applyFont="1" applyBorder="1" applyAlignment="1">
      <alignment horizontal="center" vertical="center"/>
    </xf>
    <xf numFmtId="179" fontId="21" fillId="0" borderId="29" xfId="0" applyNumberFormat="1" applyFont="1" applyBorder="1" applyAlignment="1">
      <alignment horizontal="center" vertical="center" wrapText="1"/>
    </xf>
    <xf numFmtId="179" fontId="21" fillId="0" borderId="17" xfId="0" applyNumberFormat="1" applyFont="1" applyBorder="1" applyAlignment="1">
      <alignment horizontal="center" vertical="center"/>
    </xf>
    <xf numFmtId="179" fontId="23" fillId="0" borderId="0" xfId="0" applyFont="1" applyAlignment="1">
      <alignment horizontal="center"/>
    </xf>
    <xf numFmtId="179" fontId="23" fillId="0" borderId="0" xfId="0" applyNumberFormat="1" applyFont="1" applyAlignment="1">
      <alignment horizontal="left"/>
    </xf>
    <xf numFmtId="179" fontId="23" fillId="0" borderId="37" xfId="0" applyFont="1" applyAlignment="1">
      <alignment horizontal="center"/>
    </xf>
    <xf numFmtId="179" fontId="23" fillId="0" borderId="1" xfId="0" applyFont="1" applyAlignment="1">
      <alignment horizontal="center"/>
    </xf>
    <xf numFmtId="179" fontId="23" fillId="0" borderId="13" xfId="0" applyFont="1" applyAlignment="1">
      <alignment horizontal="center"/>
    </xf>
    <xf numFmtId="179" fontId="23" fillId="0" borderId="13" xfId="0" applyNumberFormat="1" applyFont="1" applyAlignment="1">
      <alignment horizontal="center"/>
    </xf>
    <xf numFmtId="179" fontId="23" fillId="0" borderId="27" xfId="0" applyNumberFormat="1" applyFont="1" applyBorder="1" applyAlignment="1">
      <alignment horizontal="center"/>
    </xf>
    <xf numFmtId="179" fontId="23" fillId="0" borderId="13" xfId="0" applyFont="1" applyAlignment="1">
      <alignment horizontal="center" shrinkToFit="1"/>
    </xf>
    <xf numFmtId="179" fontId="23" fillId="0" borderId="38" xfId="0" applyFont="1" applyAlignment="1">
      <alignment horizontal="center" shrinkToFit="1"/>
    </xf>
    <xf numFmtId="179" fontId="23" fillId="0" borderId="39" xfId="0" applyFont="1" applyAlignment="1">
      <alignment horizontal="center"/>
    </xf>
    <xf numFmtId="179" fontId="23" fillId="0" borderId="4" xfId="0" applyFont="1" applyAlignment="1">
      <alignment horizontal="center" shrinkToFit="1"/>
    </xf>
    <xf numFmtId="179" fontId="23" fillId="0" borderId="4" xfId="0" applyNumberFormat="1" applyFont="1" applyAlignment="1">
      <alignment horizontal="center" shrinkToFit="1"/>
    </xf>
    <xf numFmtId="179" fontId="23" fillId="0" borderId="6" xfId="0" applyFont="1" applyAlignment="1">
      <alignment horizontal="center" shrinkToFit="1"/>
    </xf>
    <xf numFmtId="179" fontId="23" fillId="0" borderId="6" xfId="0" applyNumberFormat="1" applyFont="1" applyAlignment="1">
      <alignment horizontal="center" vertical="center" shrinkToFit="1"/>
    </xf>
    <xf numFmtId="179" fontId="23" fillId="0" borderId="5" xfId="0" applyNumberFormat="1" applyFont="1" applyBorder="1" applyAlignment="1">
      <alignment horizontal="center" vertical="center" shrinkToFit="1"/>
    </xf>
    <xf numFmtId="179" fontId="23" fillId="0" borderId="14" xfId="0" applyNumberFormat="1" applyFont="1" applyBorder="1" applyAlignment="1">
      <alignment horizontal="center" vertical="center" shrinkToFit="1"/>
    </xf>
    <xf numFmtId="179" fontId="23" fillId="0" borderId="40" xfId="0" applyFont="1" applyAlignment="1">
      <alignment horizontal="center" shrinkToFit="1"/>
    </xf>
    <xf numFmtId="179" fontId="23" fillId="0" borderId="19" xfId="0" applyNumberFormat="1" applyFont="1" applyBorder="1" applyAlignment="1">
      <alignment horizontal="center" vertical="center" shrinkToFit="1"/>
    </xf>
    <xf numFmtId="179" fontId="23" fillId="0" borderId="18" xfId="0" applyNumberFormat="1" applyFont="1" applyBorder="1" applyAlignment="1">
      <alignment horizontal="center" vertical="center" shrinkToFit="1"/>
    </xf>
    <xf numFmtId="179" fontId="23" fillId="0" borderId="25" xfId="0" applyNumberFormat="1" applyFont="1" applyBorder="1" applyAlignment="1">
      <alignment horizontal="center" vertical="center" shrinkToFit="1"/>
    </xf>
    <xf numFmtId="179" fontId="23" fillId="0" borderId="40" xfId="0" applyNumberFormat="1" applyFont="1" applyAlignment="1">
      <alignment horizontal="center" shrinkToFit="1"/>
    </xf>
    <xf numFmtId="179" fontId="23" fillId="0" borderId="4" xfId="0" applyNumberFormat="1" applyFont="1" applyAlignment="1">
      <alignment shrinkToFit="1"/>
    </xf>
    <xf numFmtId="179" fontId="23" fillId="0" borderId="39" xfId="0" applyNumberFormat="1" applyFont="1" applyAlignment="1">
      <alignment horizontal="center"/>
    </xf>
    <xf numFmtId="179" fontId="23" fillId="0" borderId="0" xfId="0" applyNumberFormat="1" applyFont="1" applyBorder="1" applyAlignment="1">
      <alignment horizontal="center"/>
    </xf>
    <xf numFmtId="179" fontId="23" fillId="0" borderId="22" xfId="0" applyNumberFormat="1" applyFont="1" applyBorder="1" applyAlignment="1">
      <alignment horizontal="center"/>
    </xf>
    <xf numFmtId="179" fontId="23" fillId="0" borderId="40" xfId="0" applyNumberFormat="1" applyFont="1" applyAlignment="1">
      <alignment shrinkToFit="1"/>
    </xf>
    <xf numFmtId="179" fontId="23" fillId="0" borderId="4" xfId="0" applyFont="1" applyAlignment="1">
      <alignment shrinkToFit="1"/>
    </xf>
    <xf numFmtId="179" fontId="23" fillId="0" borderId="41" xfId="0" applyFont="1" applyAlignment="1">
      <alignment horizontal="center"/>
    </xf>
    <xf numFmtId="179" fontId="23" fillId="0" borderId="5" xfId="0" applyFont="1" applyAlignment="1">
      <alignment horizontal="center" vertical="center"/>
    </xf>
    <xf numFmtId="192" fontId="23" fillId="0" borderId="6" xfId="0" applyNumberFormat="1" applyFont="1" applyAlignment="1">
      <alignment horizontal="center" vertical="center"/>
    </xf>
    <xf numFmtId="192" fontId="23" fillId="0" borderId="5" xfId="0" applyNumberFormat="1" applyFont="1" applyAlignment="1">
      <alignment horizontal="center" vertical="center"/>
    </xf>
    <xf numFmtId="194" fontId="23" fillId="0" borderId="5" xfId="0" applyNumberFormat="1" applyFont="1" applyAlignment="1">
      <alignment vertical="center"/>
    </xf>
    <xf numFmtId="194" fontId="23" fillId="0" borderId="42" xfId="0" applyNumberFormat="1" applyFont="1" applyAlignment="1">
      <alignment vertical="center"/>
    </xf>
    <xf numFmtId="179" fontId="23" fillId="0" borderId="0" xfId="0" applyFont="1" applyAlignment="1">
      <alignment horizontal="center" vertical="center"/>
    </xf>
    <xf numFmtId="179" fontId="23" fillId="0" borderId="0" xfId="0" applyNumberFormat="1" applyFont="1" applyAlignment="1">
      <alignment horizontal="center" vertical="center"/>
    </xf>
    <xf numFmtId="192" fontId="23" fillId="0" borderId="4" xfId="0" applyNumberFormat="1" applyFont="1" applyAlignment="1">
      <alignment vertical="center"/>
    </xf>
    <xf numFmtId="192" fontId="23" fillId="0" borderId="0" xfId="0" applyNumberFormat="1" applyFont="1" applyAlignment="1">
      <alignment vertical="center"/>
    </xf>
    <xf numFmtId="194" fontId="23" fillId="0" borderId="0" xfId="0" applyNumberFormat="1" applyFont="1" applyAlignment="1">
      <alignment vertical="center"/>
    </xf>
    <xf numFmtId="194" fontId="23" fillId="0" borderId="43" xfId="0" applyNumberFormat="1" applyFont="1" applyAlignment="1">
      <alignment vertical="center"/>
    </xf>
    <xf numFmtId="192" fontId="23" fillId="0" borderId="0" xfId="0" applyNumberFormat="1" applyFont="1" applyAlignment="1">
      <alignment horizontal="right" vertical="center"/>
    </xf>
    <xf numFmtId="179" fontId="23" fillId="0" borderId="39" xfId="0" applyNumberFormat="1" applyFont="1" applyAlignment="1">
      <alignment horizontal="center" vertical="distributed" wrapText="1"/>
    </xf>
    <xf numFmtId="192" fontId="23" fillId="0" borderId="4" xfId="0" applyNumberFormat="1" applyFont="1" applyAlignment="1">
      <alignment horizontal="center" vertical="center"/>
    </xf>
    <xf numFmtId="192" fontId="23" fillId="0" borderId="0" xfId="0" applyNumberFormat="1" applyFont="1" applyAlignment="1">
      <alignment horizontal="center" vertical="center"/>
    </xf>
    <xf numFmtId="194" fontId="23" fillId="0" borderId="0" xfId="0" applyNumberFormat="1" applyFont="1" applyAlignment="1">
      <alignment horizontal="center" vertical="center"/>
    </xf>
    <xf numFmtId="194" fontId="23" fillId="0" borderId="43" xfId="0" applyNumberFormat="1" applyFont="1" applyAlignment="1">
      <alignment horizontal="center" vertical="center"/>
    </xf>
    <xf numFmtId="179" fontId="23" fillId="0" borderId="0" xfId="0" applyNumberFormat="1" applyFont="1" applyAlignment="1">
      <alignment horizontal="center" vertical="center" textRotation="255" wrapText="1"/>
    </xf>
    <xf numFmtId="179" fontId="23" fillId="0" borderId="0" xfId="0" applyFont="1" applyAlignment="1">
      <alignment horizontal="center" vertical="center" textRotation="255" wrapText="1"/>
    </xf>
    <xf numFmtId="192" fontId="23" fillId="0" borderId="4" xfId="0" applyNumberFormat="1" applyFont="1" applyAlignment="1">
      <alignment horizontal="right" vertical="center"/>
    </xf>
    <xf numFmtId="179" fontId="23" fillId="0" borderId="44" xfId="0" applyFont="1" applyAlignment="1">
      <alignment horizontal="center"/>
    </xf>
    <xf numFmtId="179" fontId="23" fillId="0" borderId="7" xfId="0" applyFont="1" applyAlignment="1">
      <alignment horizontal="center" vertical="center"/>
    </xf>
    <xf numFmtId="192" fontId="23" fillId="0" borderId="8" xfId="0" applyNumberFormat="1" applyFont="1" applyAlignment="1">
      <alignment horizontal="center" vertical="center"/>
    </xf>
    <xf numFmtId="192" fontId="23" fillId="0" borderId="7" xfId="0" applyNumberFormat="1" applyFont="1" applyAlignment="1">
      <alignment horizontal="center" vertical="center"/>
    </xf>
    <xf numFmtId="194" fontId="23" fillId="0" borderId="7" xfId="0" applyNumberFormat="1" applyFont="1" applyAlignment="1">
      <alignment vertical="center"/>
    </xf>
    <xf numFmtId="194" fontId="23" fillId="0" borderId="45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2395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5257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98120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38100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95325" y="17430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17</xdr:row>
      <xdr:rowOff>0</xdr:rowOff>
    </xdr:from>
    <xdr:to>
      <xdr:col>2</xdr:col>
      <xdr:colOff>38100</xdr:colOff>
      <xdr:row>22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695325" y="27717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22</xdr:row>
      <xdr:rowOff>161925</xdr:rowOff>
    </xdr:from>
    <xdr:to>
      <xdr:col>2</xdr:col>
      <xdr:colOff>38100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95325" y="37909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29</xdr:row>
      <xdr:rowOff>0</xdr:rowOff>
    </xdr:from>
    <xdr:to>
      <xdr:col>2</xdr:col>
      <xdr:colOff>38100</xdr:colOff>
      <xdr:row>34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695325" y="48291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35</xdr:row>
      <xdr:rowOff>0</xdr:rowOff>
    </xdr:from>
    <xdr:to>
      <xdr:col>2</xdr:col>
      <xdr:colOff>38100</xdr:colOff>
      <xdr:row>40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695325" y="58578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41</xdr:row>
      <xdr:rowOff>0</xdr:rowOff>
    </xdr:from>
    <xdr:to>
      <xdr:col>2</xdr:col>
      <xdr:colOff>38100</xdr:colOff>
      <xdr:row>46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95325" y="68865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47</xdr:row>
      <xdr:rowOff>0</xdr:rowOff>
    </xdr:from>
    <xdr:to>
      <xdr:col>2</xdr:col>
      <xdr:colOff>38100</xdr:colOff>
      <xdr:row>52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695325" y="79152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0</xdr:rowOff>
    </xdr:from>
    <xdr:to>
      <xdr:col>3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0858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9525</xdr:rowOff>
    </xdr:from>
    <xdr:to>
      <xdr:col>3</xdr:col>
      <xdr:colOff>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781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0</xdr:rowOff>
    </xdr:from>
    <xdr:to>
      <xdr:col>3</xdr:col>
      <xdr:colOff>47625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2457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20</xdr:row>
      <xdr:rowOff>0</xdr:rowOff>
    </xdr:from>
    <xdr:to>
      <xdr:col>3</xdr:col>
      <xdr:colOff>38100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31432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66675</xdr:rowOff>
    </xdr:from>
    <xdr:to>
      <xdr:col>2</xdr:col>
      <xdr:colOff>47625</xdr:colOff>
      <xdr:row>21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695575"/>
          <a:ext cx="857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7</xdr:row>
      <xdr:rowOff>0</xdr:rowOff>
    </xdr:from>
    <xdr:to>
      <xdr:col>2</xdr:col>
      <xdr:colOff>342900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9525</xdr:rowOff>
    </xdr:from>
    <xdr:to>
      <xdr:col>2</xdr:col>
      <xdr:colOff>342900</xdr:colOff>
      <xdr:row>14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15</xdr:row>
      <xdr:rowOff>0</xdr:rowOff>
    </xdr:from>
    <xdr:to>
      <xdr:col>3</xdr:col>
      <xdr:colOff>38100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96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0</xdr:rowOff>
    </xdr:from>
    <xdr:to>
      <xdr:col>3</xdr:col>
      <xdr:colOff>38100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66675</xdr:rowOff>
    </xdr:from>
    <xdr:to>
      <xdr:col>2</xdr:col>
      <xdr:colOff>38100</xdr:colOff>
      <xdr:row>20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7</xdr:row>
      <xdr:rowOff>0</xdr:rowOff>
    </xdr:from>
    <xdr:to>
      <xdr:col>19</xdr:col>
      <xdr:colOff>342900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533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9525</xdr:rowOff>
    </xdr:from>
    <xdr:to>
      <xdr:col>19</xdr:col>
      <xdr:colOff>342900</xdr:colOff>
      <xdr:row>14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75533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9</xdr:row>
      <xdr:rowOff>9525</xdr:rowOff>
    </xdr:from>
    <xdr:to>
      <xdr:col>2</xdr:col>
      <xdr:colOff>38100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19125" y="10953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0</xdr:rowOff>
    </xdr:from>
    <xdr:to>
      <xdr:col>2</xdr:col>
      <xdr:colOff>47625</xdr:colOff>
      <xdr:row>17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9125" y="1485900"/>
          <a:ext cx="8572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19</xdr:row>
      <xdr:rowOff>9525</xdr:rowOff>
    </xdr:from>
    <xdr:to>
      <xdr:col>2</xdr:col>
      <xdr:colOff>38100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" y="25812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2</xdr:col>
      <xdr:colOff>47625</xdr:colOff>
      <xdr:row>29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19125" y="3381375"/>
          <a:ext cx="8572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30</xdr:row>
      <xdr:rowOff>38100</xdr:rowOff>
    </xdr:from>
    <xdr:to>
      <xdr:col>2</xdr:col>
      <xdr:colOff>38100</xdr:colOff>
      <xdr:row>36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619125" y="4438650"/>
          <a:ext cx="7620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37</xdr:row>
      <xdr:rowOff>0</xdr:rowOff>
    </xdr:from>
    <xdr:to>
      <xdr:col>2</xdr:col>
      <xdr:colOff>38100</xdr:colOff>
      <xdr:row>40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19125" y="53721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8</xdr:row>
      <xdr:rowOff>0</xdr:rowOff>
    </xdr:from>
    <xdr:to>
      <xdr:col>2</xdr:col>
      <xdr:colOff>38100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12573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12</xdr:row>
      <xdr:rowOff>0</xdr:rowOff>
    </xdr:from>
    <xdr:to>
      <xdr:col>2</xdr:col>
      <xdr:colOff>38100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90550" y="18288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2</xdr:col>
      <xdr:colOff>47625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025" y="2228850"/>
          <a:ext cx="857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2</xdr:col>
      <xdr:colOff>47625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025" y="3143250"/>
          <a:ext cx="857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2</xdr:col>
      <xdr:colOff>47625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1025" y="405765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2</xdr:col>
      <xdr:colOff>47625</xdr:colOff>
      <xdr:row>31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581025" y="4457700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52450" y="10382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20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28575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2450" y="462915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323850" y="18573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39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52450" y="578167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2450" y="760095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62</xdr:row>
      <xdr:rowOff>0</xdr:rowOff>
    </xdr:from>
    <xdr:to>
      <xdr:col>3</xdr:col>
      <xdr:colOff>38100</xdr:colOff>
      <xdr:row>68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2450" y="937260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44</xdr:row>
      <xdr:rowOff>85725</xdr:rowOff>
    </xdr:from>
    <xdr:to>
      <xdr:col>2</xdr:col>
      <xdr:colOff>38100</xdr:colOff>
      <xdr:row>64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23850" y="660082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70</xdr:row>
      <xdr:rowOff>9525</xdr:rowOff>
    </xdr:from>
    <xdr:to>
      <xdr:col>3</xdr:col>
      <xdr:colOff>38100</xdr:colOff>
      <xdr:row>81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52450" y="105251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82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2450" y="123444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99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52450" y="1413510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75</xdr:row>
      <xdr:rowOff>85725</xdr:rowOff>
    </xdr:from>
    <xdr:to>
      <xdr:col>2</xdr:col>
      <xdr:colOff>38100</xdr:colOff>
      <xdr:row>95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23850" y="113442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0</xdr:rowOff>
    </xdr:from>
    <xdr:to>
      <xdr:col>3</xdr:col>
      <xdr:colOff>38100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3241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0</xdr:rowOff>
    </xdr:from>
    <xdr:to>
      <xdr:col>3</xdr:col>
      <xdr:colOff>38100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390525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31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94347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59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60</xdr:row>
      <xdr:rowOff>0</xdr:rowOff>
    </xdr:from>
    <xdr:to>
      <xdr:col>3</xdr:col>
      <xdr:colOff>38100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15340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85725</xdr:rowOff>
    </xdr:from>
    <xdr:to>
      <xdr:col>2</xdr:col>
      <xdr:colOff>38100</xdr:colOff>
      <xdr:row>62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38125" y="568642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79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91916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80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8204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93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238125" y="99345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6225" y="272415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5339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171450</xdr:rowOff>
    </xdr:from>
    <xdr:to>
      <xdr:col>3</xdr:col>
      <xdr:colOff>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4350" y="19621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3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4350" y="3038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171450</xdr:rowOff>
    </xdr:from>
    <xdr:to>
      <xdr:col>3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4350" y="411480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171450</xdr:rowOff>
    </xdr:from>
    <xdr:to>
      <xdr:col>3</xdr:col>
      <xdr:colOff>0</xdr:colOff>
      <xdr:row>26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4350" y="51911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171450</xdr:rowOff>
    </xdr:from>
    <xdr:to>
      <xdr:col>3</xdr:col>
      <xdr:colOff>0</xdr:colOff>
      <xdr:row>30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14350" y="62674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171450</xdr:rowOff>
    </xdr:from>
    <xdr:to>
      <xdr:col>3</xdr:col>
      <xdr:colOff>0</xdr:colOff>
      <xdr:row>38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14350" y="842962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40</xdr:row>
      <xdr:rowOff>171450</xdr:rowOff>
    </xdr:from>
    <xdr:to>
      <xdr:col>3</xdr:col>
      <xdr:colOff>0</xdr:colOff>
      <xdr:row>42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14350" y="9515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25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200025" y="2247900"/>
          <a:ext cx="76200" cy="3228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29</xdr:row>
      <xdr:rowOff>142875</xdr:rowOff>
    </xdr:from>
    <xdr:to>
      <xdr:col>2</xdr:col>
      <xdr:colOff>38100</xdr:colOff>
      <xdr:row>41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00025" y="6534150"/>
          <a:ext cx="76200" cy="3276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171450</xdr:rowOff>
    </xdr:from>
    <xdr:to>
      <xdr:col>3</xdr:col>
      <xdr:colOff>0</xdr:colOff>
      <xdr:row>34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514350" y="73437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workbookViewId="0" topLeftCell="A4">
      <pane xSplit="3" ySplit="7" topLeftCell="D32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B4" sqref="B4"/>
    </sheetView>
  </sheetViews>
  <sheetFormatPr defaultColWidth="10.00390625" defaultRowHeight="13.5" customHeight="1"/>
  <cols>
    <col min="1" max="1" width="0.5" style="1" customWidth="1"/>
    <col min="2" max="2" width="9.125" style="1" customWidth="1"/>
    <col min="3" max="3" width="5.12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ht="21" customHeight="1">
      <c r="F2" s="2" t="s">
        <v>0</v>
      </c>
    </row>
    <row r="3" ht="21" customHeight="1"/>
    <row r="4" ht="14.25">
      <c r="B4" s="3" t="s">
        <v>434</v>
      </c>
    </row>
    <row r="5" ht="4.5" customHeight="1" thickBot="1"/>
    <row r="6" spans="2:12" ht="4.5" customHeight="1">
      <c r="B6" s="4"/>
      <c r="C6" s="5"/>
      <c r="D6" s="4"/>
      <c r="E6" s="4"/>
      <c r="F6" s="4"/>
      <c r="G6" s="6"/>
      <c r="H6" s="6"/>
      <c r="I6" s="6"/>
      <c r="J6" s="6"/>
      <c r="K6" s="6"/>
      <c r="L6" s="4"/>
    </row>
    <row r="7" spans="2:12" ht="13.5" customHeight="1">
      <c r="B7" s="7"/>
      <c r="C7" s="7"/>
      <c r="D7" s="433" t="s">
        <v>23</v>
      </c>
      <c r="E7" s="434"/>
      <c r="F7" s="435"/>
      <c r="G7" s="8"/>
      <c r="H7" s="8"/>
      <c r="I7" s="9" t="s">
        <v>1</v>
      </c>
      <c r="J7" s="9" t="s">
        <v>2</v>
      </c>
      <c r="K7" s="10" t="s">
        <v>3</v>
      </c>
      <c r="L7" s="10" t="s">
        <v>4</v>
      </c>
    </row>
    <row r="8" spans="2:12" ht="13.5" customHeight="1">
      <c r="B8" s="436" t="s">
        <v>5</v>
      </c>
      <c r="C8" s="437"/>
      <c r="D8" s="12"/>
      <c r="G8" s="13" t="s">
        <v>6</v>
      </c>
      <c r="H8" s="13" t="s">
        <v>7</v>
      </c>
      <c r="I8" s="12"/>
      <c r="J8" s="12"/>
      <c r="K8" s="14" t="s">
        <v>8</v>
      </c>
      <c r="L8" s="14" t="s">
        <v>8</v>
      </c>
    </row>
    <row r="9" spans="4:12" ht="13.5" customHeight="1">
      <c r="D9" s="15" t="s">
        <v>9</v>
      </c>
      <c r="E9" s="16" t="s">
        <v>10</v>
      </c>
      <c r="F9" s="16" t="s">
        <v>11</v>
      </c>
      <c r="G9" s="12"/>
      <c r="H9" s="12"/>
      <c r="I9" s="13" t="s">
        <v>24</v>
      </c>
      <c r="J9" s="13" t="s">
        <v>24</v>
      </c>
      <c r="K9" s="14" t="s">
        <v>7</v>
      </c>
      <c r="L9" s="14" t="s">
        <v>7</v>
      </c>
    </row>
    <row r="10" spans="4:12" ht="4.5" customHeight="1">
      <c r="D10" s="13"/>
      <c r="E10" s="11"/>
      <c r="F10" s="11"/>
      <c r="G10" s="12"/>
      <c r="H10" s="12"/>
      <c r="I10" s="13"/>
      <c r="J10" s="13"/>
      <c r="K10" s="17"/>
      <c r="L10" s="17"/>
    </row>
    <row r="11" spans="2:12" ht="13.5" customHeight="1"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18"/>
    </row>
    <row r="12" spans="3:12" ht="13.5" customHeight="1">
      <c r="C12" s="11">
        <v>8</v>
      </c>
      <c r="D12" s="20">
        <v>293</v>
      </c>
      <c r="E12" s="21">
        <v>278</v>
      </c>
      <c r="F12" s="21">
        <v>15</v>
      </c>
      <c r="G12" s="21">
        <v>2298</v>
      </c>
      <c r="H12" s="21">
        <v>54617</v>
      </c>
      <c r="I12" s="21">
        <v>3654</v>
      </c>
      <c r="J12" s="21">
        <v>956</v>
      </c>
      <c r="K12" s="22">
        <v>14.947181171319102</v>
      </c>
      <c r="L12" s="22">
        <v>23.767188859878154</v>
      </c>
    </row>
    <row r="13" spans="3:12" ht="13.5" customHeight="1">
      <c r="C13" s="11">
        <v>9</v>
      </c>
      <c r="D13" s="20">
        <v>293</v>
      </c>
      <c r="E13" s="21">
        <v>278</v>
      </c>
      <c r="F13" s="21">
        <v>15</v>
      </c>
      <c r="G13" s="21">
        <v>2270</v>
      </c>
      <c r="H13" s="21">
        <v>52697</v>
      </c>
      <c r="I13" s="21">
        <v>3617</v>
      </c>
      <c r="J13" s="21">
        <v>951</v>
      </c>
      <c r="K13" s="22">
        <v>14.569256289742881</v>
      </c>
      <c r="L13" s="22">
        <v>23.21453744493392</v>
      </c>
    </row>
    <row r="14" spans="2:12" ht="13.5" customHeight="1">
      <c r="B14" s="11" t="s">
        <v>12</v>
      </c>
      <c r="C14" s="11">
        <v>10</v>
      </c>
      <c r="D14" s="20">
        <v>293</v>
      </c>
      <c r="E14" s="21">
        <v>278</v>
      </c>
      <c r="F14" s="21">
        <v>15</v>
      </c>
      <c r="G14" s="21">
        <v>2222</v>
      </c>
      <c r="H14" s="21">
        <v>50822</v>
      </c>
      <c r="I14" s="21">
        <v>3539</v>
      </c>
      <c r="J14" s="21">
        <v>956</v>
      </c>
      <c r="K14" s="22">
        <v>14.360553828765187</v>
      </c>
      <c r="L14" s="22">
        <v>22.872187218721873</v>
      </c>
    </row>
    <row r="15" spans="3:12" ht="13.5" customHeight="1">
      <c r="C15" s="11">
        <v>11</v>
      </c>
      <c r="D15" s="20">
        <v>291</v>
      </c>
      <c r="E15" s="21">
        <v>276</v>
      </c>
      <c r="F15" s="21">
        <v>15</v>
      </c>
      <c r="G15" s="21">
        <v>2145</v>
      </c>
      <c r="H15" s="21">
        <v>49309</v>
      </c>
      <c r="I15" s="21">
        <v>3460</v>
      </c>
      <c r="J15" s="21">
        <v>930</v>
      </c>
      <c r="K15" s="22">
        <v>14.251156069364162</v>
      </c>
      <c r="L15" s="22">
        <v>22.98787878787879</v>
      </c>
    </row>
    <row r="16" spans="3:12" ht="13.5" customHeight="1">
      <c r="C16" s="11">
        <v>12</v>
      </c>
      <c r="D16" s="20">
        <v>290</v>
      </c>
      <c r="E16" s="21">
        <v>275</v>
      </c>
      <c r="F16" s="21">
        <v>15</v>
      </c>
      <c r="G16" s="21">
        <v>2111</v>
      </c>
      <c r="H16" s="21">
        <v>48147</v>
      </c>
      <c r="I16" s="21">
        <v>3415</v>
      </c>
      <c r="J16" s="21">
        <v>960</v>
      </c>
      <c r="K16" s="22">
        <v>14.1</v>
      </c>
      <c r="L16" s="22">
        <v>22.8</v>
      </c>
    </row>
    <row r="17" spans="4:12" s="23" customFormat="1" ht="13.5" customHeight="1">
      <c r="D17" s="24"/>
      <c r="E17" s="25"/>
      <c r="F17" s="25"/>
      <c r="G17" s="25"/>
      <c r="H17" s="25"/>
      <c r="I17" s="25"/>
      <c r="J17" s="25"/>
      <c r="K17" s="26"/>
      <c r="L17" s="27"/>
    </row>
    <row r="18" spans="3:12" ht="13.5" customHeight="1">
      <c r="C18" s="11">
        <v>8</v>
      </c>
      <c r="D18" s="20">
        <v>99</v>
      </c>
      <c r="E18" s="21">
        <v>96</v>
      </c>
      <c r="F18" s="21">
        <v>3</v>
      </c>
      <c r="G18" s="21">
        <v>1006</v>
      </c>
      <c r="H18" s="21">
        <v>31389</v>
      </c>
      <c r="I18" s="21">
        <v>2239</v>
      </c>
      <c r="J18" s="21">
        <v>439</v>
      </c>
      <c r="K18" s="22">
        <v>14.01920500223314</v>
      </c>
      <c r="L18" s="22">
        <v>31.20178926441352</v>
      </c>
    </row>
    <row r="19" spans="3:12" ht="13.5" customHeight="1">
      <c r="C19" s="11">
        <v>9</v>
      </c>
      <c r="D19" s="20">
        <v>99</v>
      </c>
      <c r="E19" s="21">
        <v>96</v>
      </c>
      <c r="F19" s="21">
        <v>3</v>
      </c>
      <c r="G19" s="21">
        <v>986</v>
      </c>
      <c r="H19" s="21">
        <v>30742</v>
      </c>
      <c r="I19" s="21">
        <v>2211</v>
      </c>
      <c r="J19" s="21">
        <v>431</v>
      </c>
      <c r="K19" s="22">
        <v>13.9041157847128</v>
      </c>
      <c r="L19" s="22">
        <v>31.178498985801216</v>
      </c>
    </row>
    <row r="20" spans="2:12" ht="13.5" customHeight="1">
      <c r="B20" s="11" t="s">
        <v>13</v>
      </c>
      <c r="C20" s="11">
        <v>10</v>
      </c>
      <c r="D20" s="20">
        <v>99</v>
      </c>
      <c r="E20" s="21">
        <v>96</v>
      </c>
      <c r="F20" s="21">
        <v>3</v>
      </c>
      <c r="G20" s="21">
        <v>973</v>
      </c>
      <c r="H20" s="21">
        <v>30133</v>
      </c>
      <c r="I20" s="21">
        <v>2176</v>
      </c>
      <c r="J20" s="21">
        <v>438</v>
      </c>
      <c r="K20" s="22">
        <v>13.847886029411764</v>
      </c>
      <c r="L20" s="22">
        <v>30.96916752312436</v>
      </c>
    </row>
    <row r="21" spans="3:12" ht="13.5" customHeight="1">
      <c r="C21" s="11">
        <v>11</v>
      </c>
      <c r="D21" s="20">
        <v>98</v>
      </c>
      <c r="E21" s="21">
        <v>95</v>
      </c>
      <c r="F21" s="21">
        <v>3</v>
      </c>
      <c r="G21" s="21">
        <v>941</v>
      </c>
      <c r="H21" s="21">
        <v>28766</v>
      </c>
      <c r="I21" s="21">
        <v>2135</v>
      </c>
      <c r="J21" s="21">
        <v>450</v>
      </c>
      <c r="K21" s="22">
        <v>13.473536299765808</v>
      </c>
      <c r="L21" s="22">
        <v>30.56960680127524</v>
      </c>
    </row>
    <row r="22" spans="3:12" ht="13.5" customHeight="1">
      <c r="C22" s="11">
        <v>12</v>
      </c>
      <c r="D22" s="20">
        <v>97</v>
      </c>
      <c r="E22" s="21">
        <v>94</v>
      </c>
      <c r="F22" s="21">
        <v>3</v>
      </c>
      <c r="G22" s="21">
        <v>903</v>
      </c>
      <c r="H22" s="21">
        <v>27475</v>
      </c>
      <c r="I22" s="21">
        <v>2094</v>
      </c>
      <c r="J22" s="21">
        <v>443</v>
      </c>
      <c r="K22" s="22">
        <v>13.1</v>
      </c>
      <c r="L22" s="22">
        <v>30.4</v>
      </c>
    </row>
    <row r="23" spans="4:12" s="23" customFormat="1" ht="13.5" customHeight="1">
      <c r="D23" s="24"/>
      <c r="E23" s="25"/>
      <c r="F23" s="25"/>
      <c r="G23" s="25"/>
      <c r="H23" s="25"/>
      <c r="I23" s="25"/>
      <c r="J23" s="25"/>
      <c r="K23" s="26"/>
      <c r="L23" s="27"/>
    </row>
    <row r="24" spans="3:12" ht="13.5" customHeight="1">
      <c r="C24" s="11">
        <v>8</v>
      </c>
      <c r="D24" s="20">
        <v>52</v>
      </c>
      <c r="E24" s="21">
        <v>43</v>
      </c>
      <c r="F24" s="21">
        <v>9</v>
      </c>
      <c r="G24" s="21">
        <v>835</v>
      </c>
      <c r="H24" s="21">
        <v>30956</v>
      </c>
      <c r="I24" s="21">
        <v>2259</v>
      </c>
      <c r="J24" s="21">
        <v>522</v>
      </c>
      <c r="K24" s="22">
        <v>13.70340858787074</v>
      </c>
      <c r="L24" s="28" t="s">
        <v>14</v>
      </c>
    </row>
    <row r="25" spans="3:12" ht="13.5" customHeight="1">
      <c r="C25" s="11">
        <v>9</v>
      </c>
      <c r="D25" s="20">
        <v>53</v>
      </c>
      <c r="E25" s="21">
        <v>44</v>
      </c>
      <c r="F25" s="21">
        <v>9</v>
      </c>
      <c r="G25" s="21">
        <v>823</v>
      </c>
      <c r="H25" s="21">
        <v>30025</v>
      </c>
      <c r="I25" s="21">
        <v>2254</v>
      </c>
      <c r="J25" s="21">
        <v>529</v>
      </c>
      <c r="K25" s="22">
        <v>13.320763087843833</v>
      </c>
      <c r="L25" s="28" t="s">
        <v>14</v>
      </c>
    </row>
    <row r="26" spans="2:12" ht="13.5" customHeight="1">
      <c r="B26" s="11" t="s">
        <v>15</v>
      </c>
      <c r="C26" s="11">
        <v>10</v>
      </c>
      <c r="D26" s="20">
        <v>53</v>
      </c>
      <c r="E26" s="21">
        <v>44</v>
      </c>
      <c r="F26" s="21">
        <v>9</v>
      </c>
      <c r="G26" s="21">
        <v>820</v>
      </c>
      <c r="H26" s="21">
        <v>29325</v>
      </c>
      <c r="I26" s="21">
        <v>2258</v>
      </c>
      <c r="J26" s="21">
        <v>533</v>
      </c>
      <c r="K26" s="22">
        <v>12.987156775907883</v>
      </c>
      <c r="L26" s="28" t="s">
        <v>14</v>
      </c>
    </row>
    <row r="27" spans="3:12" ht="13.5" customHeight="1">
      <c r="C27" s="11">
        <v>11</v>
      </c>
      <c r="D27" s="20">
        <v>53</v>
      </c>
      <c r="E27" s="21">
        <v>44</v>
      </c>
      <c r="F27" s="21">
        <v>9</v>
      </c>
      <c r="G27" s="21">
        <v>820</v>
      </c>
      <c r="H27" s="21">
        <v>29342</v>
      </c>
      <c r="I27" s="21">
        <v>2235</v>
      </c>
      <c r="J27" s="21">
        <v>533</v>
      </c>
      <c r="K27" s="22">
        <v>13.1</v>
      </c>
      <c r="L27" s="28" t="s">
        <v>14</v>
      </c>
    </row>
    <row r="28" spans="3:12" ht="13.5" customHeight="1">
      <c r="C28" s="11">
        <v>12</v>
      </c>
      <c r="D28" s="20">
        <v>53</v>
      </c>
      <c r="E28" s="21">
        <v>44</v>
      </c>
      <c r="F28" s="21">
        <v>9</v>
      </c>
      <c r="G28" s="21">
        <v>800</v>
      </c>
      <c r="H28" s="21">
        <v>28653</v>
      </c>
      <c r="I28" s="21">
        <v>2193</v>
      </c>
      <c r="J28" s="21">
        <v>525</v>
      </c>
      <c r="K28" s="22">
        <v>13.1</v>
      </c>
      <c r="L28" s="28" t="s">
        <v>14</v>
      </c>
    </row>
    <row r="29" spans="4:12" s="23" customFormat="1" ht="13.5" customHeight="1">
      <c r="D29" s="24"/>
      <c r="E29" s="25"/>
      <c r="F29" s="25"/>
      <c r="G29" s="25"/>
      <c r="H29" s="25"/>
      <c r="I29" s="25"/>
      <c r="J29" s="25"/>
      <c r="K29" s="26"/>
      <c r="L29" s="27"/>
    </row>
    <row r="30" spans="3:12" ht="13.5" customHeight="1">
      <c r="C30" s="11">
        <v>8</v>
      </c>
      <c r="D30" s="20">
        <v>10</v>
      </c>
      <c r="E30" s="21">
        <v>8</v>
      </c>
      <c r="F30" s="21">
        <v>2</v>
      </c>
      <c r="G30" s="21">
        <v>242</v>
      </c>
      <c r="H30" s="21">
        <v>758</v>
      </c>
      <c r="I30" s="21">
        <v>579</v>
      </c>
      <c r="J30" s="21">
        <v>154</v>
      </c>
      <c r="K30" s="22">
        <v>1.309153713298791</v>
      </c>
      <c r="L30" s="22">
        <v>3.1322314049586777</v>
      </c>
    </row>
    <row r="31" spans="3:12" ht="13.5" customHeight="1">
      <c r="C31" s="11">
        <v>9</v>
      </c>
      <c r="D31" s="20">
        <v>10</v>
      </c>
      <c r="E31" s="21">
        <v>8</v>
      </c>
      <c r="F31" s="21">
        <v>2</v>
      </c>
      <c r="G31" s="21">
        <v>239</v>
      </c>
      <c r="H31" s="21">
        <v>768</v>
      </c>
      <c r="I31" s="21">
        <v>584</v>
      </c>
      <c r="J31" s="21">
        <v>158</v>
      </c>
      <c r="K31" s="22">
        <v>1.3150684931506849</v>
      </c>
      <c r="L31" s="22">
        <v>3.213389121338912</v>
      </c>
    </row>
    <row r="32" spans="2:12" ht="13.5" customHeight="1">
      <c r="B32" s="11" t="s">
        <v>16</v>
      </c>
      <c r="C32" s="11">
        <v>10</v>
      </c>
      <c r="D32" s="20">
        <v>10</v>
      </c>
      <c r="E32" s="21">
        <v>8</v>
      </c>
      <c r="F32" s="21">
        <v>2</v>
      </c>
      <c r="G32" s="21">
        <v>245</v>
      </c>
      <c r="H32" s="21">
        <v>769</v>
      </c>
      <c r="I32" s="21">
        <v>585</v>
      </c>
      <c r="J32" s="21">
        <v>158</v>
      </c>
      <c r="K32" s="22">
        <v>1.3145299145299145</v>
      </c>
      <c r="L32" s="22">
        <v>3.1387755102040815</v>
      </c>
    </row>
    <row r="33" spans="2:12" ht="13.5" customHeight="1">
      <c r="B33" s="11" t="s">
        <v>17</v>
      </c>
      <c r="C33" s="11">
        <v>11</v>
      </c>
      <c r="D33" s="20">
        <v>10</v>
      </c>
      <c r="E33" s="21">
        <v>8</v>
      </c>
      <c r="F33" s="21">
        <v>2</v>
      </c>
      <c r="G33" s="21">
        <v>254</v>
      </c>
      <c r="H33" s="21">
        <v>781</v>
      </c>
      <c r="I33" s="21">
        <v>602</v>
      </c>
      <c r="J33" s="21">
        <v>156</v>
      </c>
      <c r="K33" s="22">
        <v>1.3</v>
      </c>
      <c r="L33" s="22">
        <v>3.1</v>
      </c>
    </row>
    <row r="34" spans="3:12" ht="13.5" customHeight="1">
      <c r="C34" s="11">
        <v>12</v>
      </c>
      <c r="D34" s="20">
        <v>10</v>
      </c>
      <c r="E34" s="21">
        <v>8</v>
      </c>
      <c r="F34" s="21">
        <v>2</v>
      </c>
      <c r="G34" s="21">
        <v>250</v>
      </c>
      <c r="H34" s="21">
        <v>786</v>
      </c>
      <c r="I34" s="21">
        <v>612</v>
      </c>
      <c r="J34" s="21">
        <v>161</v>
      </c>
      <c r="K34" s="22">
        <v>1.3</v>
      </c>
      <c r="L34" s="22">
        <v>3.1</v>
      </c>
    </row>
    <row r="35" spans="4:12" s="23" customFormat="1" ht="13.5" customHeight="1">
      <c r="D35" s="24"/>
      <c r="E35" s="25"/>
      <c r="F35" s="25"/>
      <c r="G35" s="25"/>
      <c r="H35" s="25"/>
      <c r="I35" s="25"/>
      <c r="J35" s="25"/>
      <c r="K35" s="26"/>
      <c r="L35" s="27"/>
    </row>
    <row r="36" spans="3:12" ht="13.5" customHeight="1">
      <c r="C36" s="11">
        <v>8</v>
      </c>
      <c r="D36" s="20">
        <v>248</v>
      </c>
      <c r="E36" s="21">
        <v>236</v>
      </c>
      <c r="F36" s="21">
        <v>12</v>
      </c>
      <c r="G36" s="21">
        <v>579</v>
      </c>
      <c r="H36" s="21">
        <v>11282</v>
      </c>
      <c r="I36" s="21">
        <v>794</v>
      </c>
      <c r="J36" s="21">
        <v>98</v>
      </c>
      <c r="K36" s="22">
        <v>14.209068010075567</v>
      </c>
      <c r="L36" s="22">
        <v>19.4853195164076</v>
      </c>
    </row>
    <row r="37" spans="3:12" ht="13.5" customHeight="1">
      <c r="C37" s="11">
        <v>9</v>
      </c>
      <c r="D37" s="20">
        <v>248</v>
      </c>
      <c r="E37" s="21">
        <v>236</v>
      </c>
      <c r="F37" s="21">
        <v>12</v>
      </c>
      <c r="G37" s="21">
        <v>573</v>
      </c>
      <c r="H37" s="21">
        <v>10961</v>
      </c>
      <c r="I37" s="21">
        <v>773</v>
      </c>
      <c r="J37" s="21">
        <v>95</v>
      </c>
      <c r="K37" s="22">
        <v>14.179818887451487</v>
      </c>
      <c r="L37" s="22">
        <v>19.12914485165794</v>
      </c>
    </row>
    <row r="38" spans="2:12" ht="13.5" customHeight="1">
      <c r="B38" s="11" t="s">
        <v>18</v>
      </c>
      <c r="C38" s="11">
        <v>10</v>
      </c>
      <c r="D38" s="20">
        <v>248</v>
      </c>
      <c r="E38" s="21">
        <v>236</v>
      </c>
      <c r="F38" s="21">
        <v>12</v>
      </c>
      <c r="G38" s="21">
        <v>566</v>
      </c>
      <c r="H38" s="21">
        <v>10670</v>
      </c>
      <c r="I38" s="21">
        <v>766</v>
      </c>
      <c r="J38" s="21">
        <v>94</v>
      </c>
      <c r="K38" s="22">
        <v>13.929503916449086</v>
      </c>
      <c r="L38" s="22">
        <v>18.851590106007066</v>
      </c>
    </row>
    <row r="39" spans="3:12" ht="13.5" customHeight="1">
      <c r="C39" s="11">
        <v>11</v>
      </c>
      <c r="D39" s="20">
        <v>241</v>
      </c>
      <c r="E39" s="21">
        <v>230</v>
      </c>
      <c r="F39" s="21">
        <v>11</v>
      </c>
      <c r="G39" s="21">
        <v>556</v>
      </c>
      <c r="H39" s="21">
        <v>10391</v>
      </c>
      <c r="I39" s="21">
        <v>763</v>
      </c>
      <c r="J39" s="21">
        <v>92</v>
      </c>
      <c r="K39" s="22">
        <v>13.6</v>
      </c>
      <c r="L39" s="22">
        <v>18.7</v>
      </c>
    </row>
    <row r="40" spans="3:12" ht="13.5" customHeight="1">
      <c r="C40" s="11">
        <v>12</v>
      </c>
      <c r="D40" s="20">
        <v>240</v>
      </c>
      <c r="E40" s="21">
        <v>229</v>
      </c>
      <c r="F40" s="21">
        <v>11</v>
      </c>
      <c r="G40" s="21">
        <v>543</v>
      </c>
      <c r="H40" s="21">
        <v>10167</v>
      </c>
      <c r="I40" s="21">
        <v>768</v>
      </c>
      <c r="J40" s="21">
        <v>89</v>
      </c>
      <c r="K40" s="22">
        <v>13.2</v>
      </c>
      <c r="L40" s="22">
        <v>18.7</v>
      </c>
    </row>
    <row r="41" spans="4:12" s="23" customFormat="1" ht="13.5" customHeight="1">
      <c r="D41" s="24"/>
      <c r="E41" s="25"/>
      <c r="F41" s="25"/>
      <c r="G41" s="25"/>
      <c r="H41" s="25"/>
      <c r="I41" s="25"/>
      <c r="J41" s="25"/>
      <c r="K41" s="26"/>
      <c r="L41" s="27"/>
    </row>
    <row r="42" spans="3:12" ht="13.5" customHeight="1">
      <c r="C42" s="11">
        <v>8</v>
      </c>
      <c r="D42" s="20">
        <v>28</v>
      </c>
      <c r="E42" s="21">
        <v>28</v>
      </c>
      <c r="F42" s="29">
        <v>0</v>
      </c>
      <c r="G42" s="29" t="s">
        <v>19</v>
      </c>
      <c r="H42" s="21">
        <v>2913</v>
      </c>
      <c r="I42" s="21">
        <v>168</v>
      </c>
      <c r="J42" s="21">
        <v>67</v>
      </c>
      <c r="K42" s="22">
        <v>17.339285714285715</v>
      </c>
      <c r="L42" s="28" t="s">
        <v>19</v>
      </c>
    </row>
    <row r="43" spans="3:12" ht="13.5" customHeight="1">
      <c r="C43" s="11">
        <v>9</v>
      </c>
      <c r="D43" s="20">
        <v>28</v>
      </c>
      <c r="E43" s="21">
        <v>28</v>
      </c>
      <c r="F43" s="29">
        <v>0</v>
      </c>
      <c r="G43" s="29" t="s">
        <v>19</v>
      </c>
      <c r="H43" s="21">
        <v>2839</v>
      </c>
      <c r="I43" s="21">
        <v>172</v>
      </c>
      <c r="J43" s="21">
        <v>66</v>
      </c>
      <c r="K43" s="22">
        <v>16.50581395348837</v>
      </c>
      <c r="L43" s="28" t="s">
        <v>19</v>
      </c>
    </row>
    <row r="44" spans="2:12" ht="13.5" customHeight="1">
      <c r="B44" s="11" t="s">
        <v>20</v>
      </c>
      <c r="C44" s="11">
        <v>10</v>
      </c>
      <c r="D44" s="20">
        <v>27</v>
      </c>
      <c r="E44" s="21">
        <v>27</v>
      </c>
      <c r="F44" s="29">
        <v>0</v>
      </c>
      <c r="G44" s="29" t="s">
        <v>19</v>
      </c>
      <c r="H44" s="21">
        <v>2717</v>
      </c>
      <c r="I44" s="21">
        <v>170</v>
      </c>
      <c r="J44" s="21">
        <v>69</v>
      </c>
      <c r="K44" s="22">
        <v>15.98235294117647</v>
      </c>
      <c r="L44" s="28" t="s">
        <v>19</v>
      </c>
    </row>
    <row r="45" spans="3:12" ht="13.5" customHeight="1">
      <c r="C45" s="11">
        <v>11</v>
      </c>
      <c r="D45" s="20">
        <v>27</v>
      </c>
      <c r="E45" s="21">
        <v>27</v>
      </c>
      <c r="F45" s="29">
        <v>0</v>
      </c>
      <c r="G45" s="29" t="s">
        <v>19</v>
      </c>
      <c r="H45" s="21">
        <v>2699</v>
      </c>
      <c r="I45" s="21">
        <v>172</v>
      </c>
      <c r="J45" s="21">
        <v>64</v>
      </c>
      <c r="K45" s="22">
        <v>15.7</v>
      </c>
      <c r="L45" s="28" t="s">
        <v>19</v>
      </c>
    </row>
    <row r="46" spans="3:12" ht="13.5" customHeight="1">
      <c r="C46" s="11">
        <v>12</v>
      </c>
      <c r="D46" s="20">
        <v>28</v>
      </c>
      <c r="E46" s="21">
        <v>28</v>
      </c>
      <c r="F46" s="29">
        <v>0</v>
      </c>
      <c r="G46" s="29" t="s">
        <v>19</v>
      </c>
      <c r="H46" s="21">
        <v>2820</v>
      </c>
      <c r="I46" s="21">
        <v>188</v>
      </c>
      <c r="J46" s="21">
        <v>63</v>
      </c>
      <c r="K46" s="22">
        <v>15</v>
      </c>
      <c r="L46" s="28" t="s">
        <v>19</v>
      </c>
    </row>
    <row r="47" spans="4:12" s="23" customFormat="1" ht="13.5" customHeight="1">
      <c r="D47" s="24"/>
      <c r="E47" s="25"/>
      <c r="F47" s="25"/>
      <c r="G47" s="25"/>
      <c r="H47" s="25"/>
      <c r="I47" s="25"/>
      <c r="J47" s="25"/>
      <c r="K47" s="26"/>
      <c r="L47" s="27"/>
    </row>
    <row r="48" spans="3:12" ht="13.5" customHeight="1">
      <c r="C48" s="11">
        <v>8</v>
      </c>
      <c r="D48" s="20">
        <v>35</v>
      </c>
      <c r="E48" s="21">
        <v>35</v>
      </c>
      <c r="F48" s="29">
        <v>0</v>
      </c>
      <c r="G48" s="29" t="s">
        <v>19</v>
      </c>
      <c r="H48" s="21">
        <v>1007</v>
      </c>
      <c r="I48" s="21">
        <v>71</v>
      </c>
      <c r="J48" s="21">
        <v>22</v>
      </c>
      <c r="K48" s="22">
        <v>14.183098591549296</v>
      </c>
      <c r="L48" s="28" t="s">
        <v>19</v>
      </c>
    </row>
    <row r="49" spans="3:12" ht="13.5" customHeight="1">
      <c r="C49" s="11">
        <v>9</v>
      </c>
      <c r="D49" s="20">
        <v>34</v>
      </c>
      <c r="E49" s="21">
        <v>34</v>
      </c>
      <c r="F49" s="29">
        <v>0</v>
      </c>
      <c r="G49" s="29" t="s">
        <v>19</v>
      </c>
      <c r="H49" s="21">
        <v>915</v>
      </c>
      <c r="I49" s="21">
        <v>67</v>
      </c>
      <c r="J49" s="21">
        <v>19</v>
      </c>
      <c r="K49" s="22">
        <v>13.656716417910447</v>
      </c>
      <c r="L49" s="28" t="s">
        <v>19</v>
      </c>
    </row>
    <row r="50" spans="2:12" ht="13.5" customHeight="1">
      <c r="B50" s="11" t="s">
        <v>21</v>
      </c>
      <c r="C50" s="11">
        <v>10</v>
      </c>
      <c r="D50" s="20">
        <v>33</v>
      </c>
      <c r="E50" s="21">
        <v>33</v>
      </c>
      <c r="F50" s="29">
        <v>0</v>
      </c>
      <c r="G50" s="29" t="s">
        <v>19</v>
      </c>
      <c r="H50" s="21">
        <v>817</v>
      </c>
      <c r="I50" s="21">
        <v>66</v>
      </c>
      <c r="J50" s="21">
        <v>17</v>
      </c>
      <c r="K50" s="22">
        <v>12.378787878787879</v>
      </c>
      <c r="L50" s="28" t="s">
        <v>19</v>
      </c>
    </row>
    <row r="51" spans="3:12" ht="13.5" customHeight="1">
      <c r="C51" s="11">
        <v>11</v>
      </c>
      <c r="D51" s="20">
        <v>27</v>
      </c>
      <c r="E51" s="21">
        <v>27</v>
      </c>
      <c r="F51" s="29">
        <v>0</v>
      </c>
      <c r="G51" s="29" t="s">
        <v>19</v>
      </c>
      <c r="H51" s="21">
        <v>816</v>
      </c>
      <c r="I51" s="21">
        <v>63</v>
      </c>
      <c r="J51" s="21">
        <v>17</v>
      </c>
      <c r="K51" s="22">
        <v>13</v>
      </c>
      <c r="L51" s="28" t="s">
        <v>19</v>
      </c>
    </row>
    <row r="52" spans="3:12" ht="13.5" customHeight="1">
      <c r="C52" s="11">
        <v>12</v>
      </c>
      <c r="D52" s="20">
        <v>26</v>
      </c>
      <c r="E52" s="21">
        <v>26</v>
      </c>
      <c r="F52" s="29">
        <v>0</v>
      </c>
      <c r="G52" s="29" t="s">
        <v>19</v>
      </c>
      <c r="H52" s="21">
        <v>718</v>
      </c>
      <c r="I52" s="21">
        <v>59</v>
      </c>
      <c r="J52" s="21">
        <v>14</v>
      </c>
      <c r="K52" s="22">
        <v>12.2</v>
      </c>
      <c r="L52" s="28" t="s">
        <v>19</v>
      </c>
    </row>
    <row r="53" spans="2:12" ht="12.75" thickBot="1">
      <c r="B53" s="30"/>
      <c r="C53" s="30"/>
      <c r="D53" s="31"/>
      <c r="E53" s="30"/>
      <c r="F53" s="30"/>
      <c r="G53" s="30"/>
      <c r="H53" s="30"/>
      <c r="I53" s="30"/>
      <c r="J53" s="30"/>
      <c r="K53" s="30"/>
      <c r="L53" s="30"/>
    </row>
    <row r="54" spans="2:12" ht="4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ht="13.5" customHeight="1">
      <c r="B55" s="32" t="s">
        <v>22</v>
      </c>
    </row>
    <row r="56" ht="13.5" customHeight="1">
      <c r="B56" s="11"/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mergeCells count="2">
    <mergeCell ref="D7:F7"/>
    <mergeCell ref="B8:C8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69"/>
  <sheetViews>
    <sheetView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M70"/>
    </sheetView>
  </sheetViews>
  <sheetFormatPr defaultColWidth="10.00390625" defaultRowHeight="12.75" customHeight="1"/>
  <cols>
    <col min="1" max="1" width="1.625" style="33" customWidth="1"/>
    <col min="2" max="2" width="9.625" style="33" customWidth="1"/>
    <col min="3" max="5" width="7.125" style="33" customWidth="1"/>
    <col min="6" max="13" width="6.625" style="33" customWidth="1"/>
    <col min="14" max="16384" width="10.00390625" style="33" customWidth="1"/>
  </cols>
  <sheetData>
    <row r="1" ht="4.5" customHeight="1"/>
    <row r="2" ht="12.75" customHeight="1">
      <c r="B2" s="35" t="s">
        <v>443</v>
      </c>
    </row>
    <row r="3" ht="4.5" customHeight="1" thickBot="1"/>
    <row r="4" spans="2:13" ht="13.5" customHeight="1">
      <c r="B4" s="106"/>
      <c r="C4" s="107"/>
      <c r="D4" s="460" t="s">
        <v>9</v>
      </c>
      <c r="E4" s="106"/>
      <c r="F4" s="438" t="s">
        <v>182</v>
      </c>
      <c r="G4" s="439"/>
      <c r="H4" s="439"/>
      <c r="I4" s="439"/>
      <c r="J4" s="439"/>
      <c r="K4" s="439"/>
      <c r="L4" s="439"/>
      <c r="M4" s="439"/>
    </row>
    <row r="5" spans="2:13" s="36" customFormat="1" ht="13.5" customHeight="1">
      <c r="B5" s="128" t="s">
        <v>25</v>
      </c>
      <c r="C5" s="239"/>
      <c r="D5" s="461"/>
      <c r="F5" s="447" t="s">
        <v>183</v>
      </c>
      <c r="G5" s="448"/>
      <c r="H5" s="447" t="s">
        <v>184</v>
      </c>
      <c r="I5" s="448"/>
      <c r="J5" s="447" t="s">
        <v>185</v>
      </c>
      <c r="K5" s="448"/>
      <c r="L5" s="447" t="s">
        <v>186</v>
      </c>
      <c r="M5" s="462"/>
    </row>
    <row r="6" spans="3:13" s="36" customFormat="1" ht="13.5" customHeight="1">
      <c r="C6" s="37" t="s">
        <v>9</v>
      </c>
      <c r="D6" s="37" t="s">
        <v>83</v>
      </c>
      <c r="E6" s="37" t="s">
        <v>84</v>
      </c>
      <c r="F6" s="37" t="s">
        <v>83</v>
      </c>
      <c r="G6" s="37" t="s">
        <v>84</v>
      </c>
      <c r="H6" s="37" t="s">
        <v>83</v>
      </c>
      <c r="I6" s="37" t="s">
        <v>84</v>
      </c>
      <c r="J6" s="37" t="s">
        <v>83</v>
      </c>
      <c r="K6" s="37" t="s">
        <v>84</v>
      </c>
      <c r="L6" s="37" t="s">
        <v>83</v>
      </c>
      <c r="M6" s="37" t="s">
        <v>84</v>
      </c>
    </row>
    <row r="7" spans="2:13" ht="4.5" customHeight="1"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spans="2:13" ht="13.5" customHeight="1">
      <c r="B8" s="242" t="s">
        <v>28</v>
      </c>
      <c r="C8" s="171">
        <v>728</v>
      </c>
      <c r="D8" s="172">
        <v>426</v>
      </c>
      <c r="E8" s="172">
        <v>302</v>
      </c>
      <c r="F8" s="172">
        <v>145</v>
      </c>
      <c r="G8" s="172">
        <v>106</v>
      </c>
      <c r="H8" s="172">
        <v>131</v>
      </c>
      <c r="I8" s="172">
        <v>80</v>
      </c>
      <c r="J8" s="172">
        <v>106</v>
      </c>
      <c r="K8" s="172">
        <v>68</v>
      </c>
      <c r="L8" s="172">
        <v>44</v>
      </c>
      <c r="M8" s="172">
        <v>48</v>
      </c>
    </row>
    <row r="9" spans="2:13" ht="4.5" customHeight="1">
      <c r="B9" s="13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13.5" customHeight="1">
      <c r="A10" s="54"/>
      <c r="B10" s="55" t="s">
        <v>31</v>
      </c>
      <c r="C10" s="175">
        <v>408</v>
      </c>
      <c r="D10" s="177">
        <v>262</v>
      </c>
      <c r="E10" s="177">
        <v>146</v>
      </c>
      <c r="F10" s="176">
        <v>92</v>
      </c>
      <c r="G10" s="176">
        <v>64</v>
      </c>
      <c r="H10" s="176">
        <v>78</v>
      </c>
      <c r="I10" s="176">
        <v>44</v>
      </c>
      <c r="J10" s="176">
        <v>65</v>
      </c>
      <c r="K10" s="176">
        <v>23</v>
      </c>
      <c r="L10" s="176">
        <v>27</v>
      </c>
      <c r="M10" s="176">
        <v>15</v>
      </c>
    </row>
    <row r="11" spans="1:13" ht="12.75" customHeight="1">
      <c r="A11" s="54"/>
      <c r="B11" s="55" t="s">
        <v>32</v>
      </c>
      <c r="C11" s="175">
        <v>54</v>
      </c>
      <c r="D11" s="177">
        <v>35</v>
      </c>
      <c r="E11" s="177">
        <v>19</v>
      </c>
      <c r="F11" s="176">
        <v>15</v>
      </c>
      <c r="G11" s="176">
        <v>5</v>
      </c>
      <c r="H11" s="176">
        <v>9</v>
      </c>
      <c r="I11" s="176">
        <v>8</v>
      </c>
      <c r="J11" s="176">
        <v>6</v>
      </c>
      <c r="K11" s="243">
        <v>5</v>
      </c>
      <c r="L11" s="176">
        <v>5</v>
      </c>
      <c r="M11" s="176">
        <v>1</v>
      </c>
    </row>
    <row r="12" spans="1:13" ht="12.75" customHeight="1">
      <c r="A12" s="54"/>
      <c r="B12" s="55" t="s">
        <v>33</v>
      </c>
      <c r="C12" s="179">
        <f aca="true" t="shared" si="0" ref="C12:C68">D12+E12</f>
        <v>0</v>
      </c>
      <c r="D12" s="180">
        <f aca="true" t="shared" si="1" ref="D12:D68">F12+H12+J12+L12</f>
        <v>0</v>
      </c>
      <c r="E12" s="180">
        <f aca="true" t="shared" si="2" ref="E12:E68">G12+I12+K12+M12</f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</row>
    <row r="13" spans="1:13" ht="12.75" customHeight="1">
      <c r="A13" s="54"/>
      <c r="B13" s="55" t="s">
        <v>34</v>
      </c>
      <c r="C13" s="175">
        <v>47</v>
      </c>
      <c r="D13" s="177">
        <v>28</v>
      </c>
      <c r="E13" s="177">
        <v>19</v>
      </c>
      <c r="F13" s="176">
        <v>8</v>
      </c>
      <c r="G13" s="176">
        <v>8</v>
      </c>
      <c r="H13" s="176">
        <v>9</v>
      </c>
      <c r="I13" s="176">
        <v>4</v>
      </c>
      <c r="J13" s="176">
        <v>8</v>
      </c>
      <c r="K13" s="176">
        <v>3</v>
      </c>
      <c r="L13" s="176">
        <v>3</v>
      </c>
      <c r="M13" s="176">
        <v>4</v>
      </c>
    </row>
    <row r="14" spans="1:13" ht="12.75" customHeight="1">
      <c r="A14" s="54"/>
      <c r="B14" s="55" t="s">
        <v>35</v>
      </c>
      <c r="C14" s="179">
        <f t="shared" si="0"/>
        <v>0</v>
      </c>
      <c r="D14" s="180">
        <f t="shared" si="1"/>
        <v>0</v>
      </c>
      <c r="E14" s="180">
        <f t="shared" si="2"/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</row>
    <row r="15" spans="1:13" s="34" customFormat="1" ht="4.5" customHeight="1">
      <c r="A15" s="57"/>
      <c r="B15" s="58"/>
      <c r="C15" s="244">
        <f t="shared" si="0"/>
        <v>0</v>
      </c>
      <c r="D15" s="245">
        <f t="shared" si="1"/>
        <v>0</v>
      </c>
      <c r="E15" s="245">
        <f t="shared" si="2"/>
        <v>0</v>
      </c>
      <c r="F15" s="246"/>
      <c r="G15" s="246"/>
      <c r="H15" s="246"/>
      <c r="I15" s="246"/>
      <c r="J15" s="246"/>
      <c r="K15" s="246"/>
      <c r="L15" s="246"/>
      <c r="M15" s="246"/>
    </row>
    <row r="16" spans="1:13" ht="13.5" customHeight="1">
      <c r="A16" s="54"/>
      <c r="B16" s="55" t="s">
        <v>36</v>
      </c>
      <c r="C16" s="179">
        <f t="shared" si="0"/>
        <v>0</v>
      </c>
      <c r="D16" s="180">
        <f t="shared" si="1"/>
        <v>0</v>
      </c>
      <c r="E16" s="180">
        <f t="shared" si="2"/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0</v>
      </c>
      <c r="M16" s="243">
        <v>0</v>
      </c>
    </row>
    <row r="17" spans="1:13" ht="12.75" customHeight="1">
      <c r="A17" s="54"/>
      <c r="B17" s="55" t="s">
        <v>37</v>
      </c>
      <c r="C17" s="179">
        <f t="shared" si="0"/>
        <v>0</v>
      </c>
      <c r="D17" s="180">
        <f t="shared" si="1"/>
        <v>0</v>
      </c>
      <c r="E17" s="180">
        <f t="shared" si="2"/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</row>
    <row r="18" spans="1:13" ht="12.75" customHeight="1">
      <c r="A18" s="54"/>
      <c r="B18" s="55" t="s">
        <v>38</v>
      </c>
      <c r="C18" s="175">
        <v>56</v>
      </c>
      <c r="D18" s="177">
        <v>41</v>
      </c>
      <c r="E18" s="177">
        <v>15</v>
      </c>
      <c r="F18" s="176">
        <v>14</v>
      </c>
      <c r="G18" s="176">
        <v>6</v>
      </c>
      <c r="H18" s="176">
        <v>15</v>
      </c>
      <c r="I18" s="176">
        <v>6</v>
      </c>
      <c r="J18" s="176">
        <v>7</v>
      </c>
      <c r="K18" s="176">
        <v>1</v>
      </c>
      <c r="L18" s="243">
        <v>5</v>
      </c>
      <c r="M18" s="176">
        <v>2</v>
      </c>
    </row>
    <row r="19" spans="1:13" ht="12.75" customHeight="1">
      <c r="A19" s="54"/>
      <c r="B19" s="55" t="s">
        <v>39</v>
      </c>
      <c r="C19" s="179">
        <f t="shared" si="0"/>
        <v>0</v>
      </c>
      <c r="D19" s="180">
        <f t="shared" si="1"/>
        <v>0</v>
      </c>
      <c r="E19" s="180">
        <f t="shared" si="2"/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</row>
    <row r="20" spans="1:13" ht="12.75" customHeight="1">
      <c r="A20" s="54"/>
      <c r="B20" s="55" t="s">
        <v>40</v>
      </c>
      <c r="C20" s="179">
        <f t="shared" si="0"/>
        <v>0</v>
      </c>
      <c r="D20" s="180">
        <f t="shared" si="1"/>
        <v>0</v>
      </c>
      <c r="E20" s="180">
        <f t="shared" si="2"/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</row>
    <row r="21" spans="1:13" s="34" customFormat="1" ht="4.5" customHeight="1">
      <c r="A21" s="57"/>
      <c r="B21" s="58"/>
      <c r="C21" s="244">
        <f t="shared" si="0"/>
        <v>0</v>
      </c>
      <c r="D21" s="245">
        <f t="shared" si="1"/>
        <v>0</v>
      </c>
      <c r="E21" s="245">
        <f t="shared" si="2"/>
        <v>0</v>
      </c>
      <c r="F21" s="246"/>
      <c r="G21" s="246"/>
      <c r="H21" s="246"/>
      <c r="I21" s="246"/>
      <c r="J21" s="246"/>
      <c r="K21" s="246"/>
      <c r="L21" s="246"/>
      <c r="M21" s="246"/>
    </row>
    <row r="22" spans="1:13" ht="13.5" customHeight="1">
      <c r="A22" s="54"/>
      <c r="B22" s="55" t="s">
        <v>41</v>
      </c>
      <c r="C22" s="179">
        <f t="shared" si="0"/>
        <v>0</v>
      </c>
      <c r="D22" s="180">
        <f t="shared" si="1"/>
        <v>0</v>
      </c>
      <c r="E22" s="180">
        <f t="shared" si="2"/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</row>
    <row r="23" spans="1:13" ht="12.75" customHeight="1">
      <c r="A23" s="54"/>
      <c r="B23" s="55" t="s">
        <v>42</v>
      </c>
      <c r="C23" s="179">
        <f t="shared" si="0"/>
        <v>0</v>
      </c>
      <c r="D23" s="180">
        <f t="shared" si="1"/>
        <v>0</v>
      </c>
      <c r="E23" s="180">
        <f t="shared" si="2"/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</row>
    <row r="24" spans="1:13" ht="12.75" customHeight="1">
      <c r="A24" s="54"/>
      <c r="B24" s="55" t="s">
        <v>43</v>
      </c>
      <c r="C24" s="179">
        <f t="shared" si="0"/>
        <v>0</v>
      </c>
      <c r="D24" s="180">
        <f t="shared" si="1"/>
        <v>0</v>
      </c>
      <c r="E24" s="180">
        <f t="shared" si="2"/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</row>
    <row r="25" spans="1:13" ht="12.75" customHeight="1">
      <c r="A25" s="54"/>
      <c r="B25" s="55" t="s">
        <v>44</v>
      </c>
      <c r="C25" s="179">
        <f t="shared" si="0"/>
        <v>0</v>
      </c>
      <c r="D25" s="180">
        <f t="shared" si="1"/>
        <v>0</v>
      </c>
      <c r="E25" s="180">
        <f t="shared" si="2"/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 ht="12.75" customHeight="1">
      <c r="A26" s="54"/>
      <c r="B26" s="55" t="s">
        <v>45</v>
      </c>
      <c r="C26" s="179">
        <f t="shared" si="0"/>
        <v>0</v>
      </c>
      <c r="D26" s="180">
        <f t="shared" si="1"/>
        <v>0</v>
      </c>
      <c r="E26" s="180">
        <f t="shared" si="2"/>
        <v>0</v>
      </c>
      <c r="F26" s="178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</row>
    <row r="27" spans="1:13" s="34" customFormat="1" ht="4.5" customHeight="1">
      <c r="A27" s="57"/>
      <c r="B27" s="58"/>
      <c r="C27" s="244">
        <f t="shared" si="0"/>
        <v>0</v>
      </c>
      <c r="D27" s="245">
        <f t="shared" si="1"/>
        <v>0</v>
      </c>
      <c r="E27" s="245">
        <f t="shared" si="2"/>
        <v>0</v>
      </c>
      <c r="F27" s="245"/>
      <c r="G27" s="246"/>
      <c r="H27" s="246"/>
      <c r="I27" s="246"/>
      <c r="J27" s="246"/>
      <c r="K27" s="246"/>
      <c r="L27" s="246"/>
      <c r="M27" s="246"/>
    </row>
    <row r="28" spans="1:13" ht="13.5" customHeight="1">
      <c r="A28" s="54"/>
      <c r="B28" s="55" t="s">
        <v>46</v>
      </c>
      <c r="C28" s="175">
        <v>9</v>
      </c>
      <c r="D28" s="177">
        <v>4</v>
      </c>
      <c r="E28" s="177">
        <v>5</v>
      </c>
      <c r="F28" s="176">
        <v>2</v>
      </c>
      <c r="G28" s="176">
        <v>2</v>
      </c>
      <c r="H28" s="243">
        <v>1</v>
      </c>
      <c r="I28" s="176">
        <v>2</v>
      </c>
      <c r="J28" s="176">
        <v>1</v>
      </c>
      <c r="K28" s="176">
        <v>1</v>
      </c>
      <c r="L28" s="243">
        <v>0</v>
      </c>
      <c r="M28" s="243">
        <v>0</v>
      </c>
    </row>
    <row r="29" spans="1:13" ht="12.75" customHeight="1">
      <c r="A29" s="54"/>
      <c r="B29" s="55" t="s">
        <v>47</v>
      </c>
      <c r="C29" s="179">
        <f t="shared" si="0"/>
        <v>0</v>
      </c>
      <c r="D29" s="180">
        <f t="shared" si="1"/>
        <v>0</v>
      </c>
      <c r="E29" s="180">
        <f t="shared" si="2"/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</row>
    <row r="30" spans="1:13" ht="12.75" customHeight="1">
      <c r="A30" s="54"/>
      <c r="B30" s="55" t="s">
        <v>48</v>
      </c>
      <c r="C30" s="179">
        <f t="shared" si="0"/>
        <v>0</v>
      </c>
      <c r="D30" s="180">
        <f t="shared" si="1"/>
        <v>0</v>
      </c>
      <c r="E30" s="180">
        <f t="shared" si="2"/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</row>
    <row r="31" spans="1:13" ht="12.75" customHeight="1">
      <c r="A31" s="54"/>
      <c r="B31" s="55" t="s">
        <v>49</v>
      </c>
      <c r="C31" s="179">
        <f t="shared" si="0"/>
        <v>0</v>
      </c>
      <c r="D31" s="180">
        <f t="shared" si="1"/>
        <v>0</v>
      </c>
      <c r="E31" s="180">
        <f t="shared" si="2"/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</row>
    <row r="32" spans="1:13" ht="12.75" customHeight="1">
      <c r="A32" s="54"/>
      <c r="B32" s="55" t="s">
        <v>50</v>
      </c>
      <c r="C32" s="179">
        <f t="shared" si="0"/>
        <v>0</v>
      </c>
      <c r="D32" s="180">
        <f t="shared" si="1"/>
        <v>0</v>
      </c>
      <c r="E32" s="180">
        <f t="shared" si="2"/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</row>
    <row r="33" spans="1:13" s="34" customFormat="1" ht="4.5" customHeight="1">
      <c r="A33" s="57"/>
      <c r="B33" s="58"/>
      <c r="C33" s="244">
        <f t="shared" si="0"/>
        <v>0</v>
      </c>
      <c r="D33" s="245">
        <f t="shared" si="1"/>
        <v>0</v>
      </c>
      <c r="E33" s="245">
        <f t="shared" si="2"/>
        <v>0</v>
      </c>
      <c r="F33" s="246"/>
      <c r="G33" s="246"/>
      <c r="H33" s="246"/>
      <c r="I33" s="246"/>
      <c r="J33" s="246"/>
      <c r="K33" s="246"/>
      <c r="L33" s="246"/>
      <c r="M33" s="246"/>
    </row>
    <row r="34" spans="1:13" ht="13.5" customHeight="1">
      <c r="A34" s="54"/>
      <c r="B34" s="55" t="s">
        <v>51</v>
      </c>
      <c r="C34" s="179">
        <f t="shared" si="0"/>
        <v>0</v>
      </c>
      <c r="D34" s="180">
        <f t="shared" si="1"/>
        <v>0</v>
      </c>
      <c r="E34" s="180">
        <f t="shared" si="2"/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0</v>
      </c>
      <c r="M34" s="243">
        <v>0</v>
      </c>
    </row>
    <row r="35" spans="1:13" ht="12.75" customHeight="1">
      <c r="A35" s="54"/>
      <c r="B35" s="55" t="s">
        <v>52</v>
      </c>
      <c r="C35" s="179">
        <f t="shared" si="0"/>
        <v>0</v>
      </c>
      <c r="D35" s="180">
        <f t="shared" si="1"/>
        <v>0</v>
      </c>
      <c r="E35" s="180">
        <f t="shared" si="2"/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</row>
    <row r="36" spans="1:13" ht="12.75" customHeight="1">
      <c r="A36" s="54"/>
      <c r="B36" s="55" t="s">
        <v>53</v>
      </c>
      <c r="C36" s="179">
        <f t="shared" si="0"/>
        <v>0</v>
      </c>
      <c r="D36" s="180">
        <f t="shared" si="1"/>
        <v>0</v>
      </c>
      <c r="E36" s="180">
        <f t="shared" si="2"/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</row>
    <row r="37" spans="1:13" ht="12.75" customHeight="1">
      <c r="A37" s="54"/>
      <c r="B37" s="55" t="s">
        <v>54</v>
      </c>
      <c r="C37" s="175">
        <v>44</v>
      </c>
      <c r="D37" s="180">
        <f t="shared" si="1"/>
        <v>0</v>
      </c>
      <c r="E37" s="177">
        <v>44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176">
        <v>18</v>
      </c>
      <c r="L37" s="243">
        <v>0</v>
      </c>
      <c r="M37" s="176">
        <v>26</v>
      </c>
    </row>
    <row r="38" spans="1:13" ht="12.75" customHeight="1">
      <c r="A38" s="54"/>
      <c r="B38" s="55" t="s">
        <v>55</v>
      </c>
      <c r="C38" s="179">
        <f t="shared" si="0"/>
        <v>0</v>
      </c>
      <c r="D38" s="180">
        <f t="shared" si="1"/>
        <v>0</v>
      </c>
      <c r="E38" s="180">
        <f t="shared" si="2"/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</row>
    <row r="39" spans="1:13" s="34" customFormat="1" ht="4.5" customHeight="1">
      <c r="A39" s="57"/>
      <c r="B39" s="58"/>
      <c r="C39" s="244">
        <f t="shared" si="0"/>
        <v>0</v>
      </c>
      <c r="D39" s="245">
        <f t="shared" si="1"/>
        <v>0</v>
      </c>
      <c r="E39" s="245">
        <f t="shared" si="2"/>
        <v>0</v>
      </c>
      <c r="F39" s="246"/>
      <c r="G39" s="246"/>
      <c r="H39" s="246"/>
      <c r="I39" s="246"/>
      <c r="J39" s="246"/>
      <c r="K39" s="246"/>
      <c r="L39" s="246"/>
      <c r="M39" s="246"/>
    </row>
    <row r="40" spans="1:13" ht="13.5" customHeight="1">
      <c r="A40" s="54"/>
      <c r="B40" s="55" t="s">
        <v>56</v>
      </c>
      <c r="C40" s="179">
        <f t="shared" si="0"/>
        <v>0</v>
      </c>
      <c r="D40" s="180">
        <f t="shared" si="1"/>
        <v>0</v>
      </c>
      <c r="E40" s="180">
        <f t="shared" si="2"/>
        <v>0</v>
      </c>
      <c r="F40" s="243">
        <v>0</v>
      </c>
      <c r="G40" s="243">
        <v>0</v>
      </c>
      <c r="H40" s="243">
        <v>0</v>
      </c>
      <c r="I40" s="243">
        <v>0</v>
      </c>
      <c r="J40" s="243">
        <v>0</v>
      </c>
      <c r="K40" s="243">
        <v>0</v>
      </c>
      <c r="L40" s="243">
        <v>0</v>
      </c>
      <c r="M40" s="243">
        <v>0</v>
      </c>
    </row>
    <row r="41" spans="1:13" ht="12.75" customHeight="1">
      <c r="A41" s="54"/>
      <c r="B41" s="55" t="s">
        <v>57</v>
      </c>
      <c r="C41" s="179">
        <f t="shared" si="0"/>
        <v>0</v>
      </c>
      <c r="D41" s="180">
        <f t="shared" si="1"/>
        <v>0</v>
      </c>
      <c r="E41" s="180">
        <f t="shared" si="2"/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</row>
    <row r="42" spans="1:13" ht="12.75" customHeight="1">
      <c r="A42" s="54"/>
      <c r="B42" s="55" t="s">
        <v>58</v>
      </c>
      <c r="C42" s="179">
        <f t="shared" si="0"/>
        <v>0</v>
      </c>
      <c r="D42" s="180">
        <f t="shared" si="1"/>
        <v>0</v>
      </c>
      <c r="E42" s="180">
        <f t="shared" si="2"/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</row>
    <row r="43" spans="1:13" ht="12.75" customHeight="1">
      <c r="A43" s="54"/>
      <c r="B43" s="55" t="s">
        <v>59</v>
      </c>
      <c r="C43" s="179">
        <f t="shared" si="0"/>
        <v>0</v>
      </c>
      <c r="D43" s="180">
        <f t="shared" si="1"/>
        <v>0</v>
      </c>
      <c r="E43" s="180">
        <f t="shared" si="2"/>
        <v>0</v>
      </c>
      <c r="F43" s="243">
        <v>0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</row>
    <row r="44" spans="1:13" ht="12.75" customHeight="1">
      <c r="A44" s="54"/>
      <c r="B44" s="55" t="s">
        <v>60</v>
      </c>
      <c r="C44" s="179">
        <f t="shared" si="0"/>
        <v>0</v>
      </c>
      <c r="D44" s="180">
        <f t="shared" si="1"/>
        <v>0</v>
      </c>
      <c r="E44" s="180">
        <f t="shared" si="2"/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</row>
    <row r="45" spans="1:13" s="34" customFormat="1" ht="4.5" customHeight="1">
      <c r="A45" s="57"/>
      <c r="B45" s="58"/>
      <c r="C45" s="244">
        <f t="shared" si="0"/>
        <v>0</v>
      </c>
      <c r="D45" s="245">
        <f t="shared" si="1"/>
        <v>0</v>
      </c>
      <c r="E45" s="245">
        <f t="shared" si="2"/>
        <v>0</v>
      </c>
      <c r="F45" s="246"/>
      <c r="G45" s="246"/>
      <c r="H45" s="246"/>
      <c r="I45" s="246"/>
      <c r="J45" s="246"/>
      <c r="K45" s="246"/>
      <c r="L45" s="246"/>
      <c r="M45" s="246"/>
    </row>
    <row r="46" spans="1:13" ht="13.5" customHeight="1">
      <c r="A46" s="54"/>
      <c r="B46" s="55" t="s">
        <v>61</v>
      </c>
      <c r="C46" s="179">
        <f t="shared" si="0"/>
        <v>0</v>
      </c>
      <c r="D46" s="180">
        <f t="shared" si="1"/>
        <v>0</v>
      </c>
      <c r="E46" s="180">
        <f t="shared" si="2"/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</row>
    <row r="47" spans="1:13" ht="12.75" customHeight="1">
      <c r="A47" s="54"/>
      <c r="B47" s="55" t="s">
        <v>62</v>
      </c>
      <c r="C47" s="179">
        <f t="shared" si="0"/>
        <v>0</v>
      </c>
      <c r="D47" s="180">
        <f t="shared" si="1"/>
        <v>0</v>
      </c>
      <c r="E47" s="180">
        <f t="shared" si="2"/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</row>
    <row r="48" spans="1:13" ht="12.75" customHeight="1">
      <c r="A48" s="54"/>
      <c r="B48" s="55" t="s">
        <v>63</v>
      </c>
      <c r="C48" s="179">
        <f t="shared" si="0"/>
        <v>0</v>
      </c>
      <c r="D48" s="180">
        <f t="shared" si="1"/>
        <v>0</v>
      </c>
      <c r="E48" s="180">
        <f t="shared" si="2"/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3">
        <v>0</v>
      </c>
    </row>
    <row r="49" spans="1:13" ht="12.75" customHeight="1">
      <c r="A49" s="54"/>
      <c r="B49" s="55" t="s">
        <v>64</v>
      </c>
      <c r="C49" s="179">
        <f t="shared" si="0"/>
        <v>0</v>
      </c>
      <c r="D49" s="180">
        <f t="shared" si="1"/>
        <v>0</v>
      </c>
      <c r="E49" s="180">
        <f t="shared" si="2"/>
        <v>0</v>
      </c>
      <c r="F49" s="243">
        <v>0</v>
      </c>
      <c r="G49" s="243">
        <v>0</v>
      </c>
      <c r="H49" s="243">
        <v>0</v>
      </c>
      <c r="I49" s="243">
        <v>0</v>
      </c>
      <c r="J49" s="243">
        <v>0</v>
      </c>
      <c r="K49" s="243">
        <v>0</v>
      </c>
      <c r="L49" s="243">
        <v>0</v>
      </c>
      <c r="M49" s="243">
        <v>0</v>
      </c>
    </row>
    <row r="50" spans="1:13" ht="12.75" customHeight="1">
      <c r="A50" s="54"/>
      <c r="B50" s="55" t="s">
        <v>65</v>
      </c>
      <c r="C50" s="179">
        <f t="shared" si="0"/>
        <v>0</v>
      </c>
      <c r="D50" s="180">
        <f t="shared" si="1"/>
        <v>0</v>
      </c>
      <c r="E50" s="180">
        <f t="shared" si="2"/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</row>
    <row r="51" spans="1:13" s="34" customFormat="1" ht="4.5" customHeight="1">
      <c r="A51" s="57"/>
      <c r="B51" s="58"/>
      <c r="C51" s="244">
        <f t="shared" si="0"/>
        <v>0</v>
      </c>
      <c r="D51" s="245">
        <f t="shared" si="1"/>
        <v>0</v>
      </c>
      <c r="E51" s="245">
        <f t="shared" si="2"/>
        <v>0</v>
      </c>
      <c r="F51" s="246"/>
      <c r="G51" s="246"/>
      <c r="H51" s="246"/>
      <c r="I51" s="246"/>
      <c r="J51" s="246"/>
      <c r="K51" s="246"/>
      <c r="L51" s="246"/>
      <c r="M51" s="246"/>
    </row>
    <row r="52" spans="1:13" ht="13.5" customHeight="1">
      <c r="A52" s="54"/>
      <c r="B52" s="55" t="s">
        <v>66</v>
      </c>
      <c r="C52" s="179">
        <f t="shared" si="0"/>
        <v>0</v>
      </c>
      <c r="D52" s="180">
        <f t="shared" si="1"/>
        <v>0</v>
      </c>
      <c r="E52" s="180">
        <f t="shared" si="2"/>
        <v>0</v>
      </c>
      <c r="F52" s="243">
        <v>0</v>
      </c>
      <c r="G52" s="243">
        <v>0</v>
      </c>
      <c r="H52" s="243">
        <v>0</v>
      </c>
      <c r="I52" s="243">
        <v>0</v>
      </c>
      <c r="J52" s="243">
        <v>0</v>
      </c>
      <c r="K52" s="243">
        <v>0</v>
      </c>
      <c r="L52" s="243">
        <v>0</v>
      </c>
      <c r="M52" s="243">
        <v>0</v>
      </c>
    </row>
    <row r="53" spans="1:13" ht="12.75" customHeight="1">
      <c r="A53" s="54"/>
      <c r="B53" s="55" t="s">
        <v>67</v>
      </c>
      <c r="C53" s="179">
        <f t="shared" si="0"/>
        <v>0</v>
      </c>
      <c r="D53" s="180">
        <f t="shared" si="1"/>
        <v>0</v>
      </c>
      <c r="E53" s="180">
        <f t="shared" si="2"/>
        <v>0</v>
      </c>
      <c r="F53" s="243">
        <v>0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</row>
    <row r="54" spans="1:13" ht="12.75" customHeight="1">
      <c r="A54" s="54"/>
      <c r="B54" s="55" t="s">
        <v>68</v>
      </c>
      <c r="C54" s="179">
        <f t="shared" si="0"/>
        <v>0</v>
      </c>
      <c r="D54" s="180">
        <f t="shared" si="1"/>
        <v>0</v>
      </c>
      <c r="E54" s="180">
        <f t="shared" si="2"/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</row>
    <row r="55" spans="1:13" ht="12.75" customHeight="1">
      <c r="A55" s="54"/>
      <c r="B55" s="55" t="s">
        <v>69</v>
      </c>
      <c r="C55" s="179">
        <f t="shared" si="0"/>
        <v>0</v>
      </c>
      <c r="D55" s="180">
        <f t="shared" si="1"/>
        <v>0</v>
      </c>
      <c r="E55" s="180">
        <f t="shared" si="2"/>
        <v>0</v>
      </c>
      <c r="F55" s="243">
        <v>0</v>
      </c>
      <c r="G55" s="243">
        <v>0</v>
      </c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3">
        <v>0</v>
      </c>
    </row>
    <row r="56" spans="1:13" ht="12.75" customHeight="1">
      <c r="A56" s="54"/>
      <c r="B56" s="55" t="s">
        <v>70</v>
      </c>
      <c r="C56" s="175">
        <v>32</v>
      </c>
      <c r="D56" s="177">
        <v>12</v>
      </c>
      <c r="E56" s="177">
        <v>20</v>
      </c>
      <c r="F56" s="176">
        <v>3</v>
      </c>
      <c r="G56" s="176">
        <v>7</v>
      </c>
      <c r="H56" s="176">
        <v>5</v>
      </c>
      <c r="I56" s="176">
        <v>8</v>
      </c>
      <c r="J56" s="176">
        <v>4</v>
      </c>
      <c r="K56" s="176">
        <v>5</v>
      </c>
      <c r="L56" s="243">
        <v>0</v>
      </c>
      <c r="M56" s="243">
        <v>0</v>
      </c>
    </row>
    <row r="57" spans="1:13" s="34" customFormat="1" ht="4.5" customHeight="1">
      <c r="A57" s="57"/>
      <c r="B57" s="58"/>
      <c r="C57" s="247"/>
      <c r="D57" s="248"/>
      <c r="E57" s="248"/>
      <c r="F57" s="248"/>
      <c r="G57" s="248"/>
      <c r="H57" s="248"/>
      <c r="I57" s="248"/>
      <c r="J57" s="248"/>
      <c r="K57" s="248"/>
      <c r="L57" s="248"/>
      <c r="M57" s="248"/>
    </row>
    <row r="58" spans="1:13" ht="13.5" customHeight="1">
      <c r="A58" s="54"/>
      <c r="B58" s="55" t="s">
        <v>71</v>
      </c>
      <c r="C58" s="175">
        <v>30</v>
      </c>
      <c r="D58" s="177">
        <v>15</v>
      </c>
      <c r="E58" s="177">
        <v>15</v>
      </c>
      <c r="F58" s="176">
        <v>4</v>
      </c>
      <c r="G58" s="176">
        <v>6</v>
      </c>
      <c r="H58" s="176">
        <v>6</v>
      </c>
      <c r="I58" s="176">
        <v>3</v>
      </c>
      <c r="J58" s="176">
        <v>5</v>
      </c>
      <c r="K58" s="176">
        <v>6</v>
      </c>
      <c r="L58" s="243">
        <v>0</v>
      </c>
      <c r="M58" s="243">
        <v>0</v>
      </c>
    </row>
    <row r="59" spans="1:13" ht="12.75" customHeight="1">
      <c r="A59" s="54"/>
      <c r="B59" s="55" t="s">
        <v>72</v>
      </c>
      <c r="C59" s="175">
        <v>13</v>
      </c>
      <c r="D59" s="177">
        <v>7</v>
      </c>
      <c r="E59" s="177">
        <v>6</v>
      </c>
      <c r="F59" s="176">
        <v>1</v>
      </c>
      <c r="G59" s="176">
        <v>5</v>
      </c>
      <c r="H59" s="176">
        <v>3</v>
      </c>
      <c r="I59" s="243">
        <v>1</v>
      </c>
      <c r="J59" s="176">
        <v>3</v>
      </c>
      <c r="K59" s="243">
        <v>0</v>
      </c>
      <c r="L59" s="243">
        <v>0</v>
      </c>
      <c r="M59" s="243">
        <v>0</v>
      </c>
    </row>
    <row r="60" spans="1:13" ht="12.75" customHeight="1">
      <c r="A60" s="54"/>
      <c r="B60" s="55" t="s">
        <v>73</v>
      </c>
      <c r="C60" s="179">
        <f t="shared" si="0"/>
        <v>0</v>
      </c>
      <c r="D60" s="180">
        <f t="shared" si="1"/>
        <v>0</v>
      </c>
      <c r="E60" s="180">
        <f t="shared" si="2"/>
        <v>0</v>
      </c>
      <c r="F60" s="243">
        <v>0</v>
      </c>
      <c r="G60" s="243">
        <v>0</v>
      </c>
      <c r="H60" s="243">
        <v>0</v>
      </c>
      <c r="I60" s="243">
        <v>0</v>
      </c>
      <c r="J60" s="243">
        <v>0</v>
      </c>
      <c r="K60" s="243">
        <v>0</v>
      </c>
      <c r="L60" s="243">
        <v>0</v>
      </c>
      <c r="M60" s="243">
        <v>0</v>
      </c>
    </row>
    <row r="61" spans="1:13" ht="12.75" customHeight="1">
      <c r="A61" s="54"/>
      <c r="B61" s="55" t="s">
        <v>74</v>
      </c>
      <c r="C61" s="179">
        <f t="shared" si="0"/>
        <v>0</v>
      </c>
      <c r="D61" s="180">
        <f t="shared" si="1"/>
        <v>0</v>
      </c>
      <c r="E61" s="180">
        <f t="shared" si="2"/>
        <v>0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</row>
    <row r="62" spans="1:13" ht="12.75" customHeight="1">
      <c r="A62" s="54"/>
      <c r="B62" s="55" t="s">
        <v>75</v>
      </c>
      <c r="C62" s="175">
        <v>25</v>
      </c>
      <c r="D62" s="177">
        <v>14</v>
      </c>
      <c r="E62" s="177">
        <v>11</v>
      </c>
      <c r="F62" s="176">
        <v>4</v>
      </c>
      <c r="G62" s="176">
        <v>2</v>
      </c>
      <c r="H62" s="176">
        <v>2</v>
      </c>
      <c r="I62" s="176">
        <v>3</v>
      </c>
      <c r="J62" s="176">
        <v>4</v>
      </c>
      <c r="K62" s="243">
        <v>6</v>
      </c>
      <c r="L62" s="176">
        <v>4</v>
      </c>
      <c r="M62" s="243">
        <v>0</v>
      </c>
    </row>
    <row r="63" spans="1:13" s="34" customFormat="1" ht="4.5" customHeight="1">
      <c r="A63" s="57"/>
      <c r="B63" s="58"/>
      <c r="C63" s="247"/>
      <c r="D63" s="248"/>
      <c r="E63" s="248"/>
      <c r="F63" s="248"/>
      <c r="G63" s="248"/>
      <c r="H63" s="248"/>
      <c r="I63" s="248"/>
      <c r="J63" s="248"/>
      <c r="K63" s="248"/>
      <c r="L63" s="248"/>
      <c r="M63" s="248"/>
    </row>
    <row r="64" spans="1:13" ht="13.5" customHeight="1">
      <c r="A64" s="54"/>
      <c r="B64" s="55" t="s">
        <v>76</v>
      </c>
      <c r="C64" s="179">
        <f t="shared" si="0"/>
        <v>0</v>
      </c>
      <c r="D64" s="180">
        <f t="shared" si="1"/>
        <v>0</v>
      </c>
      <c r="E64" s="180">
        <f t="shared" si="2"/>
        <v>0</v>
      </c>
      <c r="F64" s="243">
        <v>0</v>
      </c>
      <c r="G64" s="243">
        <v>0</v>
      </c>
      <c r="H64" s="243">
        <v>0</v>
      </c>
      <c r="I64" s="243">
        <v>0</v>
      </c>
      <c r="J64" s="243">
        <v>0</v>
      </c>
      <c r="K64" s="243">
        <v>0</v>
      </c>
      <c r="L64" s="243">
        <v>0</v>
      </c>
      <c r="M64" s="243">
        <v>0</v>
      </c>
    </row>
    <row r="65" spans="1:13" ht="12.75" customHeight="1">
      <c r="A65" s="54"/>
      <c r="B65" s="55" t="s">
        <v>77</v>
      </c>
      <c r="C65" s="179">
        <f t="shared" si="0"/>
        <v>0</v>
      </c>
      <c r="D65" s="180">
        <f t="shared" si="1"/>
        <v>0</v>
      </c>
      <c r="E65" s="180">
        <f t="shared" si="2"/>
        <v>0</v>
      </c>
      <c r="F65" s="243">
        <v>0</v>
      </c>
      <c r="G65" s="243">
        <v>0</v>
      </c>
      <c r="H65" s="243">
        <v>0</v>
      </c>
      <c r="I65" s="243">
        <v>0</v>
      </c>
      <c r="J65" s="243">
        <v>0</v>
      </c>
      <c r="K65" s="243">
        <v>0</v>
      </c>
      <c r="L65" s="243">
        <v>0</v>
      </c>
      <c r="M65" s="243">
        <v>0</v>
      </c>
    </row>
    <row r="66" spans="1:13" ht="12.75" customHeight="1">
      <c r="A66" s="54"/>
      <c r="B66" s="55" t="s">
        <v>78</v>
      </c>
      <c r="C66" s="179">
        <f t="shared" si="0"/>
        <v>0</v>
      </c>
      <c r="D66" s="180">
        <f t="shared" si="1"/>
        <v>0</v>
      </c>
      <c r="E66" s="180">
        <f t="shared" si="2"/>
        <v>0</v>
      </c>
      <c r="F66" s="243">
        <v>0</v>
      </c>
      <c r="G66" s="243">
        <v>0</v>
      </c>
      <c r="H66" s="243">
        <v>0</v>
      </c>
      <c r="I66" s="243">
        <v>0</v>
      </c>
      <c r="J66" s="243">
        <v>0</v>
      </c>
      <c r="K66" s="243">
        <v>0</v>
      </c>
      <c r="L66" s="243">
        <v>0</v>
      </c>
      <c r="M66" s="243">
        <v>0</v>
      </c>
    </row>
    <row r="67" spans="1:13" ht="12.75" customHeight="1">
      <c r="A67" s="54"/>
      <c r="B67" s="55" t="s">
        <v>79</v>
      </c>
      <c r="C67" s="175">
        <v>10</v>
      </c>
      <c r="D67" s="177">
        <v>8</v>
      </c>
      <c r="E67" s="177">
        <v>2</v>
      </c>
      <c r="F67" s="176">
        <v>2</v>
      </c>
      <c r="G67" s="243">
        <v>1</v>
      </c>
      <c r="H67" s="176">
        <v>3</v>
      </c>
      <c r="I67" s="176">
        <v>1</v>
      </c>
      <c r="J67" s="176">
        <v>3</v>
      </c>
      <c r="K67" s="243">
        <v>0</v>
      </c>
      <c r="L67" s="243">
        <v>0</v>
      </c>
      <c r="M67" s="243">
        <v>0</v>
      </c>
    </row>
    <row r="68" spans="1:13" ht="12.75" customHeight="1">
      <c r="A68" s="54"/>
      <c r="B68" s="61" t="s">
        <v>80</v>
      </c>
      <c r="C68" s="179">
        <f t="shared" si="0"/>
        <v>0</v>
      </c>
      <c r="D68" s="180">
        <f t="shared" si="1"/>
        <v>0</v>
      </c>
      <c r="E68" s="180">
        <f t="shared" si="2"/>
        <v>0</v>
      </c>
      <c r="F68" s="243">
        <v>0</v>
      </c>
      <c r="G68" s="243">
        <v>0</v>
      </c>
      <c r="H68" s="243">
        <v>0</v>
      </c>
      <c r="I68" s="243">
        <v>0</v>
      </c>
      <c r="J68" s="243">
        <v>0</v>
      </c>
      <c r="K68" s="243">
        <v>0</v>
      </c>
      <c r="L68" s="243">
        <v>0</v>
      </c>
      <c r="M68" s="243">
        <v>0</v>
      </c>
    </row>
    <row r="69" spans="1:13" ht="4.5" customHeight="1" thickBot="1">
      <c r="A69" s="54"/>
      <c r="B69" s="249"/>
      <c r="C69" s="250"/>
      <c r="D69" s="251"/>
      <c r="E69" s="251"/>
      <c r="F69" s="252"/>
      <c r="G69" s="252"/>
      <c r="H69" s="252"/>
      <c r="I69" s="252"/>
      <c r="J69" s="252"/>
      <c r="K69" s="252"/>
      <c r="L69" s="252"/>
      <c r="M69" s="252"/>
    </row>
    <row r="70" ht="13.5" customHeight="1"/>
    <row r="71" ht="12.75" thickBot="1" thickTop="1"/>
    <row r="72" ht="12.75" thickBot="1" thickTop="1"/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</sheetData>
  <mergeCells count="6">
    <mergeCell ref="D4:D5"/>
    <mergeCell ref="F4:M4"/>
    <mergeCell ref="F5:G5"/>
    <mergeCell ref="H5:I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69"/>
  <sheetViews>
    <sheetView workbookViewId="0" topLeftCell="A1">
      <pane xSplit="2" ySplit="5" topLeftCell="S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AF70"/>
    </sheetView>
  </sheetViews>
  <sheetFormatPr defaultColWidth="7.00390625" defaultRowHeight="12.75" customHeight="1"/>
  <cols>
    <col min="1" max="1" width="0.5" style="33" customWidth="1"/>
    <col min="2" max="2" width="9.625" style="33" customWidth="1"/>
    <col min="3" max="8" width="7.625" style="33" customWidth="1"/>
    <col min="9" max="9" width="6.625" style="34" customWidth="1"/>
    <col min="10" max="11" width="6.625" style="33" customWidth="1"/>
    <col min="12" max="12" width="6.625" style="34" customWidth="1"/>
    <col min="13" max="14" width="6.625" style="33" customWidth="1"/>
    <col min="15" max="15" width="6.625" style="34" customWidth="1"/>
    <col min="16" max="17" width="6.625" style="33" customWidth="1"/>
    <col min="18" max="18" width="5.125" style="34" customWidth="1"/>
    <col min="19" max="20" width="5.125" style="33" customWidth="1"/>
    <col min="21" max="21" width="5.125" style="34" customWidth="1"/>
    <col min="22" max="23" width="5.125" style="33" customWidth="1"/>
    <col min="24" max="24" width="5.125" style="34" customWidth="1"/>
    <col min="25" max="26" width="5.125" style="33" customWidth="1"/>
    <col min="27" max="27" width="5.125" style="34" customWidth="1"/>
    <col min="28" max="29" width="5.125" style="33" customWidth="1"/>
    <col min="30" max="30" width="5.125" style="34" customWidth="1"/>
    <col min="31" max="32" width="5.125" style="33" customWidth="1"/>
    <col min="33" max="16384" width="7.00390625" style="33" customWidth="1"/>
  </cols>
  <sheetData>
    <row r="1" ht="4.5" customHeight="1"/>
    <row r="2" ht="12.75" customHeight="1">
      <c r="B2" s="35" t="s">
        <v>444</v>
      </c>
    </row>
    <row r="3" ht="4.5" customHeight="1" thickBot="1"/>
    <row r="4" spans="2:32" ht="12.75" customHeight="1">
      <c r="B4" s="445" t="s">
        <v>25</v>
      </c>
      <c r="C4" s="107"/>
      <c r="D4" s="126" t="s">
        <v>9</v>
      </c>
      <c r="E4" s="106"/>
      <c r="F4" s="107"/>
      <c r="G4" s="126" t="s">
        <v>187</v>
      </c>
      <c r="H4" s="106"/>
      <c r="I4" s="253"/>
      <c r="J4" s="126" t="s">
        <v>188</v>
      </c>
      <c r="K4" s="106"/>
      <c r="L4" s="253"/>
      <c r="M4" s="126" t="s">
        <v>189</v>
      </c>
      <c r="N4" s="106"/>
      <c r="O4" s="253"/>
      <c r="P4" s="126" t="s">
        <v>195</v>
      </c>
      <c r="Q4" s="126"/>
      <c r="R4" s="253"/>
      <c r="S4" s="126" t="s">
        <v>190</v>
      </c>
      <c r="T4" s="106"/>
      <c r="U4" s="253"/>
      <c r="V4" s="126" t="s">
        <v>191</v>
      </c>
      <c r="W4" s="106"/>
      <c r="X4" s="253"/>
      <c r="Y4" s="126" t="s">
        <v>192</v>
      </c>
      <c r="Z4" s="106"/>
      <c r="AA4" s="253"/>
      <c r="AB4" s="126" t="s">
        <v>193</v>
      </c>
      <c r="AC4" s="106"/>
      <c r="AD4" s="253"/>
      <c r="AE4" s="126" t="s">
        <v>194</v>
      </c>
      <c r="AF4" s="106"/>
    </row>
    <row r="5" spans="2:32" s="36" customFormat="1" ht="12.75" customHeight="1">
      <c r="B5" s="446"/>
      <c r="C5" s="37" t="s">
        <v>9</v>
      </c>
      <c r="D5" s="37" t="s">
        <v>83</v>
      </c>
      <c r="E5" s="37" t="s">
        <v>84</v>
      </c>
      <c r="F5" s="37" t="s">
        <v>9</v>
      </c>
      <c r="G5" s="37" t="s">
        <v>83</v>
      </c>
      <c r="H5" s="37" t="s">
        <v>84</v>
      </c>
      <c r="I5" s="38" t="s">
        <v>9</v>
      </c>
      <c r="J5" s="37" t="s">
        <v>83</v>
      </c>
      <c r="K5" s="37" t="s">
        <v>84</v>
      </c>
      <c r="L5" s="38" t="s">
        <v>9</v>
      </c>
      <c r="M5" s="37" t="s">
        <v>83</v>
      </c>
      <c r="N5" s="37" t="s">
        <v>84</v>
      </c>
      <c r="O5" s="38" t="s">
        <v>9</v>
      </c>
      <c r="P5" s="37" t="s">
        <v>83</v>
      </c>
      <c r="Q5" s="37" t="s">
        <v>84</v>
      </c>
      <c r="R5" s="38" t="s">
        <v>9</v>
      </c>
      <c r="S5" s="37" t="s">
        <v>83</v>
      </c>
      <c r="T5" s="37" t="s">
        <v>84</v>
      </c>
      <c r="U5" s="38" t="s">
        <v>9</v>
      </c>
      <c r="V5" s="37" t="s">
        <v>83</v>
      </c>
      <c r="W5" s="37" t="s">
        <v>84</v>
      </c>
      <c r="X5" s="38" t="s">
        <v>9</v>
      </c>
      <c r="Y5" s="37" t="s">
        <v>83</v>
      </c>
      <c r="Z5" s="37" t="s">
        <v>84</v>
      </c>
      <c r="AA5" s="38" t="s">
        <v>9</v>
      </c>
      <c r="AB5" s="37" t="s">
        <v>83</v>
      </c>
      <c r="AC5" s="37" t="s">
        <v>84</v>
      </c>
      <c r="AD5" s="38" t="s">
        <v>9</v>
      </c>
      <c r="AE5" s="37" t="s">
        <v>83</v>
      </c>
      <c r="AF5" s="37" t="s">
        <v>84</v>
      </c>
    </row>
    <row r="6" spans="2:32" ht="4.5" customHeight="1">
      <c r="B6" s="141"/>
      <c r="C6" s="241"/>
      <c r="D6" s="241"/>
      <c r="E6" s="241"/>
      <c r="F6" s="241"/>
      <c r="G6" s="241"/>
      <c r="H6" s="241"/>
      <c r="I6" s="254"/>
      <c r="J6" s="241"/>
      <c r="K6" s="241"/>
      <c r="L6" s="254"/>
      <c r="M6" s="241"/>
      <c r="N6" s="241"/>
      <c r="O6" s="254"/>
      <c r="P6" s="241"/>
      <c r="Q6" s="241"/>
      <c r="R6" s="254"/>
      <c r="S6" s="241"/>
      <c r="T6" s="241"/>
      <c r="U6" s="254"/>
      <c r="V6" s="241"/>
      <c r="W6" s="241"/>
      <c r="X6" s="254"/>
      <c r="Y6" s="241"/>
      <c r="Z6" s="241"/>
      <c r="AA6" s="254"/>
      <c r="AB6" s="241"/>
      <c r="AC6" s="241"/>
      <c r="AD6" s="254"/>
      <c r="AE6" s="241"/>
      <c r="AF6" s="241"/>
    </row>
    <row r="7" spans="2:32" ht="13.5" customHeight="1">
      <c r="B7" s="430" t="s">
        <v>28</v>
      </c>
      <c r="C7" s="175">
        <v>28570</v>
      </c>
      <c r="D7" s="177">
        <v>14116</v>
      </c>
      <c r="E7" s="177">
        <v>14454</v>
      </c>
      <c r="F7" s="177">
        <v>19636</v>
      </c>
      <c r="G7" s="177">
        <v>9250</v>
      </c>
      <c r="H7" s="177">
        <v>10386</v>
      </c>
      <c r="I7" s="248">
        <v>1046</v>
      </c>
      <c r="J7" s="177">
        <v>631</v>
      </c>
      <c r="K7" s="177">
        <v>415</v>
      </c>
      <c r="L7" s="248">
        <v>3010</v>
      </c>
      <c r="M7" s="177">
        <v>2732</v>
      </c>
      <c r="N7" s="177">
        <v>278</v>
      </c>
      <c r="O7" s="248">
        <v>3199</v>
      </c>
      <c r="P7" s="177">
        <v>1008</v>
      </c>
      <c r="Q7" s="177">
        <v>2191</v>
      </c>
      <c r="R7" s="248">
        <v>155</v>
      </c>
      <c r="S7" s="177">
        <v>135</v>
      </c>
      <c r="T7" s="177">
        <v>20</v>
      </c>
      <c r="U7" s="248">
        <v>471</v>
      </c>
      <c r="V7" s="177">
        <v>109</v>
      </c>
      <c r="W7" s="177">
        <v>362</v>
      </c>
      <c r="X7" s="248">
        <v>238</v>
      </c>
      <c r="Y7" s="177">
        <v>3</v>
      </c>
      <c r="Z7" s="177">
        <v>235</v>
      </c>
      <c r="AA7" s="248">
        <v>427</v>
      </c>
      <c r="AB7" s="177">
        <v>148</v>
      </c>
      <c r="AC7" s="177">
        <v>279</v>
      </c>
      <c r="AD7" s="248">
        <v>388</v>
      </c>
      <c r="AE7" s="177">
        <v>100</v>
      </c>
      <c r="AF7" s="177">
        <v>288</v>
      </c>
    </row>
    <row r="8" spans="2:32" ht="12.75" customHeight="1">
      <c r="B8" s="48" t="s">
        <v>30</v>
      </c>
      <c r="C8" s="255">
        <v>1286</v>
      </c>
      <c r="D8" s="256">
        <v>742</v>
      </c>
      <c r="E8" s="256">
        <v>544</v>
      </c>
      <c r="F8" s="256">
        <v>1233</v>
      </c>
      <c r="G8" s="243">
        <v>742</v>
      </c>
      <c r="H8" s="243">
        <v>491</v>
      </c>
      <c r="I8" s="246">
        <f aca="true" t="shared" si="0" ref="I8:I68">J8+K8</f>
        <v>0</v>
      </c>
      <c r="J8" s="243">
        <v>0</v>
      </c>
      <c r="K8" s="243">
        <v>0</v>
      </c>
      <c r="L8" s="246">
        <f aca="true" t="shared" si="1" ref="L8:L68">M8+N8</f>
        <v>0</v>
      </c>
      <c r="M8" s="243">
        <v>0</v>
      </c>
      <c r="N8" s="243">
        <v>0</v>
      </c>
      <c r="O8" s="245">
        <f aca="true" t="shared" si="2" ref="O8:O68">P8+Q8</f>
        <v>0</v>
      </c>
      <c r="P8" s="243">
        <v>0</v>
      </c>
      <c r="Q8" s="243">
        <v>0</v>
      </c>
      <c r="R8" s="246">
        <f aca="true" t="shared" si="3" ref="R8:R68">S8+T8</f>
        <v>0</v>
      </c>
      <c r="S8" s="243">
        <v>0</v>
      </c>
      <c r="T8" s="243">
        <v>0</v>
      </c>
      <c r="U8" s="246">
        <v>53</v>
      </c>
      <c r="V8" s="243">
        <v>0</v>
      </c>
      <c r="W8" s="243">
        <v>53</v>
      </c>
      <c r="X8" s="246">
        <f aca="true" t="shared" si="4" ref="X8:X68">Y8+Z8</f>
        <v>0</v>
      </c>
      <c r="Y8" s="243">
        <v>0</v>
      </c>
      <c r="Z8" s="243">
        <v>0</v>
      </c>
      <c r="AA8" s="246">
        <f aca="true" t="shared" si="5" ref="AA8:AA68">AB8+AC8</f>
        <v>0</v>
      </c>
      <c r="AB8" s="243">
        <v>0</v>
      </c>
      <c r="AC8" s="243">
        <v>0</v>
      </c>
      <c r="AD8" s="246">
        <f aca="true" t="shared" si="6" ref="AD8:AD68">AE8+AF8</f>
        <v>0</v>
      </c>
      <c r="AE8" s="243">
        <v>0</v>
      </c>
      <c r="AF8" s="243">
        <v>0</v>
      </c>
    </row>
    <row r="9" spans="2:32" s="34" customFormat="1" ht="4.5" customHeight="1">
      <c r="B9" s="58"/>
      <c r="C9" s="257"/>
      <c r="D9" s="246"/>
      <c r="E9" s="246"/>
      <c r="F9" s="246"/>
      <c r="G9" s="246"/>
      <c r="H9" s="246"/>
      <c r="I9" s="246">
        <f t="shared" si="0"/>
        <v>0</v>
      </c>
      <c r="J9" s="246"/>
      <c r="K9" s="246"/>
      <c r="L9" s="246">
        <f t="shared" si="1"/>
        <v>0</v>
      </c>
      <c r="M9" s="246"/>
      <c r="N9" s="246"/>
      <c r="O9" s="246">
        <f t="shared" si="2"/>
        <v>0</v>
      </c>
      <c r="P9" s="246"/>
      <c r="Q9" s="246"/>
      <c r="R9" s="246">
        <f t="shared" si="3"/>
        <v>0</v>
      </c>
      <c r="S9" s="246"/>
      <c r="T9" s="246"/>
      <c r="U9" s="246"/>
      <c r="V9" s="246"/>
      <c r="W9" s="246"/>
      <c r="X9" s="246">
        <f t="shared" si="4"/>
        <v>0</v>
      </c>
      <c r="Y9" s="246"/>
      <c r="Z9" s="246"/>
      <c r="AA9" s="246">
        <f t="shared" si="5"/>
        <v>0</v>
      </c>
      <c r="AB9" s="246"/>
      <c r="AC9" s="246"/>
      <c r="AD9" s="246">
        <f t="shared" si="6"/>
        <v>0</v>
      </c>
      <c r="AE9" s="246"/>
      <c r="AF9" s="246"/>
    </row>
    <row r="10" spans="2:32" ht="13.5" customHeight="1">
      <c r="B10" s="55" t="s">
        <v>31</v>
      </c>
      <c r="C10" s="175">
        <v>11484</v>
      </c>
      <c r="D10" s="177">
        <v>5795</v>
      </c>
      <c r="E10" s="177">
        <v>5689</v>
      </c>
      <c r="F10" s="177">
        <v>8187</v>
      </c>
      <c r="G10" s="176">
        <v>3946</v>
      </c>
      <c r="H10" s="176">
        <v>4241</v>
      </c>
      <c r="I10" s="248">
        <v>258</v>
      </c>
      <c r="J10" s="176">
        <v>141</v>
      </c>
      <c r="K10" s="176">
        <v>117</v>
      </c>
      <c r="L10" s="248">
        <v>1353</v>
      </c>
      <c r="M10" s="176">
        <v>1151</v>
      </c>
      <c r="N10" s="176">
        <v>202</v>
      </c>
      <c r="O10" s="248">
        <v>1140</v>
      </c>
      <c r="P10" s="176">
        <v>347</v>
      </c>
      <c r="Q10" s="176">
        <v>793</v>
      </c>
      <c r="R10" s="245">
        <f t="shared" si="3"/>
        <v>0</v>
      </c>
      <c r="S10" s="243">
        <v>0</v>
      </c>
      <c r="T10" s="243">
        <v>0</v>
      </c>
      <c r="U10" s="245">
        <f>V10+W10</f>
        <v>0</v>
      </c>
      <c r="V10" s="243">
        <v>0</v>
      </c>
      <c r="W10" s="243">
        <v>0</v>
      </c>
      <c r="X10" s="245">
        <f t="shared" si="4"/>
        <v>0</v>
      </c>
      <c r="Y10" s="243">
        <v>0</v>
      </c>
      <c r="Z10" s="243">
        <v>0</v>
      </c>
      <c r="AA10" s="248">
        <v>427</v>
      </c>
      <c r="AB10" s="176">
        <v>148</v>
      </c>
      <c r="AC10" s="176">
        <v>279</v>
      </c>
      <c r="AD10" s="248">
        <v>119</v>
      </c>
      <c r="AE10" s="176">
        <v>62</v>
      </c>
      <c r="AF10" s="176">
        <v>57</v>
      </c>
    </row>
    <row r="11" spans="2:32" ht="12.75" customHeight="1">
      <c r="B11" s="55" t="s">
        <v>32</v>
      </c>
      <c r="C11" s="175">
        <v>2527</v>
      </c>
      <c r="D11" s="177">
        <v>1322</v>
      </c>
      <c r="E11" s="177">
        <v>1205</v>
      </c>
      <c r="F11" s="177">
        <v>1486</v>
      </c>
      <c r="G11" s="176">
        <v>685</v>
      </c>
      <c r="H11" s="176">
        <v>801</v>
      </c>
      <c r="I11" s="245">
        <f t="shared" si="0"/>
        <v>0</v>
      </c>
      <c r="J11" s="243">
        <v>0</v>
      </c>
      <c r="K11" s="243">
        <v>0</v>
      </c>
      <c r="L11" s="248">
        <v>604</v>
      </c>
      <c r="M11" s="176">
        <v>554</v>
      </c>
      <c r="N11" s="176">
        <v>50</v>
      </c>
      <c r="O11" s="248">
        <v>279</v>
      </c>
      <c r="P11" s="176">
        <v>56</v>
      </c>
      <c r="Q11" s="176">
        <v>223</v>
      </c>
      <c r="R11" s="245">
        <f t="shared" si="3"/>
        <v>0</v>
      </c>
      <c r="S11" s="243">
        <v>0</v>
      </c>
      <c r="T11" s="243">
        <v>0</v>
      </c>
      <c r="U11" s="248">
        <v>53</v>
      </c>
      <c r="V11" s="243">
        <v>0</v>
      </c>
      <c r="W11" s="176">
        <v>53</v>
      </c>
      <c r="X11" s="245">
        <f t="shared" si="4"/>
        <v>0</v>
      </c>
      <c r="Y11" s="243">
        <v>0</v>
      </c>
      <c r="Z11" s="243">
        <v>0</v>
      </c>
      <c r="AA11" s="245">
        <f t="shared" si="5"/>
        <v>0</v>
      </c>
      <c r="AB11" s="243">
        <v>0</v>
      </c>
      <c r="AC11" s="243">
        <v>0</v>
      </c>
      <c r="AD11" s="248">
        <v>105</v>
      </c>
      <c r="AE11" s="176">
        <v>27</v>
      </c>
      <c r="AF11" s="176">
        <v>78</v>
      </c>
    </row>
    <row r="12" spans="2:32" ht="12.75" customHeight="1">
      <c r="B12" s="55" t="s">
        <v>33</v>
      </c>
      <c r="C12" s="175">
        <v>1618</v>
      </c>
      <c r="D12" s="177">
        <v>705</v>
      </c>
      <c r="E12" s="177">
        <v>913</v>
      </c>
      <c r="F12" s="177">
        <v>912</v>
      </c>
      <c r="G12" s="176">
        <v>477</v>
      </c>
      <c r="H12" s="176">
        <v>435</v>
      </c>
      <c r="I12" s="245">
        <f t="shared" si="0"/>
        <v>0</v>
      </c>
      <c r="J12" s="243">
        <v>0</v>
      </c>
      <c r="K12" s="243">
        <v>0</v>
      </c>
      <c r="L12" s="245">
        <f t="shared" si="1"/>
        <v>0</v>
      </c>
      <c r="M12" s="243">
        <v>0</v>
      </c>
      <c r="N12" s="243">
        <v>0</v>
      </c>
      <c r="O12" s="248">
        <v>296</v>
      </c>
      <c r="P12" s="176">
        <v>119</v>
      </c>
      <c r="Q12" s="176">
        <v>177</v>
      </c>
      <c r="R12" s="245">
        <f t="shared" si="3"/>
        <v>0</v>
      </c>
      <c r="S12" s="243">
        <v>0</v>
      </c>
      <c r="T12" s="243">
        <v>0</v>
      </c>
      <c r="U12" s="248">
        <v>410</v>
      </c>
      <c r="V12" s="176">
        <v>109</v>
      </c>
      <c r="W12" s="176">
        <v>301</v>
      </c>
      <c r="X12" s="245">
        <f t="shared" si="4"/>
        <v>0</v>
      </c>
      <c r="Y12" s="243">
        <v>0</v>
      </c>
      <c r="Z12" s="243">
        <v>0</v>
      </c>
      <c r="AA12" s="245">
        <f t="shared" si="5"/>
        <v>0</v>
      </c>
      <c r="AB12" s="243">
        <v>0</v>
      </c>
      <c r="AC12" s="243">
        <v>0</v>
      </c>
      <c r="AD12" s="245">
        <f t="shared" si="6"/>
        <v>0</v>
      </c>
      <c r="AE12" s="243">
        <v>0</v>
      </c>
      <c r="AF12" s="243">
        <v>0</v>
      </c>
    </row>
    <row r="13" spans="2:32" ht="12.75" customHeight="1">
      <c r="B13" s="55" t="s">
        <v>34</v>
      </c>
      <c r="C13" s="175">
        <v>2638</v>
      </c>
      <c r="D13" s="177">
        <v>1358</v>
      </c>
      <c r="E13" s="177">
        <v>1280</v>
      </c>
      <c r="F13" s="177">
        <v>1830</v>
      </c>
      <c r="G13" s="176">
        <v>843</v>
      </c>
      <c r="H13" s="176">
        <v>987</v>
      </c>
      <c r="I13" s="248">
        <v>138</v>
      </c>
      <c r="J13" s="176">
        <v>76</v>
      </c>
      <c r="K13" s="176">
        <v>62</v>
      </c>
      <c r="L13" s="248">
        <v>451</v>
      </c>
      <c r="M13" s="176">
        <v>439</v>
      </c>
      <c r="N13" s="176">
        <v>12</v>
      </c>
      <c r="O13" s="248">
        <v>219</v>
      </c>
      <c r="P13" s="243">
        <v>0</v>
      </c>
      <c r="Q13" s="176">
        <v>219</v>
      </c>
      <c r="R13" s="245">
        <f t="shared" si="3"/>
        <v>0</v>
      </c>
      <c r="S13" s="243">
        <v>0</v>
      </c>
      <c r="T13" s="243">
        <v>0</v>
      </c>
      <c r="U13" s="245">
        <f aca="true" t="shared" si="7" ref="U13:U68">V13+W13</f>
        <v>0</v>
      </c>
      <c r="V13" s="243">
        <v>0</v>
      </c>
      <c r="W13" s="243">
        <v>0</v>
      </c>
      <c r="X13" s="245">
        <f t="shared" si="4"/>
        <v>0</v>
      </c>
      <c r="Y13" s="243">
        <v>0</v>
      </c>
      <c r="Z13" s="243">
        <v>0</v>
      </c>
      <c r="AA13" s="245">
        <f t="shared" si="5"/>
        <v>0</v>
      </c>
      <c r="AB13" s="243">
        <v>0</v>
      </c>
      <c r="AC13" s="243">
        <v>0</v>
      </c>
      <c r="AD13" s="245">
        <f t="shared" si="6"/>
        <v>0</v>
      </c>
      <c r="AE13" s="243">
        <v>0</v>
      </c>
      <c r="AF13" s="243">
        <v>0</v>
      </c>
    </row>
    <row r="14" spans="2:32" ht="12.75" customHeight="1">
      <c r="B14" s="55" t="s">
        <v>35</v>
      </c>
      <c r="C14" s="175">
        <v>233</v>
      </c>
      <c r="D14" s="177">
        <v>132</v>
      </c>
      <c r="E14" s="177">
        <v>101</v>
      </c>
      <c r="F14" s="177">
        <v>164</v>
      </c>
      <c r="G14" s="176">
        <v>87</v>
      </c>
      <c r="H14" s="176">
        <v>77</v>
      </c>
      <c r="I14" s="248">
        <v>69</v>
      </c>
      <c r="J14" s="176">
        <v>45</v>
      </c>
      <c r="K14" s="176">
        <v>24</v>
      </c>
      <c r="L14" s="245">
        <f t="shared" si="1"/>
        <v>0</v>
      </c>
      <c r="M14" s="243">
        <v>0</v>
      </c>
      <c r="N14" s="243">
        <v>0</v>
      </c>
      <c r="O14" s="245">
        <f t="shared" si="2"/>
        <v>0</v>
      </c>
      <c r="P14" s="243">
        <v>0</v>
      </c>
      <c r="Q14" s="243">
        <v>0</v>
      </c>
      <c r="R14" s="245">
        <f t="shared" si="3"/>
        <v>0</v>
      </c>
      <c r="S14" s="243">
        <v>0</v>
      </c>
      <c r="T14" s="243">
        <v>0</v>
      </c>
      <c r="U14" s="245">
        <f t="shared" si="7"/>
        <v>0</v>
      </c>
      <c r="V14" s="243">
        <v>0</v>
      </c>
      <c r="W14" s="243">
        <v>0</v>
      </c>
      <c r="X14" s="245">
        <f t="shared" si="4"/>
        <v>0</v>
      </c>
      <c r="Y14" s="243">
        <v>0</v>
      </c>
      <c r="Z14" s="243">
        <v>0</v>
      </c>
      <c r="AA14" s="245">
        <f t="shared" si="5"/>
        <v>0</v>
      </c>
      <c r="AB14" s="243">
        <v>0</v>
      </c>
      <c r="AC14" s="243">
        <v>0</v>
      </c>
      <c r="AD14" s="245">
        <f t="shared" si="6"/>
        <v>0</v>
      </c>
      <c r="AE14" s="243">
        <v>0</v>
      </c>
      <c r="AF14" s="243">
        <v>0</v>
      </c>
    </row>
    <row r="15" spans="2:32" s="34" customFormat="1" ht="4.5" customHeight="1">
      <c r="B15" s="58"/>
      <c r="C15" s="247">
        <f>D15+E15</f>
        <v>0</v>
      </c>
      <c r="D15" s="248">
        <f aca="true" t="shared" si="8" ref="D15:D68">G15+J15+M15+P15+S15+V15+Y15+AB15+AE15</f>
        <v>0</v>
      </c>
      <c r="E15" s="248">
        <f>H15+K15+N15+Q15+T15+W15+Z15+AC15+AF15</f>
        <v>0</v>
      </c>
      <c r="F15" s="248">
        <f aca="true" t="shared" si="9" ref="F15:F68">G15+H15</f>
        <v>0</v>
      </c>
      <c r="G15" s="248"/>
      <c r="H15" s="248"/>
      <c r="I15" s="248"/>
      <c r="J15" s="248"/>
      <c r="K15" s="248"/>
      <c r="L15" s="245">
        <f t="shared" si="1"/>
        <v>0</v>
      </c>
      <c r="M15" s="246"/>
      <c r="N15" s="246"/>
      <c r="O15" s="245">
        <f t="shared" si="2"/>
        <v>0</v>
      </c>
      <c r="P15" s="246"/>
      <c r="Q15" s="246"/>
      <c r="R15" s="245">
        <f t="shared" si="3"/>
        <v>0</v>
      </c>
      <c r="S15" s="246"/>
      <c r="T15" s="246"/>
      <c r="U15" s="245">
        <f t="shared" si="7"/>
        <v>0</v>
      </c>
      <c r="V15" s="246"/>
      <c r="W15" s="246"/>
      <c r="X15" s="245">
        <f t="shared" si="4"/>
        <v>0</v>
      </c>
      <c r="Y15" s="246"/>
      <c r="Z15" s="246"/>
      <c r="AA15" s="245">
        <f t="shared" si="5"/>
        <v>0</v>
      </c>
      <c r="AB15" s="246"/>
      <c r="AC15" s="246"/>
      <c r="AD15" s="245">
        <f t="shared" si="6"/>
        <v>0</v>
      </c>
      <c r="AE15" s="246"/>
      <c r="AF15" s="246"/>
    </row>
    <row r="16" spans="2:32" ht="13.5" customHeight="1">
      <c r="B16" s="55" t="s">
        <v>36</v>
      </c>
      <c r="C16" s="179">
        <f>D16+E16</f>
        <v>0</v>
      </c>
      <c r="D16" s="180">
        <f t="shared" si="8"/>
        <v>0</v>
      </c>
      <c r="E16" s="180">
        <f>H16+K16+N16+Q16+T16+W16+Z16+AC16+AF16</f>
        <v>0</v>
      </c>
      <c r="F16" s="180">
        <f t="shared" si="9"/>
        <v>0</v>
      </c>
      <c r="G16" s="243">
        <v>0</v>
      </c>
      <c r="H16" s="243">
        <v>0</v>
      </c>
      <c r="I16" s="245">
        <f t="shared" si="0"/>
        <v>0</v>
      </c>
      <c r="J16" s="243">
        <v>0</v>
      </c>
      <c r="K16" s="243">
        <v>0</v>
      </c>
      <c r="L16" s="245">
        <f t="shared" si="1"/>
        <v>0</v>
      </c>
      <c r="M16" s="243">
        <v>0</v>
      </c>
      <c r="N16" s="243">
        <v>0</v>
      </c>
      <c r="O16" s="245">
        <f t="shared" si="2"/>
        <v>0</v>
      </c>
      <c r="P16" s="243">
        <v>0</v>
      </c>
      <c r="Q16" s="243">
        <v>0</v>
      </c>
      <c r="R16" s="245">
        <f t="shared" si="3"/>
        <v>0</v>
      </c>
      <c r="S16" s="243">
        <v>0</v>
      </c>
      <c r="T16" s="243">
        <v>0</v>
      </c>
      <c r="U16" s="245">
        <f t="shared" si="7"/>
        <v>0</v>
      </c>
      <c r="V16" s="243">
        <v>0</v>
      </c>
      <c r="W16" s="243">
        <v>0</v>
      </c>
      <c r="X16" s="245">
        <f t="shared" si="4"/>
        <v>0</v>
      </c>
      <c r="Y16" s="243">
        <v>0</v>
      </c>
      <c r="Z16" s="243">
        <v>0</v>
      </c>
      <c r="AA16" s="245">
        <f t="shared" si="5"/>
        <v>0</v>
      </c>
      <c r="AB16" s="243">
        <v>0</v>
      </c>
      <c r="AC16" s="243">
        <v>0</v>
      </c>
      <c r="AD16" s="245">
        <f t="shared" si="6"/>
        <v>0</v>
      </c>
      <c r="AE16" s="243">
        <v>0</v>
      </c>
      <c r="AF16" s="243">
        <v>0</v>
      </c>
    </row>
    <row r="17" spans="2:32" ht="12.75" customHeight="1">
      <c r="B17" s="55" t="s">
        <v>37</v>
      </c>
      <c r="C17" s="179">
        <f>D17+E17</f>
        <v>0</v>
      </c>
      <c r="D17" s="180">
        <f t="shared" si="8"/>
        <v>0</v>
      </c>
      <c r="E17" s="180">
        <f>H17+K17+N17+Q17+T17+W17+Z17+AC17+AF17</f>
        <v>0</v>
      </c>
      <c r="F17" s="180">
        <f t="shared" si="9"/>
        <v>0</v>
      </c>
      <c r="G17" s="243">
        <v>0</v>
      </c>
      <c r="H17" s="243">
        <v>0</v>
      </c>
      <c r="I17" s="245">
        <f t="shared" si="0"/>
        <v>0</v>
      </c>
      <c r="J17" s="243">
        <v>0</v>
      </c>
      <c r="K17" s="243">
        <v>0</v>
      </c>
      <c r="L17" s="245">
        <f t="shared" si="1"/>
        <v>0</v>
      </c>
      <c r="M17" s="243">
        <v>0</v>
      </c>
      <c r="N17" s="243">
        <v>0</v>
      </c>
      <c r="O17" s="245">
        <f t="shared" si="2"/>
        <v>0</v>
      </c>
      <c r="P17" s="243">
        <v>0</v>
      </c>
      <c r="Q17" s="243">
        <v>0</v>
      </c>
      <c r="R17" s="245">
        <f t="shared" si="3"/>
        <v>0</v>
      </c>
      <c r="S17" s="243">
        <v>0</v>
      </c>
      <c r="T17" s="243">
        <v>0</v>
      </c>
      <c r="U17" s="245">
        <f t="shared" si="7"/>
        <v>0</v>
      </c>
      <c r="V17" s="243">
        <v>0</v>
      </c>
      <c r="W17" s="243">
        <v>0</v>
      </c>
      <c r="X17" s="245">
        <f t="shared" si="4"/>
        <v>0</v>
      </c>
      <c r="Y17" s="243">
        <v>0</v>
      </c>
      <c r="Z17" s="243">
        <v>0</v>
      </c>
      <c r="AA17" s="245">
        <f t="shared" si="5"/>
        <v>0</v>
      </c>
      <c r="AB17" s="243">
        <v>0</v>
      </c>
      <c r="AC17" s="243">
        <v>0</v>
      </c>
      <c r="AD17" s="245">
        <f t="shared" si="6"/>
        <v>0</v>
      </c>
      <c r="AE17" s="243">
        <v>0</v>
      </c>
      <c r="AF17" s="243">
        <v>0</v>
      </c>
    </row>
    <row r="18" spans="2:32" ht="12.75" customHeight="1">
      <c r="B18" s="55" t="s">
        <v>38</v>
      </c>
      <c r="C18" s="175">
        <v>814</v>
      </c>
      <c r="D18" s="177">
        <v>313</v>
      </c>
      <c r="E18" s="177">
        <v>501</v>
      </c>
      <c r="F18" s="177">
        <v>650</v>
      </c>
      <c r="G18" s="176">
        <v>302</v>
      </c>
      <c r="H18" s="176">
        <v>348</v>
      </c>
      <c r="I18" s="245">
        <f t="shared" si="0"/>
        <v>0</v>
      </c>
      <c r="J18" s="243">
        <v>0</v>
      </c>
      <c r="K18" s="243">
        <v>0</v>
      </c>
      <c r="L18" s="245">
        <f t="shared" si="1"/>
        <v>0</v>
      </c>
      <c r="M18" s="243">
        <v>0</v>
      </c>
      <c r="N18" s="243">
        <v>0</v>
      </c>
      <c r="O18" s="245">
        <f t="shared" si="2"/>
        <v>0</v>
      </c>
      <c r="P18" s="243">
        <v>0</v>
      </c>
      <c r="Q18" s="243">
        <v>0</v>
      </c>
      <c r="R18" s="245">
        <f t="shared" si="3"/>
        <v>0</v>
      </c>
      <c r="S18" s="243">
        <v>0</v>
      </c>
      <c r="T18" s="243">
        <v>0</v>
      </c>
      <c r="U18" s="245">
        <f t="shared" si="7"/>
        <v>0</v>
      </c>
      <c r="V18" s="243">
        <v>0</v>
      </c>
      <c r="W18" s="243">
        <v>0</v>
      </c>
      <c r="X18" s="245">
        <f t="shared" si="4"/>
        <v>0</v>
      </c>
      <c r="Y18" s="243">
        <v>0</v>
      </c>
      <c r="Z18" s="243">
        <v>0</v>
      </c>
      <c r="AA18" s="245">
        <f t="shared" si="5"/>
        <v>0</v>
      </c>
      <c r="AB18" s="243">
        <v>0</v>
      </c>
      <c r="AC18" s="243">
        <v>0</v>
      </c>
      <c r="AD18" s="248">
        <v>164</v>
      </c>
      <c r="AE18" s="176">
        <v>11</v>
      </c>
      <c r="AF18" s="176">
        <v>153</v>
      </c>
    </row>
    <row r="19" spans="2:32" ht="12.75" customHeight="1">
      <c r="B19" s="55" t="s">
        <v>39</v>
      </c>
      <c r="C19" s="175">
        <v>129</v>
      </c>
      <c r="D19" s="177">
        <v>85</v>
      </c>
      <c r="E19" s="177">
        <v>44</v>
      </c>
      <c r="F19" s="180">
        <f t="shared" si="9"/>
        <v>0</v>
      </c>
      <c r="G19" s="243">
        <v>0</v>
      </c>
      <c r="H19" s="243">
        <v>0</v>
      </c>
      <c r="I19" s="248">
        <v>129</v>
      </c>
      <c r="J19" s="176">
        <v>85</v>
      </c>
      <c r="K19" s="176">
        <v>44</v>
      </c>
      <c r="L19" s="245">
        <f t="shared" si="1"/>
        <v>0</v>
      </c>
      <c r="M19" s="243">
        <v>0</v>
      </c>
      <c r="N19" s="243">
        <v>0</v>
      </c>
      <c r="O19" s="245">
        <f t="shared" si="2"/>
        <v>0</v>
      </c>
      <c r="P19" s="243">
        <v>0</v>
      </c>
      <c r="Q19" s="243">
        <v>0</v>
      </c>
      <c r="R19" s="245">
        <f t="shared" si="3"/>
        <v>0</v>
      </c>
      <c r="S19" s="243">
        <v>0</v>
      </c>
      <c r="T19" s="243">
        <v>0</v>
      </c>
      <c r="U19" s="245">
        <f t="shared" si="7"/>
        <v>0</v>
      </c>
      <c r="V19" s="243">
        <v>0</v>
      </c>
      <c r="W19" s="243">
        <v>0</v>
      </c>
      <c r="X19" s="245">
        <f t="shared" si="4"/>
        <v>0</v>
      </c>
      <c r="Y19" s="243">
        <v>0</v>
      </c>
      <c r="Z19" s="243">
        <v>0</v>
      </c>
      <c r="AA19" s="245">
        <f t="shared" si="5"/>
        <v>0</v>
      </c>
      <c r="AB19" s="243">
        <v>0</v>
      </c>
      <c r="AC19" s="243">
        <v>0</v>
      </c>
      <c r="AD19" s="245">
        <f t="shared" si="6"/>
        <v>0</v>
      </c>
      <c r="AE19" s="243">
        <v>0</v>
      </c>
      <c r="AF19" s="243">
        <v>0</v>
      </c>
    </row>
    <row r="20" spans="2:32" ht="12.75" customHeight="1">
      <c r="B20" s="55" t="s">
        <v>40</v>
      </c>
      <c r="C20" s="179">
        <f>D20+E20</f>
        <v>0</v>
      </c>
      <c r="D20" s="180">
        <f t="shared" si="8"/>
        <v>0</v>
      </c>
      <c r="E20" s="180">
        <f>H20+K20+N20+Q20+T20+W20+Z20+AC20+AF20</f>
        <v>0</v>
      </c>
      <c r="F20" s="180">
        <f t="shared" si="9"/>
        <v>0</v>
      </c>
      <c r="G20" s="243">
        <v>0</v>
      </c>
      <c r="H20" s="243">
        <v>0</v>
      </c>
      <c r="I20" s="245">
        <f t="shared" si="0"/>
        <v>0</v>
      </c>
      <c r="J20" s="243">
        <v>0</v>
      </c>
      <c r="K20" s="243">
        <v>0</v>
      </c>
      <c r="L20" s="245">
        <f t="shared" si="1"/>
        <v>0</v>
      </c>
      <c r="M20" s="243">
        <v>0</v>
      </c>
      <c r="N20" s="243">
        <v>0</v>
      </c>
      <c r="O20" s="245">
        <f t="shared" si="2"/>
        <v>0</v>
      </c>
      <c r="P20" s="243">
        <v>0</v>
      </c>
      <c r="Q20" s="243">
        <v>0</v>
      </c>
      <c r="R20" s="245">
        <f t="shared" si="3"/>
        <v>0</v>
      </c>
      <c r="S20" s="243">
        <v>0</v>
      </c>
      <c r="T20" s="243">
        <v>0</v>
      </c>
      <c r="U20" s="245">
        <f t="shared" si="7"/>
        <v>0</v>
      </c>
      <c r="V20" s="243">
        <v>0</v>
      </c>
      <c r="W20" s="243">
        <v>0</v>
      </c>
      <c r="X20" s="245">
        <f t="shared" si="4"/>
        <v>0</v>
      </c>
      <c r="Y20" s="243">
        <v>0</v>
      </c>
      <c r="Z20" s="243">
        <v>0</v>
      </c>
      <c r="AA20" s="245">
        <f t="shared" si="5"/>
        <v>0</v>
      </c>
      <c r="AB20" s="243">
        <v>0</v>
      </c>
      <c r="AC20" s="243">
        <v>0</v>
      </c>
      <c r="AD20" s="245">
        <f t="shared" si="6"/>
        <v>0</v>
      </c>
      <c r="AE20" s="243">
        <v>0</v>
      </c>
      <c r="AF20" s="243">
        <v>0</v>
      </c>
    </row>
    <row r="21" spans="2:32" s="34" customFormat="1" ht="4.5" customHeight="1">
      <c r="B21" s="58"/>
      <c r="C21" s="244">
        <f>D21+E21</f>
        <v>0</v>
      </c>
      <c r="D21" s="245">
        <f t="shared" si="8"/>
        <v>0</v>
      </c>
      <c r="E21" s="245">
        <f>H21+K21+N21+Q21+T21+W21+Z21+AC21+AF21</f>
        <v>0</v>
      </c>
      <c r="F21" s="245">
        <f t="shared" si="9"/>
        <v>0</v>
      </c>
      <c r="G21" s="246"/>
      <c r="H21" s="246"/>
      <c r="I21" s="245">
        <f t="shared" si="0"/>
        <v>0</v>
      </c>
      <c r="J21" s="246"/>
      <c r="K21" s="246"/>
      <c r="L21" s="245">
        <f t="shared" si="1"/>
        <v>0</v>
      </c>
      <c r="M21" s="246"/>
      <c r="N21" s="246"/>
      <c r="O21" s="245">
        <f t="shared" si="2"/>
        <v>0</v>
      </c>
      <c r="P21" s="246"/>
      <c r="Q21" s="246"/>
      <c r="R21" s="245">
        <f t="shared" si="3"/>
        <v>0</v>
      </c>
      <c r="S21" s="246"/>
      <c r="T21" s="246"/>
      <c r="U21" s="245">
        <f t="shared" si="7"/>
        <v>0</v>
      </c>
      <c r="V21" s="246"/>
      <c r="W21" s="246"/>
      <c r="X21" s="245">
        <f t="shared" si="4"/>
        <v>0</v>
      </c>
      <c r="Y21" s="246"/>
      <c r="Z21" s="246"/>
      <c r="AA21" s="245">
        <f t="shared" si="5"/>
        <v>0</v>
      </c>
      <c r="AB21" s="246"/>
      <c r="AC21" s="246"/>
      <c r="AD21" s="245">
        <f t="shared" si="6"/>
        <v>0</v>
      </c>
      <c r="AE21" s="246"/>
      <c r="AF21" s="246"/>
    </row>
    <row r="22" spans="2:32" ht="13.5" customHeight="1">
      <c r="B22" s="55" t="s">
        <v>41</v>
      </c>
      <c r="C22" s="175">
        <v>238</v>
      </c>
      <c r="D22" s="177">
        <v>3</v>
      </c>
      <c r="E22" s="177">
        <v>235</v>
      </c>
      <c r="F22" s="180">
        <f t="shared" si="9"/>
        <v>0</v>
      </c>
      <c r="G22" s="243">
        <v>0</v>
      </c>
      <c r="H22" s="243">
        <v>0</v>
      </c>
      <c r="I22" s="245">
        <f t="shared" si="0"/>
        <v>0</v>
      </c>
      <c r="J22" s="243">
        <v>0</v>
      </c>
      <c r="K22" s="243">
        <v>0</v>
      </c>
      <c r="L22" s="245">
        <f t="shared" si="1"/>
        <v>0</v>
      </c>
      <c r="M22" s="243">
        <v>0</v>
      </c>
      <c r="N22" s="243">
        <v>0</v>
      </c>
      <c r="O22" s="245">
        <f t="shared" si="2"/>
        <v>0</v>
      </c>
      <c r="P22" s="243">
        <v>0</v>
      </c>
      <c r="Q22" s="243">
        <v>0</v>
      </c>
      <c r="R22" s="245">
        <f t="shared" si="3"/>
        <v>0</v>
      </c>
      <c r="S22" s="243">
        <v>0</v>
      </c>
      <c r="T22" s="243">
        <v>0</v>
      </c>
      <c r="U22" s="245">
        <f t="shared" si="7"/>
        <v>0</v>
      </c>
      <c r="V22" s="243">
        <v>0</v>
      </c>
      <c r="W22" s="243">
        <v>0</v>
      </c>
      <c r="X22" s="248">
        <v>238</v>
      </c>
      <c r="Y22" s="176">
        <v>3</v>
      </c>
      <c r="Z22" s="176">
        <v>235</v>
      </c>
      <c r="AA22" s="245">
        <f t="shared" si="5"/>
        <v>0</v>
      </c>
      <c r="AB22" s="243">
        <v>0</v>
      </c>
      <c r="AC22" s="243">
        <v>0</v>
      </c>
      <c r="AD22" s="245">
        <f t="shared" si="6"/>
        <v>0</v>
      </c>
      <c r="AE22" s="243">
        <v>0</v>
      </c>
      <c r="AF22" s="243">
        <v>0</v>
      </c>
    </row>
    <row r="23" spans="2:32" ht="12.75" customHeight="1">
      <c r="B23" s="55" t="s">
        <v>42</v>
      </c>
      <c r="C23" s="175">
        <v>268</v>
      </c>
      <c r="D23" s="177">
        <v>129</v>
      </c>
      <c r="E23" s="177">
        <v>139</v>
      </c>
      <c r="F23" s="177">
        <v>268</v>
      </c>
      <c r="G23" s="176">
        <v>129</v>
      </c>
      <c r="H23" s="176">
        <v>139</v>
      </c>
      <c r="I23" s="245">
        <f t="shared" si="0"/>
        <v>0</v>
      </c>
      <c r="J23" s="243">
        <v>0</v>
      </c>
      <c r="K23" s="243">
        <v>0</v>
      </c>
      <c r="L23" s="245">
        <f t="shared" si="1"/>
        <v>0</v>
      </c>
      <c r="M23" s="243">
        <v>0</v>
      </c>
      <c r="N23" s="243">
        <v>0</v>
      </c>
      <c r="O23" s="245">
        <f t="shared" si="2"/>
        <v>0</v>
      </c>
      <c r="P23" s="243">
        <v>0</v>
      </c>
      <c r="Q23" s="243">
        <v>0</v>
      </c>
      <c r="R23" s="245">
        <f t="shared" si="3"/>
        <v>0</v>
      </c>
      <c r="S23" s="243">
        <v>0</v>
      </c>
      <c r="T23" s="243">
        <v>0</v>
      </c>
      <c r="U23" s="245">
        <f t="shared" si="7"/>
        <v>0</v>
      </c>
      <c r="V23" s="243">
        <v>0</v>
      </c>
      <c r="W23" s="243">
        <v>0</v>
      </c>
      <c r="X23" s="245">
        <f t="shared" si="4"/>
        <v>0</v>
      </c>
      <c r="Y23" s="243">
        <v>0</v>
      </c>
      <c r="Z23" s="243">
        <v>0</v>
      </c>
      <c r="AA23" s="245">
        <f t="shared" si="5"/>
        <v>0</v>
      </c>
      <c r="AB23" s="243">
        <v>0</v>
      </c>
      <c r="AC23" s="243">
        <v>0</v>
      </c>
      <c r="AD23" s="245">
        <f t="shared" si="6"/>
        <v>0</v>
      </c>
      <c r="AE23" s="243">
        <v>0</v>
      </c>
      <c r="AF23" s="243">
        <v>0</v>
      </c>
    </row>
    <row r="24" spans="2:32" ht="12.75" customHeight="1">
      <c r="B24" s="55" t="s">
        <v>43</v>
      </c>
      <c r="C24" s="179">
        <f>D24+E24</f>
        <v>0</v>
      </c>
      <c r="D24" s="180">
        <f t="shared" si="8"/>
        <v>0</v>
      </c>
      <c r="E24" s="180">
        <f>H24+K24+N24+Q24+T24+W24+Z24+AC24+AF24</f>
        <v>0</v>
      </c>
      <c r="F24" s="180">
        <f t="shared" si="9"/>
        <v>0</v>
      </c>
      <c r="G24" s="243">
        <v>0</v>
      </c>
      <c r="H24" s="243">
        <v>0</v>
      </c>
      <c r="I24" s="245">
        <f t="shared" si="0"/>
        <v>0</v>
      </c>
      <c r="J24" s="243">
        <v>0</v>
      </c>
      <c r="K24" s="243">
        <v>0</v>
      </c>
      <c r="L24" s="245">
        <f t="shared" si="1"/>
        <v>0</v>
      </c>
      <c r="M24" s="243">
        <v>0</v>
      </c>
      <c r="N24" s="243">
        <v>0</v>
      </c>
      <c r="O24" s="245">
        <f t="shared" si="2"/>
        <v>0</v>
      </c>
      <c r="P24" s="243">
        <v>0</v>
      </c>
      <c r="Q24" s="243">
        <v>0</v>
      </c>
      <c r="R24" s="245">
        <f t="shared" si="3"/>
        <v>0</v>
      </c>
      <c r="S24" s="243">
        <v>0</v>
      </c>
      <c r="T24" s="243">
        <v>0</v>
      </c>
      <c r="U24" s="245">
        <f t="shared" si="7"/>
        <v>0</v>
      </c>
      <c r="V24" s="243">
        <v>0</v>
      </c>
      <c r="W24" s="243">
        <v>0</v>
      </c>
      <c r="X24" s="245">
        <f t="shared" si="4"/>
        <v>0</v>
      </c>
      <c r="Y24" s="243">
        <v>0</v>
      </c>
      <c r="Z24" s="243">
        <v>0</v>
      </c>
      <c r="AA24" s="245">
        <f t="shared" si="5"/>
        <v>0</v>
      </c>
      <c r="AB24" s="243">
        <v>0</v>
      </c>
      <c r="AC24" s="243">
        <v>0</v>
      </c>
      <c r="AD24" s="245">
        <f t="shared" si="6"/>
        <v>0</v>
      </c>
      <c r="AE24" s="243">
        <v>0</v>
      </c>
      <c r="AF24" s="243">
        <v>0</v>
      </c>
    </row>
    <row r="25" spans="2:32" ht="12.75" customHeight="1">
      <c r="B25" s="55" t="s">
        <v>44</v>
      </c>
      <c r="C25" s="175">
        <v>23</v>
      </c>
      <c r="D25" s="177">
        <v>15</v>
      </c>
      <c r="E25" s="177">
        <v>8</v>
      </c>
      <c r="F25" s="180">
        <f t="shared" si="9"/>
        <v>0</v>
      </c>
      <c r="G25" s="243">
        <v>0</v>
      </c>
      <c r="H25" s="243">
        <v>0</v>
      </c>
      <c r="I25" s="248">
        <v>15</v>
      </c>
      <c r="J25" s="176">
        <v>15</v>
      </c>
      <c r="K25" s="243">
        <v>0</v>
      </c>
      <c r="L25" s="245">
        <f t="shared" si="1"/>
        <v>0</v>
      </c>
      <c r="M25" s="243">
        <v>0</v>
      </c>
      <c r="N25" s="243">
        <v>0</v>
      </c>
      <c r="O25" s="245">
        <f t="shared" si="2"/>
        <v>0</v>
      </c>
      <c r="P25" s="243">
        <v>0</v>
      </c>
      <c r="Q25" s="243">
        <v>0</v>
      </c>
      <c r="R25" s="245">
        <f t="shared" si="3"/>
        <v>0</v>
      </c>
      <c r="S25" s="243">
        <v>0</v>
      </c>
      <c r="T25" s="243">
        <v>0</v>
      </c>
      <c r="U25" s="248">
        <v>8</v>
      </c>
      <c r="V25" s="243">
        <v>0</v>
      </c>
      <c r="W25" s="176">
        <v>8</v>
      </c>
      <c r="X25" s="245">
        <f t="shared" si="4"/>
        <v>0</v>
      </c>
      <c r="Y25" s="243">
        <v>0</v>
      </c>
      <c r="Z25" s="243">
        <v>0</v>
      </c>
      <c r="AA25" s="245">
        <f t="shared" si="5"/>
        <v>0</v>
      </c>
      <c r="AB25" s="243">
        <v>0</v>
      </c>
      <c r="AC25" s="243">
        <v>0</v>
      </c>
      <c r="AD25" s="245">
        <f t="shared" si="6"/>
        <v>0</v>
      </c>
      <c r="AE25" s="243">
        <v>0</v>
      </c>
      <c r="AF25" s="243">
        <v>0</v>
      </c>
    </row>
    <row r="26" spans="2:32" ht="12.75" customHeight="1">
      <c r="B26" s="55" t="s">
        <v>45</v>
      </c>
      <c r="C26" s="179">
        <f>D26+E26</f>
        <v>0</v>
      </c>
      <c r="D26" s="180">
        <f t="shared" si="8"/>
        <v>0</v>
      </c>
      <c r="E26" s="180">
        <f>H26+K26+N26+Q26+T26+W26+Z26+AC26+AF26</f>
        <v>0</v>
      </c>
      <c r="F26" s="180">
        <f t="shared" si="9"/>
        <v>0</v>
      </c>
      <c r="G26" s="243">
        <v>0</v>
      </c>
      <c r="H26" s="243">
        <v>0</v>
      </c>
      <c r="I26" s="245">
        <f t="shared" si="0"/>
        <v>0</v>
      </c>
      <c r="J26" s="243">
        <v>0</v>
      </c>
      <c r="K26" s="243">
        <v>0</v>
      </c>
      <c r="L26" s="245">
        <f t="shared" si="1"/>
        <v>0</v>
      </c>
      <c r="M26" s="243">
        <v>0</v>
      </c>
      <c r="N26" s="243">
        <v>0</v>
      </c>
      <c r="O26" s="245">
        <f t="shared" si="2"/>
        <v>0</v>
      </c>
      <c r="P26" s="243">
        <v>0</v>
      </c>
      <c r="Q26" s="243">
        <v>0</v>
      </c>
      <c r="R26" s="245">
        <f t="shared" si="3"/>
        <v>0</v>
      </c>
      <c r="S26" s="243">
        <v>0</v>
      </c>
      <c r="T26" s="243">
        <v>0</v>
      </c>
      <c r="U26" s="245">
        <f t="shared" si="7"/>
        <v>0</v>
      </c>
      <c r="V26" s="243">
        <v>0</v>
      </c>
      <c r="W26" s="243">
        <v>0</v>
      </c>
      <c r="X26" s="245">
        <f t="shared" si="4"/>
        <v>0</v>
      </c>
      <c r="Y26" s="243">
        <v>0</v>
      </c>
      <c r="Z26" s="243">
        <v>0</v>
      </c>
      <c r="AA26" s="245">
        <f t="shared" si="5"/>
        <v>0</v>
      </c>
      <c r="AB26" s="243">
        <v>0</v>
      </c>
      <c r="AC26" s="243">
        <v>0</v>
      </c>
      <c r="AD26" s="245">
        <f t="shared" si="6"/>
        <v>0</v>
      </c>
      <c r="AE26" s="243">
        <v>0</v>
      </c>
      <c r="AF26" s="243">
        <v>0</v>
      </c>
    </row>
    <row r="27" spans="2:32" s="34" customFormat="1" ht="4.5" customHeight="1">
      <c r="B27" s="58"/>
      <c r="C27" s="244">
        <f>D27+E27</f>
        <v>0</v>
      </c>
      <c r="D27" s="245">
        <f t="shared" si="8"/>
        <v>0</v>
      </c>
      <c r="E27" s="245">
        <f>H27+K27+N27+Q27+T27+W27+Z27+AC27+AF27</f>
        <v>0</v>
      </c>
      <c r="F27" s="245">
        <f t="shared" si="9"/>
        <v>0</v>
      </c>
      <c r="G27" s="246"/>
      <c r="H27" s="246"/>
      <c r="I27" s="245">
        <f t="shared" si="0"/>
        <v>0</v>
      </c>
      <c r="J27" s="246"/>
      <c r="K27" s="246"/>
      <c r="L27" s="245">
        <f t="shared" si="1"/>
        <v>0</v>
      </c>
      <c r="M27" s="246"/>
      <c r="N27" s="246"/>
      <c r="O27" s="245">
        <f t="shared" si="2"/>
        <v>0</v>
      </c>
      <c r="P27" s="246"/>
      <c r="Q27" s="246"/>
      <c r="R27" s="245">
        <f t="shared" si="3"/>
        <v>0</v>
      </c>
      <c r="S27" s="246"/>
      <c r="T27" s="246"/>
      <c r="U27" s="245">
        <f t="shared" si="7"/>
        <v>0</v>
      </c>
      <c r="V27" s="246"/>
      <c r="W27" s="246"/>
      <c r="X27" s="245">
        <f t="shared" si="4"/>
        <v>0</v>
      </c>
      <c r="Y27" s="246"/>
      <c r="Z27" s="246"/>
      <c r="AA27" s="245">
        <f t="shared" si="5"/>
        <v>0</v>
      </c>
      <c r="AB27" s="246"/>
      <c r="AC27" s="246"/>
      <c r="AD27" s="245">
        <f t="shared" si="6"/>
        <v>0</v>
      </c>
      <c r="AE27" s="246"/>
      <c r="AF27" s="246"/>
    </row>
    <row r="28" spans="2:32" ht="13.5" customHeight="1">
      <c r="B28" s="55" t="s">
        <v>46</v>
      </c>
      <c r="C28" s="175">
        <v>9</v>
      </c>
      <c r="D28" s="177">
        <v>4</v>
      </c>
      <c r="E28" s="177">
        <v>5</v>
      </c>
      <c r="F28" s="180">
        <f t="shared" si="9"/>
        <v>0</v>
      </c>
      <c r="G28" s="243">
        <v>0</v>
      </c>
      <c r="H28" s="243">
        <v>0</v>
      </c>
      <c r="I28" s="248">
        <v>9</v>
      </c>
      <c r="J28" s="176">
        <v>4</v>
      </c>
      <c r="K28" s="176">
        <v>5</v>
      </c>
      <c r="L28" s="245">
        <f t="shared" si="1"/>
        <v>0</v>
      </c>
      <c r="M28" s="243">
        <v>0</v>
      </c>
      <c r="N28" s="243">
        <v>0</v>
      </c>
      <c r="O28" s="245">
        <f t="shared" si="2"/>
        <v>0</v>
      </c>
      <c r="P28" s="243">
        <v>0</v>
      </c>
      <c r="Q28" s="243">
        <v>0</v>
      </c>
      <c r="R28" s="245">
        <f t="shared" si="3"/>
        <v>0</v>
      </c>
      <c r="S28" s="243">
        <v>0</v>
      </c>
      <c r="T28" s="243">
        <v>0</v>
      </c>
      <c r="U28" s="245">
        <f t="shared" si="7"/>
        <v>0</v>
      </c>
      <c r="V28" s="243">
        <v>0</v>
      </c>
      <c r="W28" s="243">
        <v>0</v>
      </c>
      <c r="X28" s="245">
        <f t="shared" si="4"/>
        <v>0</v>
      </c>
      <c r="Y28" s="243">
        <v>0</v>
      </c>
      <c r="Z28" s="243">
        <v>0</v>
      </c>
      <c r="AA28" s="245">
        <f t="shared" si="5"/>
        <v>0</v>
      </c>
      <c r="AB28" s="243">
        <v>0</v>
      </c>
      <c r="AC28" s="243">
        <v>0</v>
      </c>
      <c r="AD28" s="245">
        <f t="shared" si="6"/>
        <v>0</v>
      </c>
      <c r="AE28" s="243">
        <v>0</v>
      </c>
      <c r="AF28" s="243">
        <v>0</v>
      </c>
    </row>
    <row r="29" spans="2:32" ht="12.75" customHeight="1">
      <c r="B29" s="55" t="s">
        <v>47</v>
      </c>
      <c r="C29" s="179">
        <f>D29+E29</f>
        <v>0</v>
      </c>
      <c r="D29" s="180">
        <f t="shared" si="8"/>
        <v>0</v>
      </c>
      <c r="E29" s="180">
        <f>H29+K29+N29+Q29+T29+W29+Z29+AC29+AF29</f>
        <v>0</v>
      </c>
      <c r="F29" s="180">
        <f t="shared" si="9"/>
        <v>0</v>
      </c>
      <c r="G29" s="243">
        <v>0</v>
      </c>
      <c r="H29" s="243">
        <v>0</v>
      </c>
      <c r="I29" s="245">
        <f t="shared" si="0"/>
        <v>0</v>
      </c>
      <c r="J29" s="243">
        <v>0</v>
      </c>
      <c r="K29" s="243">
        <v>0</v>
      </c>
      <c r="L29" s="245">
        <f t="shared" si="1"/>
        <v>0</v>
      </c>
      <c r="M29" s="243">
        <v>0</v>
      </c>
      <c r="N29" s="243">
        <v>0</v>
      </c>
      <c r="O29" s="245">
        <f t="shared" si="2"/>
        <v>0</v>
      </c>
      <c r="P29" s="243">
        <v>0</v>
      </c>
      <c r="Q29" s="243">
        <v>0</v>
      </c>
      <c r="R29" s="245">
        <f t="shared" si="3"/>
        <v>0</v>
      </c>
      <c r="S29" s="243">
        <v>0</v>
      </c>
      <c r="T29" s="243">
        <v>0</v>
      </c>
      <c r="U29" s="245">
        <f t="shared" si="7"/>
        <v>0</v>
      </c>
      <c r="V29" s="243">
        <v>0</v>
      </c>
      <c r="W29" s="243">
        <v>0</v>
      </c>
      <c r="X29" s="245">
        <f t="shared" si="4"/>
        <v>0</v>
      </c>
      <c r="Y29" s="243">
        <v>0</v>
      </c>
      <c r="Z29" s="243">
        <v>0</v>
      </c>
      <c r="AA29" s="245">
        <f t="shared" si="5"/>
        <v>0</v>
      </c>
      <c r="AB29" s="243">
        <v>0</v>
      </c>
      <c r="AC29" s="243">
        <v>0</v>
      </c>
      <c r="AD29" s="245">
        <f t="shared" si="6"/>
        <v>0</v>
      </c>
      <c r="AE29" s="243">
        <v>0</v>
      </c>
      <c r="AF29" s="243">
        <v>0</v>
      </c>
    </row>
    <row r="30" spans="2:32" ht="12.75" customHeight="1">
      <c r="B30" s="55" t="s">
        <v>48</v>
      </c>
      <c r="C30" s="175">
        <v>409</v>
      </c>
      <c r="D30" s="177">
        <v>246</v>
      </c>
      <c r="E30" s="177">
        <v>163</v>
      </c>
      <c r="F30" s="177">
        <v>254</v>
      </c>
      <c r="G30" s="176">
        <v>111</v>
      </c>
      <c r="H30" s="176">
        <v>143</v>
      </c>
      <c r="I30" s="245">
        <f t="shared" si="0"/>
        <v>0</v>
      </c>
      <c r="J30" s="243">
        <v>0</v>
      </c>
      <c r="K30" s="243">
        <v>0</v>
      </c>
      <c r="L30" s="245">
        <f t="shared" si="1"/>
        <v>0</v>
      </c>
      <c r="M30" s="243">
        <v>0</v>
      </c>
      <c r="N30" s="243">
        <v>0</v>
      </c>
      <c r="O30" s="245">
        <f t="shared" si="2"/>
        <v>0</v>
      </c>
      <c r="P30" s="243">
        <v>0</v>
      </c>
      <c r="Q30" s="243">
        <v>0</v>
      </c>
      <c r="R30" s="248">
        <v>155</v>
      </c>
      <c r="S30" s="176">
        <v>135</v>
      </c>
      <c r="T30" s="176">
        <v>20</v>
      </c>
      <c r="U30" s="245">
        <f t="shared" si="7"/>
        <v>0</v>
      </c>
      <c r="V30" s="243">
        <v>0</v>
      </c>
      <c r="W30" s="243">
        <v>0</v>
      </c>
      <c r="X30" s="245">
        <f t="shared" si="4"/>
        <v>0</v>
      </c>
      <c r="Y30" s="243">
        <v>0</v>
      </c>
      <c r="Z30" s="243">
        <v>0</v>
      </c>
      <c r="AA30" s="245">
        <f t="shared" si="5"/>
        <v>0</v>
      </c>
      <c r="AB30" s="243">
        <v>0</v>
      </c>
      <c r="AC30" s="243">
        <v>0</v>
      </c>
      <c r="AD30" s="245">
        <f t="shared" si="6"/>
        <v>0</v>
      </c>
      <c r="AE30" s="243">
        <v>0</v>
      </c>
      <c r="AF30" s="243">
        <v>0</v>
      </c>
    </row>
    <row r="31" spans="2:32" ht="12.75" customHeight="1">
      <c r="B31" s="55" t="s">
        <v>49</v>
      </c>
      <c r="C31" s="179">
        <f>D31+E31</f>
        <v>0</v>
      </c>
      <c r="D31" s="180">
        <f t="shared" si="8"/>
        <v>0</v>
      </c>
      <c r="E31" s="180">
        <f>H31+K31+N31+Q31+T31+W31+Z31+AC31+AF31</f>
        <v>0</v>
      </c>
      <c r="F31" s="180">
        <f t="shared" si="9"/>
        <v>0</v>
      </c>
      <c r="G31" s="243">
        <v>0</v>
      </c>
      <c r="H31" s="243">
        <v>0</v>
      </c>
      <c r="I31" s="245">
        <f t="shared" si="0"/>
        <v>0</v>
      </c>
      <c r="J31" s="243">
        <v>0</v>
      </c>
      <c r="K31" s="243">
        <v>0</v>
      </c>
      <c r="L31" s="245">
        <f t="shared" si="1"/>
        <v>0</v>
      </c>
      <c r="M31" s="243">
        <v>0</v>
      </c>
      <c r="N31" s="243">
        <v>0</v>
      </c>
      <c r="O31" s="245">
        <f t="shared" si="2"/>
        <v>0</v>
      </c>
      <c r="P31" s="243">
        <v>0</v>
      </c>
      <c r="Q31" s="243">
        <v>0</v>
      </c>
      <c r="R31" s="245">
        <f t="shared" si="3"/>
        <v>0</v>
      </c>
      <c r="S31" s="243">
        <v>0</v>
      </c>
      <c r="T31" s="243">
        <v>0</v>
      </c>
      <c r="U31" s="245">
        <f t="shared" si="7"/>
        <v>0</v>
      </c>
      <c r="V31" s="243">
        <v>0</v>
      </c>
      <c r="W31" s="243">
        <v>0</v>
      </c>
      <c r="X31" s="245">
        <f t="shared" si="4"/>
        <v>0</v>
      </c>
      <c r="Y31" s="243">
        <v>0</v>
      </c>
      <c r="Z31" s="243">
        <v>0</v>
      </c>
      <c r="AA31" s="245">
        <f t="shared" si="5"/>
        <v>0</v>
      </c>
      <c r="AB31" s="243">
        <v>0</v>
      </c>
      <c r="AC31" s="243">
        <v>0</v>
      </c>
      <c r="AD31" s="245">
        <f t="shared" si="6"/>
        <v>0</v>
      </c>
      <c r="AE31" s="243">
        <v>0</v>
      </c>
      <c r="AF31" s="243">
        <v>0</v>
      </c>
    </row>
    <row r="32" spans="2:32" ht="12.75" customHeight="1">
      <c r="B32" s="55" t="s">
        <v>50</v>
      </c>
      <c r="C32" s="175">
        <v>255</v>
      </c>
      <c r="D32" s="177">
        <v>105</v>
      </c>
      <c r="E32" s="177">
        <v>150</v>
      </c>
      <c r="F32" s="177">
        <v>255</v>
      </c>
      <c r="G32" s="176">
        <v>105</v>
      </c>
      <c r="H32" s="176">
        <v>150</v>
      </c>
      <c r="I32" s="245">
        <f t="shared" si="0"/>
        <v>0</v>
      </c>
      <c r="J32" s="243">
        <v>0</v>
      </c>
      <c r="K32" s="243">
        <v>0</v>
      </c>
      <c r="L32" s="245">
        <f t="shared" si="1"/>
        <v>0</v>
      </c>
      <c r="M32" s="243">
        <v>0</v>
      </c>
      <c r="N32" s="243">
        <v>0</v>
      </c>
      <c r="O32" s="245">
        <f t="shared" si="2"/>
        <v>0</v>
      </c>
      <c r="P32" s="243">
        <v>0</v>
      </c>
      <c r="Q32" s="243">
        <v>0</v>
      </c>
      <c r="R32" s="245">
        <f t="shared" si="3"/>
        <v>0</v>
      </c>
      <c r="S32" s="243">
        <v>0</v>
      </c>
      <c r="T32" s="243">
        <v>0</v>
      </c>
      <c r="U32" s="245">
        <f t="shared" si="7"/>
        <v>0</v>
      </c>
      <c r="V32" s="243">
        <v>0</v>
      </c>
      <c r="W32" s="243">
        <v>0</v>
      </c>
      <c r="X32" s="245">
        <f t="shared" si="4"/>
        <v>0</v>
      </c>
      <c r="Y32" s="243">
        <v>0</v>
      </c>
      <c r="Z32" s="243">
        <v>0</v>
      </c>
      <c r="AA32" s="245">
        <f t="shared" si="5"/>
        <v>0</v>
      </c>
      <c r="AB32" s="243">
        <v>0</v>
      </c>
      <c r="AC32" s="243">
        <v>0</v>
      </c>
      <c r="AD32" s="245">
        <f t="shared" si="6"/>
        <v>0</v>
      </c>
      <c r="AE32" s="243">
        <v>0</v>
      </c>
      <c r="AF32" s="243">
        <v>0</v>
      </c>
    </row>
    <row r="33" spans="2:32" s="34" customFormat="1" ht="4.5" customHeight="1">
      <c r="B33" s="58"/>
      <c r="C33" s="247"/>
      <c r="D33" s="248"/>
      <c r="E33" s="248"/>
      <c r="F33" s="248"/>
      <c r="G33" s="248"/>
      <c r="H33" s="248"/>
      <c r="I33" s="245">
        <f t="shared" si="0"/>
        <v>0</v>
      </c>
      <c r="J33" s="246"/>
      <c r="K33" s="246"/>
      <c r="L33" s="245">
        <f t="shared" si="1"/>
        <v>0</v>
      </c>
      <c r="M33" s="246"/>
      <c r="N33" s="246"/>
      <c r="O33" s="245">
        <f t="shared" si="2"/>
        <v>0</v>
      </c>
      <c r="P33" s="246"/>
      <c r="Q33" s="246"/>
      <c r="R33" s="245">
        <f t="shared" si="3"/>
        <v>0</v>
      </c>
      <c r="S33" s="246"/>
      <c r="T33" s="246"/>
      <c r="U33" s="245">
        <f t="shared" si="7"/>
        <v>0</v>
      </c>
      <c r="V33" s="246"/>
      <c r="W33" s="246"/>
      <c r="X33" s="245">
        <f t="shared" si="4"/>
        <v>0</v>
      </c>
      <c r="Y33" s="246"/>
      <c r="Z33" s="246"/>
      <c r="AA33" s="245">
        <f t="shared" si="5"/>
        <v>0</v>
      </c>
      <c r="AB33" s="246"/>
      <c r="AC33" s="246"/>
      <c r="AD33" s="245">
        <f t="shared" si="6"/>
        <v>0</v>
      </c>
      <c r="AE33" s="246"/>
      <c r="AF33" s="246"/>
    </row>
    <row r="34" spans="2:32" ht="13.5" customHeight="1">
      <c r="B34" s="55" t="s">
        <v>51</v>
      </c>
      <c r="C34" s="179">
        <f>D34+E34</f>
        <v>0</v>
      </c>
      <c r="D34" s="180">
        <f t="shared" si="8"/>
        <v>0</v>
      </c>
      <c r="E34" s="180">
        <f>H34+K34+N34+Q34+T34+W34+Z34+AC34+AF34</f>
        <v>0</v>
      </c>
      <c r="F34" s="180">
        <f t="shared" si="9"/>
        <v>0</v>
      </c>
      <c r="G34" s="243">
        <v>0</v>
      </c>
      <c r="H34" s="243">
        <v>0</v>
      </c>
      <c r="I34" s="245">
        <f t="shared" si="0"/>
        <v>0</v>
      </c>
      <c r="J34" s="243">
        <v>0</v>
      </c>
      <c r="K34" s="243">
        <v>0</v>
      </c>
      <c r="L34" s="245">
        <f t="shared" si="1"/>
        <v>0</v>
      </c>
      <c r="M34" s="243">
        <v>0</v>
      </c>
      <c r="N34" s="243">
        <v>0</v>
      </c>
      <c r="O34" s="245">
        <f t="shared" si="2"/>
        <v>0</v>
      </c>
      <c r="P34" s="243">
        <v>0</v>
      </c>
      <c r="Q34" s="243">
        <v>0</v>
      </c>
      <c r="R34" s="245">
        <f t="shared" si="3"/>
        <v>0</v>
      </c>
      <c r="S34" s="243">
        <v>0</v>
      </c>
      <c r="T34" s="243">
        <v>0</v>
      </c>
      <c r="U34" s="245">
        <f t="shared" si="7"/>
        <v>0</v>
      </c>
      <c r="V34" s="243">
        <v>0</v>
      </c>
      <c r="W34" s="243">
        <v>0</v>
      </c>
      <c r="X34" s="245">
        <f t="shared" si="4"/>
        <v>0</v>
      </c>
      <c r="Y34" s="243">
        <v>0</v>
      </c>
      <c r="Z34" s="243">
        <v>0</v>
      </c>
      <c r="AA34" s="245">
        <f t="shared" si="5"/>
        <v>0</v>
      </c>
      <c r="AB34" s="243">
        <v>0</v>
      </c>
      <c r="AC34" s="243">
        <v>0</v>
      </c>
      <c r="AD34" s="245">
        <f t="shared" si="6"/>
        <v>0</v>
      </c>
      <c r="AE34" s="243">
        <v>0</v>
      </c>
      <c r="AF34" s="243">
        <v>0</v>
      </c>
    </row>
    <row r="35" spans="2:32" ht="12.75" customHeight="1">
      <c r="B35" s="55" t="s">
        <v>52</v>
      </c>
      <c r="C35" s="175">
        <v>249</v>
      </c>
      <c r="D35" s="177">
        <v>131</v>
      </c>
      <c r="E35" s="177">
        <v>118</v>
      </c>
      <c r="F35" s="180">
        <f t="shared" si="9"/>
        <v>0</v>
      </c>
      <c r="G35" s="243">
        <v>0</v>
      </c>
      <c r="H35" s="243">
        <v>0</v>
      </c>
      <c r="I35" s="245">
        <f t="shared" si="0"/>
        <v>0</v>
      </c>
      <c r="J35" s="243">
        <v>0</v>
      </c>
      <c r="K35" s="243">
        <v>0</v>
      </c>
      <c r="L35" s="245">
        <f t="shared" si="1"/>
        <v>0</v>
      </c>
      <c r="M35" s="243">
        <v>0</v>
      </c>
      <c r="N35" s="243">
        <v>0</v>
      </c>
      <c r="O35" s="248">
        <v>249</v>
      </c>
      <c r="P35" s="176">
        <v>131</v>
      </c>
      <c r="Q35" s="176">
        <v>118</v>
      </c>
      <c r="R35" s="245">
        <f t="shared" si="3"/>
        <v>0</v>
      </c>
      <c r="S35" s="243">
        <v>0</v>
      </c>
      <c r="T35" s="243">
        <v>0</v>
      </c>
      <c r="U35" s="245">
        <f t="shared" si="7"/>
        <v>0</v>
      </c>
      <c r="V35" s="243">
        <v>0</v>
      </c>
      <c r="W35" s="243">
        <v>0</v>
      </c>
      <c r="X35" s="245">
        <f t="shared" si="4"/>
        <v>0</v>
      </c>
      <c r="Y35" s="243">
        <v>0</v>
      </c>
      <c r="Z35" s="243">
        <v>0</v>
      </c>
      <c r="AA35" s="245">
        <f t="shared" si="5"/>
        <v>0</v>
      </c>
      <c r="AB35" s="243">
        <v>0</v>
      </c>
      <c r="AC35" s="243">
        <v>0</v>
      </c>
      <c r="AD35" s="245">
        <f t="shared" si="6"/>
        <v>0</v>
      </c>
      <c r="AE35" s="243">
        <v>0</v>
      </c>
      <c r="AF35" s="243">
        <v>0</v>
      </c>
    </row>
    <row r="36" spans="2:32" ht="12.75" customHeight="1">
      <c r="B36" s="55" t="s">
        <v>53</v>
      </c>
      <c r="C36" s="179">
        <f>D36+E36</f>
        <v>0</v>
      </c>
      <c r="D36" s="180">
        <f t="shared" si="8"/>
        <v>0</v>
      </c>
      <c r="E36" s="180">
        <f>H36+K36+N36+Q36+T36+W36+Z36+AC36+AF36</f>
        <v>0</v>
      </c>
      <c r="F36" s="180">
        <f t="shared" si="9"/>
        <v>0</v>
      </c>
      <c r="G36" s="243">
        <v>0</v>
      </c>
      <c r="H36" s="243">
        <v>0</v>
      </c>
      <c r="I36" s="245">
        <f t="shared" si="0"/>
        <v>0</v>
      </c>
      <c r="J36" s="243">
        <v>0</v>
      </c>
      <c r="K36" s="243">
        <v>0</v>
      </c>
      <c r="L36" s="245">
        <f t="shared" si="1"/>
        <v>0</v>
      </c>
      <c r="M36" s="243">
        <v>0</v>
      </c>
      <c r="N36" s="243">
        <v>0</v>
      </c>
      <c r="O36" s="245">
        <f t="shared" si="2"/>
        <v>0</v>
      </c>
      <c r="P36" s="243">
        <v>0</v>
      </c>
      <c r="Q36" s="243">
        <v>0</v>
      </c>
      <c r="R36" s="245">
        <f t="shared" si="3"/>
        <v>0</v>
      </c>
      <c r="S36" s="243">
        <v>0</v>
      </c>
      <c r="T36" s="243">
        <v>0</v>
      </c>
      <c r="U36" s="245">
        <f t="shared" si="7"/>
        <v>0</v>
      </c>
      <c r="V36" s="243">
        <v>0</v>
      </c>
      <c r="W36" s="243">
        <v>0</v>
      </c>
      <c r="X36" s="245">
        <f t="shared" si="4"/>
        <v>0</v>
      </c>
      <c r="Y36" s="243">
        <v>0</v>
      </c>
      <c r="Z36" s="243">
        <v>0</v>
      </c>
      <c r="AA36" s="245">
        <f t="shared" si="5"/>
        <v>0</v>
      </c>
      <c r="AB36" s="243">
        <v>0</v>
      </c>
      <c r="AC36" s="243">
        <v>0</v>
      </c>
      <c r="AD36" s="245">
        <f t="shared" si="6"/>
        <v>0</v>
      </c>
      <c r="AE36" s="243">
        <v>0</v>
      </c>
      <c r="AF36" s="243">
        <v>0</v>
      </c>
    </row>
    <row r="37" spans="2:32" ht="12.75" customHeight="1">
      <c r="B37" s="55" t="s">
        <v>54</v>
      </c>
      <c r="C37" s="175">
        <v>44</v>
      </c>
      <c r="D37" s="180">
        <f t="shared" si="8"/>
        <v>0</v>
      </c>
      <c r="E37" s="177">
        <v>44</v>
      </c>
      <c r="F37" s="177">
        <v>44</v>
      </c>
      <c r="G37" s="243">
        <v>0</v>
      </c>
      <c r="H37" s="176">
        <v>44</v>
      </c>
      <c r="I37" s="245">
        <f t="shared" si="0"/>
        <v>0</v>
      </c>
      <c r="J37" s="243">
        <v>0</v>
      </c>
      <c r="K37" s="243">
        <v>0</v>
      </c>
      <c r="L37" s="245">
        <f t="shared" si="1"/>
        <v>0</v>
      </c>
      <c r="M37" s="243">
        <v>0</v>
      </c>
      <c r="N37" s="243">
        <v>0</v>
      </c>
      <c r="O37" s="245">
        <f t="shared" si="2"/>
        <v>0</v>
      </c>
      <c r="P37" s="243">
        <v>0</v>
      </c>
      <c r="Q37" s="243">
        <v>0</v>
      </c>
      <c r="R37" s="245">
        <f t="shared" si="3"/>
        <v>0</v>
      </c>
      <c r="S37" s="243">
        <v>0</v>
      </c>
      <c r="T37" s="243">
        <v>0</v>
      </c>
      <c r="U37" s="245">
        <f t="shared" si="7"/>
        <v>0</v>
      </c>
      <c r="V37" s="243">
        <v>0</v>
      </c>
      <c r="W37" s="243">
        <v>0</v>
      </c>
      <c r="X37" s="245">
        <f t="shared" si="4"/>
        <v>0</v>
      </c>
      <c r="Y37" s="243">
        <v>0</v>
      </c>
      <c r="Z37" s="243">
        <v>0</v>
      </c>
      <c r="AA37" s="245">
        <f t="shared" si="5"/>
        <v>0</v>
      </c>
      <c r="AB37" s="243">
        <v>0</v>
      </c>
      <c r="AC37" s="243">
        <v>0</v>
      </c>
      <c r="AD37" s="245">
        <f t="shared" si="6"/>
        <v>0</v>
      </c>
      <c r="AE37" s="243">
        <v>0</v>
      </c>
      <c r="AF37" s="243">
        <v>0</v>
      </c>
    </row>
    <row r="38" spans="2:32" ht="12.75" customHeight="1">
      <c r="B38" s="55" t="s">
        <v>55</v>
      </c>
      <c r="C38" s="179">
        <f>D38+E38</f>
        <v>0</v>
      </c>
      <c r="D38" s="180">
        <f t="shared" si="8"/>
        <v>0</v>
      </c>
      <c r="E38" s="180">
        <f>H38+K38+N38+Q38+T38+W38+Z38+AC38+AF38</f>
        <v>0</v>
      </c>
      <c r="F38" s="180">
        <f t="shared" si="9"/>
        <v>0</v>
      </c>
      <c r="G38" s="243">
        <v>0</v>
      </c>
      <c r="H38" s="243">
        <v>0</v>
      </c>
      <c r="I38" s="245">
        <f t="shared" si="0"/>
        <v>0</v>
      </c>
      <c r="J38" s="243">
        <v>0</v>
      </c>
      <c r="K38" s="243">
        <v>0</v>
      </c>
      <c r="L38" s="245">
        <f t="shared" si="1"/>
        <v>0</v>
      </c>
      <c r="M38" s="243">
        <v>0</v>
      </c>
      <c r="N38" s="243">
        <v>0</v>
      </c>
      <c r="O38" s="245">
        <f t="shared" si="2"/>
        <v>0</v>
      </c>
      <c r="P38" s="243">
        <v>0</v>
      </c>
      <c r="Q38" s="243">
        <v>0</v>
      </c>
      <c r="R38" s="245">
        <f t="shared" si="3"/>
        <v>0</v>
      </c>
      <c r="S38" s="243">
        <v>0</v>
      </c>
      <c r="T38" s="243">
        <v>0</v>
      </c>
      <c r="U38" s="245">
        <f t="shared" si="7"/>
        <v>0</v>
      </c>
      <c r="V38" s="243">
        <v>0</v>
      </c>
      <c r="W38" s="243">
        <v>0</v>
      </c>
      <c r="X38" s="245">
        <f t="shared" si="4"/>
        <v>0</v>
      </c>
      <c r="Y38" s="243">
        <v>0</v>
      </c>
      <c r="Z38" s="243">
        <v>0</v>
      </c>
      <c r="AA38" s="245">
        <f t="shared" si="5"/>
        <v>0</v>
      </c>
      <c r="AB38" s="243">
        <v>0</v>
      </c>
      <c r="AC38" s="243">
        <v>0</v>
      </c>
      <c r="AD38" s="245">
        <f t="shared" si="6"/>
        <v>0</v>
      </c>
      <c r="AE38" s="243">
        <v>0</v>
      </c>
      <c r="AF38" s="243">
        <v>0</v>
      </c>
    </row>
    <row r="39" spans="2:32" s="34" customFormat="1" ht="4.5" customHeight="1">
      <c r="B39" s="58"/>
      <c r="C39" s="244">
        <f>D39+E39</f>
        <v>0</v>
      </c>
      <c r="D39" s="245">
        <f t="shared" si="8"/>
        <v>0</v>
      </c>
      <c r="E39" s="245">
        <f>H39+K39+N39+Q39+T39+W39+Z39+AC39+AF39</f>
        <v>0</v>
      </c>
      <c r="F39" s="245">
        <f t="shared" si="9"/>
        <v>0</v>
      </c>
      <c r="G39" s="246"/>
      <c r="H39" s="246"/>
      <c r="I39" s="245">
        <f t="shared" si="0"/>
        <v>0</v>
      </c>
      <c r="J39" s="246"/>
      <c r="K39" s="246"/>
      <c r="L39" s="245">
        <f t="shared" si="1"/>
        <v>0</v>
      </c>
      <c r="M39" s="246"/>
      <c r="N39" s="246"/>
      <c r="O39" s="245">
        <f t="shared" si="2"/>
        <v>0</v>
      </c>
      <c r="P39" s="246"/>
      <c r="Q39" s="246"/>
      <c r="R39" s="245">
        <f t="shared" si="3"/>
        <v>0</v>
      </c>
      <c r="S39" s="246"/>
      <c r="T39" s="246"/>
      <c r="U39" s="245">
        <f t="shared" si="7"/>
        <v>0</v>
      </c>
      <c r="V39" s="246"/>
      <c r="W39" s="246"/>
      <c r="X39" s="245">
        <f t="shared" si="4"/>
        <v>0</v>
      </c>
      <c r="Y39" s="246"/>
      <c r="Z39" s="246"/>
      <c r="AA39" s="245">
        <f t="shared" si="5"/>
        <v>0</v>
      </c>
      <c r="AB39" s="246"/>
      <c r="AC39" s="246"/>
      <c r="AD39" s="245">
        <f t="shared" si="6"/>
        <v>0</v>
      </c>
      <c r="AE39" s="246"/>
      <c r="AF39" s="246"/>
    </row>
    <row r="40" spans="2:32" ht="13.5" customHeight="1">
      <c r="B40" s="55" t="s">
        <v>56</v>
      </c>
      <c r="C40" s="175">
        <v>793</v>
      </c>
      <c r="D40" s="177">
        <v>348</v>
      </c>
      <c r="E40" s="177">
        <v>445</v>
      </c>
      <c r="F40" s="177">
        <v>793</v>
      </c>
      <c r="G40" s="176">
        <v>348</v>
      </c>
      <c r="H40" s="176">
        <v>445</v>
      </c>
      <c r="I40" s="245">
        <f t="shared" si="0"/>
        <v>0</v>
      </c>
      <c r="J40" s="243">
        <v>0</v>
      </c>
      <c r="K40" s="243">
        <v>0</v>
      </c>
      <c r="L40" s="245">
        <f t="shared" si="1"/>
        <v>0</v>
      </c>
      <c r="M40" s="243">
        <v>0</v>
      </c>
      <c r="N40" s="243">
        <v>0</v>
      </c>
      <c r="O40" s="245">
        <f t="shared" si="2"/>
        <v>0</v>
      </c>
      <c r="P40" s="243">
        <v>0</v>
      </c>
      <c r="Q40" s="243">
        <v>0</v>
      </c>
      <c r="R40" s="245">
        <f t="shared" si="3"/>
        <v>0</v>
      </c>
      <c r="S40" s="243">
        <v>0</v>
      </c>
      <c r="T40" s="243">
        <v>0</v>
      </c>
      <c r="U40" s="245">
        <f t="shared" si="7"/>
        <v>0</v>
      </c>
      <c r="V40" s="243">
        <v>0</v>
      </c>
      <c r="W40" s="243">
        <v>0</v>
      </c>
      <c r="X40" s="245">
        <f t="shared" si="4"/>
        <v>0</v>
      </c>
      <c r="Y40" s="243">
        <v>0</v>
      </c>
      <c r="Z40" s="243">
        <v>0</v>
      </c>
      <c r="AA40" s="245">
        <f t="shared" si="5"/>
        <v>0</v>
      </c>
      <c r="AB40" s="243">
        <v>0</v>
      </c>
      <c r="AC40" s="243">
        <v>0</v>
      </c>
      <c r="AD40" s="245">
        <f t="shared" si="6"/>
        <v>0</v>
      </c>
      <c r="AE40" s="243">
        <v>0</v>
      </c>
      <c r="AF40" s="243">
        <v>0</v>
      </c>
    </row>
    <row r="41" spans="2:32" ht="12.75" customHeight="1">
      <c r="B41" s="55" t="s">
        <v>57</v>
      </c>
      <c r="C41" s="179">
        <f>D41+E41</f>
        <v>0</v>
      </c>
      <c r="D41" s="180">
        <f t="shared" si="8"/>
        <v>0</v>
      </c>
      <c r="E41" s="180">
        <f>H41+K41+N41+Q41+T41+W41+Z41+AC41+AF41</f>
        <v>0</v>
      </c>
      <c r="F41" s="180">
        <f t="shared" si="9"/>
        <v>0</v>
      </c>
      <c r="G41" s="243">
        <v>0</v>
      </c>
      <c r="H41" s="243">
        <v>0</v>
      </c>
      <c r="I41" s="245">
        <f t="shared" si="0"/>
        <v>0</v>
      </c>
      <c r="J41" s="243">
        <v>0</v>
      </c>
      <c r="K41" s="243">
        <v>0</v>
      </c>
      <c r="L41" s="245">
        <f t="shared" si="1"/>
        <v>0</v>
      </c>
      <c r="M41" s="243">
        <v>0</v>
      </c>
      <c r="N41" s="243">
        <v>0</v>
      </c>
      <c r="O41" s="245">
        <f t="shared" si="2"/>
        <v>0</v>
      </c>
      <c r="P41" s="243">
        <v>0</v>
      </c>
      <c r="Q41" s="243">
        <v>0</v>
      </c>
      <c r="R41" s="245">
        <f t="shared" si="3"/>
        <v>0</v>
      </c>
      <c r="S41" s="243">
        <v>0</v>
      </c>
      <c r="T41" s="243">
        <v>0</v>
      </c>
      <c r="U41" s="245">
        <f t="shared" si="7"/>
        <v>0</v>
      </c>
      <c r="V41" s="243">
        <v>0</v>
      </c>
      <c r="W41" s="243">
        <v>0</v>
      </c>
      <c r="X41" s="245">
        <f t="shared" si="4"/>
        <v>0</v>
      </c>
      <c r="Y41" s="243">
        <v>0</v>
      </c>
      <c r="Z41" s="243">
        <v>0</v>
      </c>
      <c r="AA41" s="245">
        <f t="shared" si="5"/>
        <v>0</v>
      </c>
      <c r="AB41" s="243">
        <v>0</v>
      </c>
      <c r="AC41" s="243">
        <v>0</v>
      </c>
      <c r="AD41" s="245">
        <f t="shared" si="6"/>
        <v>0</v>
      </c>
      <c r="AE41" s="243">
        <v>0</v>
      </c>
      <c r="AF41" s="243">
        <v>0</v>
      </c>
    </row>
    <row r="42" spans="2:32" ht="12.75" customHeight="1">
      <c r="B42" s="55" t="s">
        <v>58</v>
      </c>
      <c r="C42" s="175">
        <v>798</v>
      </c>
      <c r="D42" s="177">
        <v>377</v>
      </c>
      <c r="E42" s="177">
        <v>421</v>
      </c>
      <c r="F42" s="177">
        <v>798</v>
      </c>
      <c r="G42" s="176">
        <v>377</v>
      </c>
      <c r="H42" s="176">
        <v>421</v>
      </c>
      <c r="I42" s="245">
        <f t="shared" si="0"/>
        <v>0</v>
      </c>
      <c r="J42" s="243">
        <v>0</v>
      </c>
      <c r="K42" s="243">
        <v>0</v>
      </c>
      <c r="L42" s="245">
        <f t="shared" si="1"/>
        <v>0</v>
      </c>
      <c r="M42" s="243">
        <v>0</v>
      </c>
      <c r="N42" s="243">
        <v>0</v>
      </c>
      <c r="O42" s="245">
        <f t="shared" si="2"/>
        <v>0</v>
      </c>
      <c r="P42" s="243">
        <v>0</v>
      </c>
      <c r="Q42" s="243">
        <v>0</v>
      </c>
      <c r="R42" s="245">
        <f t="shared" si="3"/>
        <v>0</v>
      </c>
      <c r="S42" s="243">
        <v>0</v>
      </c>
      <c r="T42" s="243">
        <v>0</v>
      </c>
      <c r="U42" s="245">
        <f t="shared" si="7"/>
        <v>0</v>
      </c>
      <c r="V42" s="243">
        <v>0</v>
      </c>
      <c r="W42" s="243">
        <v>0</v>
      </c>
      <c r="X42" s="245">
        <f t="shared" si="4"/>
        <v>0</v>
      </c>
      <c r="Y42" s="243">
        <v>0</v>
      </c>
      <c r="Z42" s="243">
        <v>0</v>
      </c>
      <c r="AA42" s="245">
        <f t="shared" si="5"/>
        <v>0</v>
      </c>
      <c r="AB42" s="243">
        <v>0</v>
      </c>
      <c r="AC42" s="243">
        <v>0</v>
      </c>
      <c r="AD42" s="245">
        <f t="shared" si="6"/>
        <v>0</v>
      </c>
      <c r="AE42" s="243">
        <v>0</v>
      </c>
      <c r="AF42" s="243">
        <v>0</v>
      </c>
    </row>
    <row r="43" spans="2:32" ht="12.75" customHeight="1">
      <c r="B43" s="55" t="s">
        <v>59</v>
      </c>
      <c r="C43" s="175">
        <v>247</v>
      </c>
      <c r="D43" s="177">
        <v>141</v>
      </c>
      <c r="E43" s="177">
        <v>106</v>
      </c>
      <c r="F43" s="180">
        <f t="shared" si="9"/>
        <v>0</v>
      </c>
      <c r="G43" s="243">
        <v>0</v>
      </c>
      <c r="H43" s="243">
        <v>0</v>
      </c>
      <c r="I43" s="248">
        <v>247</v>
      </c>
      <c r="J43" s="176">
        <v>141</v>
      </c>
      <c r="K43" s="176">
        <v>106</v>
      </c>
      <c r="L43" s="245">
        <f t="shared" si="1"/>
        <v>0</v>
      </c>
      <c r="M43" s="243">
        <v>0</v>
      </c>
      <c r="N43" s="243">
        <v>0</v>
      </c>
      <c r="O43" s="245">
        <f t="shared" si="2"/>
        <v>0</v>
      </c>
      <c r="P43" s="243">
        <v>0</v>
      </c>
      <c r="Q43" s="243">
        <v>0</v>
      </c>
      <c r="R43" s="245">
        <f t="shared" si="3"/>
        <v>0</v>
      </c>
      <c r="S43" s="243">
        <v>0</v>
      </c>
      <c r="T43" s="243">
        <v>0</v>
      </c>
      <c r="U43" s="245">
        <f t="shared" si="7"/>
        <v>0</v>
      </c>
      <c r="V43" s="243">
        <v>0</v>
      </c>
      <c r="W43" s="243">
        <v>0</v>
      </c>
      <c r="X43" s="245">
        <f t="shared" si="4"/>
        <v>0</v>
      </c>
      <c r="Y43" s="243">
        <v>0</v>
      </c>
      <c r="Z43" s="243">
        <v>0</v>
      </c>
      <c r="AA43" s="245">
        <f t="shared" si="5"/>
        <v>0</v>
      </c>
      <c r="AB43" s="243">
        <v>0</v>
      </c>
      <c r="AC43" s="243">
        <v>0</v>
      </c>
      <c r="AD43" s="245">
        <f t="shared" si="6"/>
        <v>0</v>
      </c>
      <c r="AE43" s="243">
        <v>0</v>
      </c>
      <c r="AF43" s="243">
        <v>0</v>
      </c>
    </row>
    <row r="44" spans="2:32" ht="12.75" customHeight="1">
      <c r="B44" s="55" t="s">
        <v>60</v>
      </c>
      <c r="C44" s="179">
        <f>D44+E44</f>
        <v>0</v>
      </c>
      <c r="D44" s="180">
        <f t="shared" si="8"/>
        <v>0</v>
      </c>
      <c r="E44" s="180">
        <f>H44+K44+N44+Q44+T44+W44+Z44+AC44+AF44</f>
        <v>0</v>
      </c>
      <c r="F44" s="180">
        <f t="shared" si="9"/>
        <v>0</v>
      </c>
      <c r="G44" s="243">
        <v>0</v>
      </c>
      <c r="H44" s="243">
        <v>0</v>
      </c>
      <c r="I44" s="245">
        <f t="shared" si="0"/>
        <v>0</v>
      </c>
      <c r="J44" s="243">
        <v>0</v>
      </c>
      <c r="K44" s="243">
        <v>0</v>
      </c>
      <c r="L44" s="245">
        <f t="shared" si="1"/>
        <v>0</v>
      </c>
      <c r="M44" s="243">
        <v>0</v>
      </c>
      <c r="N44" s="243">
        <v>0</v>
      </c>
      <c r="O44" s="245">
        <f t="shared" si="2"/>
        <v>0</v>
      </c>
      <c r="P44" s="243">
        <v>0</v>
      </c>
      <c r="Q44" s="243">
        <v>0</v>
      </c>
      <c r="R44" s="245">
        <f t="shared" si="3"/>
        <v>0</v>
      </c>
      <c r="S44" s="243">
        <v>0</v>
      </c>
      <c r="T44" s="243">
        <v>0</v>
      </c>
      <c r="U44" s="245">
        <f t="shared" si="7"/>
        <v>0</v>
      </c>
      <c r="V44" s="243">
        <v>0</v>
      </c>
      <c r="W44" s="243">
        <v>0</v>
      </c>
      <c r="X44" s="245">
        <f t="shared" si="4"/>
        <v>0</v>
      </c>
      <c r="Y44" s="243">
        <v>0</v>
      </c>
      <c r="Z44" s="243">
        <v>0</v>
      </c>
      <c r="AA44" s="245">
        <f t="shared" si="5"/>
        <v>0</v>
      </c>
      <c r="AB44" s="243">
        <v>0</v>
      </c>
      <c r="AC44" s="243">
        <v>0</v>
      </c>
      <c r="AD44" s="245">
        <f t="shared" si="6"/>
        <v>0</v>
      </c>
      <c r="AE44" s="243">
        <v>0</v>
      </c>
      <c r="AF44" s="243">
        <v>0</v>
      </c>
    </row>
    <row r="45" spans="2:32" s="34" customFormat="1" ht="4.5" customHeight="1">
      <c r="B45" s="58"/>
      <c r="C45" s="244">
        <f>D45+E45</f>
        <v>0</v>
      </c>
      <c r="D45" s="245">
        <f t="shared" si="8"/>
        <v>0</v>
      </c>
      <c r="E45" s="245">
        <f>H45+K45+N45+Q45+T45+W45+Z45+AC45+AF45</f>
        <v>0</v>
      </c>
      <c r="F45" s="245">
        <f t="shared" si="9"/>
        <v>0</v>
      </c>
      <c r="G45" s="246"/>
      <c r="H45" s="246"/>
      <c r="I45" s="245">
        <f t="shared" si="0"/>
        <v>0</v>
      </c>
      <c r="J45" s="246"/>
      <c r="K45" s="246"/>
      <c r="L45" s="245">
        <f t="shared" si="1"/>
        <v>0</v>
      </c>
      <c r="M45" s="246"/>
      <c r="N45" s="246"/>
      <c r="O45" s="245">
        <f t="shared" si="2"/>
        <v>0</v>
      </c>
      <c r="P45" s="246"/>
      <c r="Q45" s="246"/>
      <c r="R45" s="245">
        <f t="shared" si="3"/>
        <v>0</v>
      </c>
      <c r="S45" s="246"/>
      <c r="T45" s="246"/>
      <c r="U45" s="245">
        <f t="shared" si="7"/>
        <v>0</v>
      </c>
      <c r="V45" s="246"/>
      <c r="W45" s="246"/>
      <c r="X45" s="245">
        <f t="shared" si="4"/>
        <v>0</v>
      </c>
      <c r="Y45" s="246"/>
      <c r="Z45" s="246"/>
      <c r="AA45" s="245">
        <f t="shared" si="5"/>
        <v>0</v>
      </c>
      <c r="AB45" s="246"/>
      <c r="AC45" s="246"/>
      <c r="AD45" s="245">
        <f t="shared" si="6"/>
        <v>0</v>
      </c>
      <c r="AE45" s="246"/>
      <c r="AF45" s="246"/>
    </row>
    <row r="46" spans="2:32" ht="13.5" customHeight="1">
      <c r="B46" s="55" t="s">
        <v>61</v>
      </c>
      <c r="C46" s="175">
        <v>409</v>
      </c>
      <c r="D46" s="177">
        <v>186</v>
      </c>
      <c r="E46" s="177">
        <v>223</v>
      </c>
      <c r="F46" s="177">
        <v>409</v>
      </c>
      <c r="G46" s="176">
        <v>186</v>
      </c>
      <c r="H46" s="176">
        <v>223</v>
      </c>
      <c r="I46" s="245">
        <f t="shared" si="0"/>
        <v>0</v>
      </c>
      <c r="J46" s="243">
        <v>0</v>
      </c>
      <c r="K46" s="243">
        <v>0</v>
      </c>
      <c r="L46" s="245">
        <f t="shared" si="1"/>
        <v>0</v>
      </c>
      <c r="M46" s="243">
        <v>0</v>
      </c>
      <c r="N46" s="243">
        <v>0</v>
      </c>
      <c r="O46" s="245">
        <f t="shared" si="2"/>
        <v>0</v>
      </c>
      <c r="P46" s="243">
        <v>0</v>
      </c>
      <c r="Q46" s="243">
        <v>0</v>
      </c>
      <c r="R46" s="245">
        <f t="shared" si="3"/>
        <v>0</v>
      </c>
      <c r="S46" s="243">
        <v>0</v>
      </c>
      <c r="T46" s="243">
        <v>0</v>
      </c>
      <c r="U46" s="245">
        <f t="shared" si="7"/>
        <v>0</v>
      </c>
      <c r="V46" s="243">
        <v>0</v>
      </c>
      <c r="W46" s="243">
        <v>0</v>
      </c>
      <c r="X46" s="245">
        <f t="shared" si="4"/>
        <v>0</v>
      </c>
      <c r="Y46" s="243">
        <v>0</v>
      </c>
      <c r="Z46" s="243">
        <v>0</v>
      </c>
      <c r="AA46" s="245">
        <f t="shared" si="5"/>
        <v>0</v>
      </c>
      <c r="AB46" s="243">
        <v>0</v>
      </c>
      <c r="AC46" s="243">
        <v>0</v>
      </c>
      <c r="AD46" s="245">
        <f t="shared" si="6"/>
        <v>0</v>
      </c>
      <c r="AE46" s="243">
        <v>0</v>
      </c>
      <c r="AF46" s="243">
        <v>0</v>
      </c>
    </row>
    <row r="47" spans="2:32" ht="12.75" customHeight="1">
      <c r="B47" s="55" t="s">
        <v>62</v>
      </c>
      <c r="C47" s="175">
        <v>492</v>
      </c>
      <c r="D47" s="177">
        <v>210</v>
      </c>
      <c r="E47" s="177">
        <v>282</v>
      </c>
      <c r="F47" s="180">
        <f t="shared" si="9"/>
        <v>0</v>
      </c>
      <c r="G47" s="243">
        <v>0</v>
      </c>
      <c r="H47" s="243">
        <v>0</v>
      </c>
      <c r="I47" s="245">
        <f t="shared" si="0"/>
        <v>0</v>
      </c>
      <c r="J47" s="243">
        <v>0</v>
      </c>
      <c r="K47" s="243">
        <v>0</v>
      </c>
      <c r="L47" s="245">
        <f t="shared" si="1"/>
        <v>0</v>
      </c>
      <c r="M47" s="243">
        <v>0</v>
      </c>
      <c r="N47" s="243">
        <v>0</v>
      </c>
      <c r="O47" s="248">
        <v>492</v>
      </c>
      <c r="P47" s="176">
        <v>210</v>
      </c>
      <c r="Q47" s="176">
        <v>282</v>
      </c>
      <c r="R47" s="245">
        <f t="shared" si="3"/>
        <v>0</v>
      </c>
      <c r="S47" s="243">
        <v>0</v>
      </c>
      <c r="T47" s="243">
        <v>0</v>
      </c>
      <c r="U47" s="245">
        <f t="shared" si="7"/>
        <v>0</v>
      </c>
      <c r="V47" s="243">
        <v>0</v>
      </c>
      <c r="W47" s="243">
        <v>0</v>
      </c>
      <c r="X47" s="245">
        <f t="shared" si="4"/>
        <v>0</v>
      </c>
      <c r="Y47" s="243">
        <v>0</v>
      </c>
      <c r="Z47" s="243">
        <v>0</v>
      </c>
      <c r="AA47" s="245">
        <f t="shared" si="5"/>
        <v>0</v>
      </c>
      <c r="AB47" s="243">
        <v>0</v>
      </c>
      <c r="AC47" s="243">
        <v>0</v>
      </c>
      <c r="AD47" s="245">
        <f t="shared" si="6"/>
        <v>0</v>
      </c>
      <c r="AE47" s="243">
        <v>0</v>
      </c>
      <c r="AF47" s="243">
        <v>0</v>
      </c>
    </row>
    <row r="48" spans="2:32" ht="12.75" customHeight="1">
      <c r="B48" s="55" t="s">
        <v>63</v>
      </c>
      <c r="C48" s="175">
        <v>781</v>
      </c>
      <c r="D48" s="177">
        <v>392</v>
      </c>
      <c r="E48" s="177">
        <v>389</v>
      </c>
      <c r="F48" s="177">
        <v>781</v>
      </c>
      <c r="G48" s="176">
        <v>392</v>
      </c>
      <c r="H48" s="176">
        <v>389</v>
      </c>
      <c r="I48" s="245">
        <f t="shared" si="0"/>
        <v>0</v>
      </c>
      <c r="J48" s="243">
        <v>0</v>
      </c>
      <c r="K48" s="243">
        <v>0</v>
      </c>
      <c r="L48" s="245">
        <f t="shared" si="1"/>
        <v>0</v>
      </c>
      <c r="M48" s="243">
        <v>0</v>
      </c>
      <c r="N48" s="243">
        <v>0</v>
      </c>
      <c r="O48" s="245">
        <f t="shared" si="2"/>
        <v>0</v>
      </c>
      <c r="P48" s="243">
        <v>0</v>
      </c>
      <c r="Q48" s="243">
        <v>0</v>
      </c>
      <c r="R48" s="245">
        <f t="shared" si="3"/>
        <v>0</v>
      </c>
      <c r="S48" s="243">
        <v>0</v>
      </c>
      <c r="T48" s="243">
        <v>0</v>
      </c>
      <c r="U48" s="245">
        <f t="shared" si="7"/>
        <v>0</v>
      </c>
      <c r="V48" s="243">
        <v>0</v>
      </c>
      <c r="W48" s="243">
        <v>0</v>
      </c>
      <c r="X48" s="245">
        <f t="shared" si="4"/>
        <v>0</v>
      </c>
      <c r="Y48" s="243">
        <v>0</v>
      </c>
      <c r="Z48" s="243">
        <v>0</v>
      </c>
      <c r="AA48" s="245">
        <f t="shared" si="5"/>
        <v>0</v>
      </c>
      <c r="AB48" s="243">
        <v>0</v>
      </c>
      <c r="AC48" s="243">
        <v>0</v>
      </c>
      <c r="AD48" s="245">
        <f t="shared" si="6"/>
        <v>0</v>
      </c>
      <c r="AE48" s="243">
        <v>0</v>
      </c>
      <c r="AF48" s="243">
        <v>0</v>
      </c>
    </row>
    <row r="49" spans="2:32" ht="12.75" customHeight="1">
      <c r="B49" s="55" t="s">
        <v>64</v>
      </c>
      <c r="C49" s="179">
        <f>D49+E49</f>
        <v>0</v>
      </c>
      <c r="D49" s="180">
        <f t="shared" si="8"/>
        <v>0</v>
      </c>
      <c r="E49" s="180">
        <f>H49+K49+N49+Q49+T49+W49+Z49+AC49+AF49</f>
        <v>0</v>
      </c>
      <c r="F49" s="180">
        <f t="shared" si="9"/>
        <v>0</v>
      </c>
      <c r="G49" s="243">
        <v>0</v>
      </c>
      <c r="H49" s="243">
        <v>0</v>
      </c>
      <c r="I49" s="245">
        <f t="shared" si="0"/>
        <v>0</v>
      </c>
      <c r="J49" s="243">
        <v>0</v>
      </c>
      <c r="K49" s="243">
        <v>0</v>
      </c>
      <c r="L49" s="245">
        <f t="shared" si="1"/>
        <v>0</v>
      </c>
      <c r="M49" s="243">
        <v>0</v>
      </c>
      <c r="N49" s="243">
        <v>0</v>
      </c>
      <c r="O49" s="245">
        <f t="shared" si="2"/>
        <v>0</v>
      </c>
      <c r="P49" s="243">
        <v>0</v>
      </c>
      <c r="Q49" s="243">
        <v>0</v>
      </c>
      <c r="R49" s="245">
        <f t="shared" si="3"/>
        <v>0</v>
      </c>
      <c r="S49" s="243">
        <v>0</v>
      </c>
      <c r="T49" s="243">
        <v>0</v>
      </c>
      <c r="U49" s="245">
        <f t="shared" si="7"/>
        <v>0</v>
      </c>
      <c r="V49" s="243">
        <v>0</v>
      </c>
      <c r="W49" s="243">
        <v>0</v>
      </c>
      <c r="X49" s="245">
        <f t="shared" si="4"/>
        <v>0</v>
      </c>
      <c r="Y49" s="243">
        <v>0</v>
      </c>
      <c r="Z49" s="243">
        <v>0</v>
      </c>
      <c r="AA49" s="245">
        <f t="shared" si="5"/>
        <v>0</v>
      </c>
      <c r="AB49" s="243">
        <v>0</v>
      </c>
      <c r="AC49" s="243">
        <v>0</v>
      </c>
      <c r="AD49" s="245">
        <f t="shared" si="6"/>
        <v>0</v>
      </c>
      <c r="AE49" s="243">
        <v>0</v>
      </c>
      <c r="AF49" s="243">
        <v>0</v>
      </c>
    </row>
    <row r="50" spans="2:32" ht="12.75" customHeight="1">
      <c r="B50" s="55" t="s">
        <v>65</v>
      </c>
      <c r="C50" s="179">
        <f>D50+E50</f>
        <v>0</v>
      </c>
      <c r="D50" s="180">
        <f t="shared" si="8"/>
        <v>0</v>
      </c>
      <c r="E50" s="180">
        <f>H50+K50+N50+Q50+T50+W50+Z50+AC50+AF50</f>
        <v>0</v>
      </c>
      <c r="F50" s="180">
        <f t="shared" si="9"/>
        <v>0</v>
      </c>
      <c r="G50" s="243">
        <v>0</v>
      </c>
      <c r="H50" s="243">
        <v>0</v>
      </c>
      <c r="I50" s="245">
        <f t="shared" si="0"/>
        <v>0</v>
      </c>
      <c r="J50" s="243">
        <v>0</v>
      </c>
      <c r="K50" s="243">
        <v>0</v>
      </c>
      <c r="L50" s="245">
        <f t="shared" si="1"/>
        <v>0</v>
      </c>
      <c r="M50" s="243">
        <v>0</v>
      </c>
      <c r="N50" s="243">
        <v>0</v>
      </c>
      <c r="O50" s="245">
        <f t="shared" si="2"/>
        <v>0</v>
      </c>
      <c r="P50" s="243">
        <v>0</v>
      </c>
      <c r="Q50" s="243">
        <v>0</v>
      </c>
      <c r="R50" s="245">
        <f t="shared" si="3"/>
        <v>0</v>
      </c>
      <c r="S50" s="243">
        <v>0</v>
      </c>
      <c r="T50" s="243">
        <v>0</v>
      </c>
      <c r="U50" s="245">
        <f t="shared" si="7"/>
        <v>0</v>
      </c>
      <c r="V50" s="243">
        <v>0</v>
      </c>
      <c r="W50" s="243">
        <v>0</v>
      </c>
      <c r="X50" s="245">
        <f t="shared" si="4"/>
        <v>0</v>
      </c>
      <c r="Y50" s="243">
        <v>0</v>
      </c>
      <c r="Z50" s="243">
        <v>0</v>
      </c>
      <c r="AA50" s="245">
        <f t="shared" si="5"/>
        <v>0</v>
      </c>
      <c r="AB50" s="243">
        <v>0</v>
      </c>
      <c r="AC50" s="243">
        <v>0</v>
      </c>
      <c r="AD50" s="245">
        <f t="shared" si="6"/>
        <v>0</v>
      </c>
      <c r="AE50" s="243">
        <v>0</v>
      </c>
      <c r="AF50" s="243">
        <v>0</v>
      </c>
    </row>
    <row r="51" spans="2:32" s="34" customFormat="1" ht="4.5" customHeight="1">
      <c r="B51" s="58"/>
      <c r="C51" s="244">
        <f>D51+E51</f>
        <v>0</v>
      </c>
      <c r="D51" s="245">
        <f t="shared" si="8"/>
        <v>0</v>
      </c>
      <c r="E51" s="245">
        <f>H51+K51+N51+Q51+T51+W51+Z51+AC51+AF51</f>
        <v>0</v>
      </c>
      <c r="F51" s="245">
        <f t="shared" si="9"/>
        <v>0</v>
      </c>
      <c r="G51" s="246"/>
      <c r="H51" s="246"/>
      <c r="I51" s="245">
        <f t="shared" si="0"/>
        <v>0</v>
      </c>
      <c r="J51" s="246"/>
      <c r="K51" s="246"/>
      <c r="L51" s="245">
        <f t="shared" si="1"/>
        <v>0</v>
      </c>
      <c r="M51" s="246"/>
      <c r="N51" s="246"/>
      <c r="O51" s="245">
        <f t="shared" si="2"/>
        <v>0</v>
      </c>
      <c r="P51" s="246"/>
      <c r="Q51" s="246"/>
      <c r="R51" s="245">
        <f t="shared" si="3"/>
        <v>0</v>
      </c>
      <c r="S51" s="246"/>
      <c r="T51" s="246"/>
      <c r="U51" s="245">
        <f t="shared" si="7"/>
        <v>0</v>
      </c>
      <c r="V51" s="246"/>
      <c r="W51" s="246"/>
      <c r="X51" s="245">
        <f t="shared" si="4"/>
        <v>0</v>
      </c>
      <c r="Y51" s="246"/>
      <c r="Z51" s="246"/>
      <c r="AA51" s="245">
        <f t="shared" si="5"/>
        <v>0</v>
      </c>
      <c r="AB51" s="246"/>
      <c r="AC51" s="246"/>
      <c r="AD51" s="245">
        <f t="shared" si="6"/>
        <v>0</v>
      </c>
      <c r="AE51" s="246"/>
      <c r="AF51" s="246"/>
    </row>
    <row r="52" spans="2:32" ht="13.5" customHeight="1">
      <c r="B52" s="55" t="s">
        <v>66</v>
      </c>
      <c r="C52" s="175">
        <v>837</v>
      </c>
      <c r="D52" s="177">
        <v>405</v>
      </c>
      <c r="E52" s="177">
        <v>432</v>
      </c>
      <c r="F52" s="177">
        <v>837</v>
      </c>
      <c r="G52" s="176">
        <v>405</v>
      </c>
      <c r="H52" s="176">
        <v>432</v>
      </c>
      <c r="I52" s="245">
        <f t="shared" si="0"/>
        <v>0</v>
      </c>
      <c r="J52" s="243">
        <v>0</v>
      </c>
      <c r="K52" s="243">
        <v>0</v>
      </c>
      <c r="L52" s="245">
        <f t="shared" si="1"/>
        <v>0</v>
      </c>
      <c r="M52" s="243">
        <v>0</v>
      </c>
      <c r="N52" s="243">
        <v>0</v>
      </c>
      <c r="O52" s="245">
        <f t="shared" si="2"/>
        <v>0</v>
      </c>
      <c r="P52" s="243">
        <v>0</v>
      </c>
      <c r="Q52" s="243">
        <v>0</v>
      </c>
      <c r="R52" s="245">
        <f t="shared" si="3"/>
        <v>0</v>
      </c>
      <c r="S52" s="243">
        <v>0</v>
      </c>
      <c r="T52" s="243">
        <v>0</v>
      </c>
      <c r="U52" s="245">
        <f t="shared" si="7"/>
        <v>0</v>
      </c>
      <c r="V52" s="243">
        <v>0</v>
      </c>
      <c r="W52" s="243">
        <v>0</v>
      </c>
      <c r="X52" s="245">
        <f t="shared" si="4"/>
        <v>0</v>
      </c>
      <c r="Y52" s="243">
        <v>0</v>
      </c>
      <c r="Z52" s="243">
        <v>0</v>
      </c>
      <c r="AA52" s="245">
        <f t="shared" si="5"/>
        <v>0</v>
      </c>
      <c r="AB52" s="243">
        <v>0</v>
      </c>
      <c r="AC52" s="243">
        <v>0</v>
      </c>
      <c r="AD52" s="245">
        <f t="shared" si="6"/>
        <v>0</v>
      </c>
      <c r="AE52" s="243">
        <v>0</v>
      </c>
      <c r="AF52" s="243">
        <v>0</v>
      </c>
    </row>
    <row r="53" spans="2:32" ht="12.75" customHeight="1">
      <c r="B53" s="55" t="s">
        <v>67</v>
      </c>
      <c r="C53" s="175">
        <v>348</v>
      </c>
      <c r="D53" s="177">
        <v>87</v>
      </c>
      <c r="E53" s="177">
        <v>261</v>
      </c>
      <c r="F53" s="180">
        <f t="shared" si="9"/>
        <v>0</v>
      </c>
      <c r="G53" s="243">
        <v>0</v>
      </c>
      <c r="H53" s="243">
        <v>0</v>
      </c>
      <c r="I53" s="245">
        <f t="shared" si="0"/>
        <v>0</v>
      </c>
      <c r="J53" s="243">
        <v>0</v>
      </c>
      <c r="K53" s="243">
        <v>0</v>
      </c>
      <c r="L53" s="245">
        <f t="shared" si="1"/>
        <v>0</v>
      </c>
      <c r="M53" s="243">
        <v>0</v>
      </c>
      <c r="N53" s="243">
        <v>0</v>
      </c>
      <c r="O53" s="248">
        <v>348</v>
      </c>
      <c r="P53" s="176">
        <v>87</v>
      </c>
      <c r="Q53" s="176">
        <v>261</v>
      </c>
      <c r="R53" s="245">
        <f t="shared" si="3"/>
        <v>0</v>
      </c>
      <c r="S53" s="243">
        <v>0</v>
      </c>
      <c r="T53" s="243">
        <v>0</v>
      </c>
      <c r="U53" s="245">
        <f t="shared" si="7"/>
        <v>0</v>
      </c>
      <c r="V53" s="243">
        <v>0</v>
      </c>
      <c r="W53" s="243">
        <v>0</v>
      </c>
      <c r="X53" s="245">
        <f t="shared" si="4"/>
        <v>0</v>
      </c>
      <c r="Y53" s="243">
        <v>0</v>
      </c>
      <c r="Z53" s="243">
        <v>0</v>
      </c>
      <c r="AA53" s="245">
        <f t="shared" si="5"/>
        <v>0</v>
      </c>
      <c r="AB53" s="243">
        <v>0</v>
      </c>
      <c r="AC53" s="243">
        <v>0</v>
      </c>
      <c r="AD53" s="245">
        <f t="shared" si="6"/>
        <v>0</v>
      </c>
      <c r="AE53" s="243">
        <v>0</v>
      </c>
      <c r="AF53" s="243">
        <v>0</v>
      </c>
    </row>
    <row r="54" spans="2:32" ht="12.75" customHeight="1">
      <c r="B54" s="55" t="s">
        <v>68</v>
      </c>
      <c r="C54" s="179">
        <f>D54+E54</f>
        <v>0</v>
      </c>
      <c r="D54" s="180">
        <f t="shared" si="8"/>
        <v>0</v>
      </c>
      <c r="E54" s="180">
        <f>H54+K54+N54+Q54+T54+W54+Z54+AC54+AF54</f>
        <v>0</v>
      </c>
      <c r="F54" s="180">
        <f t="shared" si="9"/>
        <v>0</v>
      </c>
      <c r="G54" s="243">
        <v>0</v>
      </c>
      <c r="H54" s="243">
        <v>0</v>
      </c>
      <c r="I54" s="245">
        <f t="shared" si="0"/>
        <v>0</v>
      </c>
      <c r="J54" s="243">
        <v>0</v>
      </c>
      <c r="K54" s="243">
        <v>0</v>
      </c>
      <c r="L54" s="245">
        <f t="shared" si="1"/>
        <v>0</v>
      </c>
      <c r="M54" s="243">
        <v>0</v>
      </c>
      <c r="N54" s="243">
        <v>0</v>
      </c>
      <c r="O54" s="245">
        <f t="shared" si="2"/>
        <v>0</v>
      </c>
      <c r="P54" s="243">
        <v>0</v>
      </c>
      <c r="Q54" s="243">
        <v>0</v>
      </c>
      <c r="R54" s="245">
        <f t="shared" si="3"/>
        <v>0</v>
      </c>
      <c r="S54" s="243">
        <v>0</v>
      </c>
      <c r="T54" s="243">
        <v>0</v>
      </c>
      <c r="U54" s="245">
        <f t="shared" si="7"/>
        <v>0</v>
      </c>
      <c r="V54" s="243">
        <v>0</v>
      </c>
      <c r="W54" s="243">
        <v>0</v>
      </c>
      <c r="X54" s="245">
        <f t="shared" si="4"/>
        <v>0</v>
      </c>
      <c r="Y54" s="243">
        <v>0</v>
      </c>
      <c r="Z54" s="243">
        <v>0</v>
      </c>
      <c r="AA54" s="245">
        <f t="shared" si="5"/>
        <v>0</v>
      </c>
      <c r="AB54" s="243">
        <v>0</v>
      </c>
      <c r="AC54" s="243">
        <v>0</v>
      </c>
      <c r="AD54" s="245">
        <f t="shared" si="6"/>
        <v>0</v>
      </c>
      <c r="AE54" s="243">
        <v>0</v>
      </c>
      <c r="AF54" s="243">
        <v>0</v>
      </c>
    </row>
    <row r="55" spans="2:32" ht="12.75" customHeight="1">
      <c r="B55" s="55" t="s">
        <v>69</v>
      </c>
      <c r="C55" s="175">
        <v>602</v>
      </c>
      <c r="D55" s="177">
        <v>588</v>
      </c>
      <c r="E55" s="177">
        <v>14</v>
      </c>
      <c r="F55" s="180">
        <f t="shared" si="9"/>
        <v>0</v>
      </c>
      <c r="G55" s="243">
        <v>0</v>
      </c>
      <c r="H55" s="243">
        <v>0</v>
      </c>
      <c r="I55" s="245">
        <f t="shared" si="0"/>
        <v>0</v>
      </c>
      <c r="J55" s="243">
        <v>0</v>
      </c>
      <c r="K55" s="243">
        <v>0</v>
      </c>
      <c r="L55" s="248">
        <v>602</v>
      </c>
      <c r="M55" s="176">
        <v>588</v>
      </c>
      <c r="N55" s="176">
        <v>14</v>
      </c>
      <c r="O55" s="245">
        <f t="shared" si="2"/>
        <v>0</v>
      </c>
      <c r="P55" s="243">
        <v>0</v>
      </c>
      <c r="Q55" s="243">
        <v>0</v>
      </c>
      <c r="R55" s="245">
        <f t="shared" si="3"/>
        <v>0</v>
      </c>
      <c r="S55" s="243">
        <v>0</v>
      </c>
      <c r="T55" s="243">
        <v>0</v>
      </c>
      <c r="U55" s="245">
        <f t="shared" si="7"/>
        <v>0</v>
      </c>
      <c r="V55" s="243">
        <v>0</v>
      </c>
      <c r="W55" s="243">
        <v>0</v>
      </c>
      <c r="X55" s="245">
        <f t="shared" si="4"/>
        <v>0</v>
      </c>
      <c r="Y55" s="243">
        <v>0</v>
      </c>
      <c r="Z55" s="243">
        <v>0</v>
      </c>
      <c r="AA55" s="245">
        <f t="shared" si="5"/>
        <v>0</v>
      </c>
      <c r="AB55" s="243">
        <v>0</v>
      </c>
      <c r="AC55" s="243">
        <v>0</v>
      </c>
      <c r="AD55" s="245">
        <f t="shared" si="6"/>
        <v>0</v>
      </c>
      <c r="AE55" s="243">
        <v>0</v>
      </c>
      <c r="AF55" s="243">
        <v>0</v>
      </c>
    </row>
    <row r="56" spans="2:32" ht="12.75" customHeight="1">
      <c r="B56" s="55" t="s">
        <v>70</v>
      </c>
      <c r="C56" s="175">
        <v>32</v>
      </c>
      <c r="D56" s="177">
        <v>12</v>
      </c>
      <c r="E56" s="177">
        <v>20</v>
      </c>
      <c r="F56" s="177">
        <v>32</v>
      </c>
      <c r="G56" s="176">
        <v>12</v>
      </c>
      <c r="H56" s="176">
        <v>20</v>
      </c>
      <c r="I56" s="245">
        <f t="shared" si="0"/>
        <v>0</v>
      </c>
      <c r="J56" s="243">
        <v>0</v>
      </c>
      <c r="K56" s="243">
        <v>0</v>
      </c>
      <c r="L56" s="245">
        <f t="shared" si="1"/>
        <v>0</v>
      </c>
      <c r="M56" s="243">
        <v>0</v>
      </c>
      <c r="N56" s="243">
        <v>0</v>
      </c>
      <c r="O56" s="245">
        <f t="shared" si="2"/>
        <v>0</v>
      </c>
      <c r="P56" s="243">
        <v>0</v>
      </c>
      <c r="Q56" s="243">
        <v>0</v>
      </c>
      <c r="R56" s="245">
        <f t="shared" si="3"/>
        <v>0</v>
      </c>
      <c r="S56" s="243">
        <v>0</v>
      </c>
      <c r="T56" s="243">
        <v>0</v>
      </c>
      <c r="U56" s="245">
        <f t="shared" si="7"/>
        <v>0</v>
      </c>
      <c r="V56" s="243">
        <v>0</v>
      </c>
      <c r="W56" s="243">
        <v>0</v>
      </c>
      <c r="X56" s="245">
        <f t="shared" si="4"/>
        <v>0</v>
      </c>
      <c r="Y56" s="243">
        <v>0</v>
      </c>
      <c r="Z56" s="243">
        <v>0</v>
      </c>
      <c r="AA56" s="245">
        <f t="shared" si="5"/>
        <v>0</v>
      </c>
      <c r="AB56" s="243">
        <v>0</v>
      </c>
      <c r="AC56" s="243">
        <v>0</v>
      </c>
      <c r="AD56" s="245">
        <f t="shared" si="6"/>
        <v>0</v>
      </c>
      <c r="AE56" s="243">
        <v>0</v>
      </c>
      <c r="AF56" s="243">
        <v>0</v>
      </c>
    </row>
    <row r="57" spans="2:32" s="34" customFormat="1" ht="4.5" customHeight="1">
      <c r="B57" s="58"/>
      <c r="C57" s="247"/>
      <c r="D57" s="248"/>
      <c r="E57" s="248"/>
      <c r="F57" s="248"/>
      <c r="G57" s="248"/>
      <c r="H57" s="248"/>
      <c r="I57" s="245">
        <f t="shared" si="0"/>
        <v>0</v>
      </c>
      <c r="J57" s="246"/>
      <c r="K57" s="246"/>
      <c r="L57" s="245">
        <f t="shared" si="1"/>
        <v>0</v>
      </c>
      <c r="M57" s="246"/>
      <c r="N57" s="246"/>
      <c r="O57" s="245">
        <f t="shared" si="2"/>
        <v>0</v>
      </c>
      <c r="P57" s="246"/>
      <c r="Q57" s="246"/>
      <c r="R57" s="245">
        <f t="shared" si="3"/>
        <v>0</v>
      </c>
      <c r="S57" s="246"/>
      <c r="T57" s="246"/>
      <c r="U57" s="245">
        <f t="shared" si="7"/>
        <v>0</v>
      </c>
      <c r="V57" s="246"/>
      <c r="W57" s="246"/>
      <c r="X57" s="245">
        <f t="shared" si="4"/>
        <v>0</v>
      </c>
      <c r="Y57" s="246"/>
      <c r="Z57" s="246"/>
      <c r="AA57" s="245">
        <f t="shared" si="5"/>
        <v>0</v>
      </c>
      <c r="AB57" s="246"/>
      <c r="AC57" s="246"/>
      <c r="AD57" s="245">
        <f t="shared" si="6"/>
        <v>0</v>
      </c>
      <c r="AE57" s="246"/>
      <c r="AF57" s="246"/>
    </row>
    <row r="58" spans="2:32" ht="13.5" customHeight="1">
      <c r="B58" s="55" t="s">
        <v>71</v>
      </c>
      <c r="C58" s="175">
        <v>576</v>
      </c>
      <c r="D58" s="177">
        <v>245</v>
      </c>
      <c r="E58" s="177">
        <v>331</v>
      </c>
      <c r="F58" s="177">
        <v>576</v>
      </c>
      <c r="G58" s="176">
        <v>245</v>
      </c>
      <c r="H58" s="176">
        <v>331</v>
      </c>
      <c r="I58" s="245">
        <f t="shared" si="0"/>
        <v>0</v>
      </c>
      <c r="J58" s="243">
        <v>0</v>
      </c>
      <c r="K58" s="243">
        <v>0</v>
      </c>
      <c r="L58" s="245">
        <f t="shared" si="1"/>
        <v>0</v>
      </c>
      <c r="M58" s="243">
        <v>0</v>
      </c>
      <c r="N58" s="243">
        <v>0</v>
      </c>
      <c r="O58" s="245">
        <f t="shared" si="2"/>
        <v>0</v>
      </c>
      <c r="P58" s="243">
        <v>0</v>
      </c>
      <c r="Q58" s="243">
        <v>0</v>
      </c>
      <c r="R58" s="245">
        <f t="shared" si="3"/>
        <v>0</v>
      </c>
      <c r="S58" s="243">
        <v>0</v>
      </c>
      <c r="T58" s="243">
        <v>0</v>
      </c>
      <c r="U58" s="245">
        <f t="shared" si="7"/>
        <v>0</v>
      </c>
      <c r="V58" s="243">
        <v>0</v>
      </c>
      <c r="W58" s="243">
        <v>0</v>
      </c>
      <c r="X58" s="245">
        <f t="shared" si="4"/>
        <v>0</v>
      </c>
      <c r="Y58" s="243">
        <v>0</v>
      </c>
      <c r="Z58" s="243">
        <v>0</v>
      </c>
      <c r="AA58" s="245">
        <f t="shared" si="5"/>
        <v>0</v>
      </c>
      <c r="AB58" s="243">
        <v>0</v>
      </c>
      <c r="AC58" s="243">
        <v>0</v>
      </c>
      <c r="AD58" s="245">
        <f t="shared" si="6"/>
        <v>0</v>
      </c>
      <c r="AE58" s="243">
        <v>0</v>
      </c>
      <c r="AF58" s="243">
        <v>0</v>
      </c>
    </row>
    <row r="59" spans="2:32" ht="12.75" customHeight="1">
      <c r="B59" s="55" t="s">
        <v>72</v>
      </c>
      <c r="C59" s="175">
        <v>13</v>
      </c>
      <c r="D59" s="177">
        <v>7</v>
      </c>
      <c r="E59" s="177">
        <v>6</v>
      </c>
      <c r="F59" s="177">
        <v>13</v>
      </c>
      <c r="G59" s="176">
        <v>7</v>
      </c>
      <c r="H59" s="176">
        <v>6</v>
      </c>
      <c r="I59" s="245">
        <f t="shared" si="0"/>
        <v>0</v>
      </c>
      <c r="J59" s="243">
        <v>0</v>
      </c>
      <c r="K59" s="243">
        <v>0</v>
      </c>
      <c r="L59" s="245">
        <f t="shared" si="1"/>
        <v>0</v>
      </c>
      <c r="M59" s="243">
        <v>0</v>
      </c>
      <c r="N59" s="243">
        <v>0</v>
      </c>
      <c r="O59" s="245">
        <f t="shared" si="2"/>
        <v>0</v>
      </c>
      <c r="P59" s="243">
        <v>0</v>
      </c>
      <c r="Q59" s="243">
        <v>0</v>
      </c>
      <c r="R59" s="245">
        <f t="shared" si="3"/>
        <v>0</v>
      </c>
      <c r="S59" s="243">
        <v>0</v>
      </c>
      <c r="T59" s="243">
        <v>0</v>
      </c>
      <c r="U59" s="245">
        <f t="shared" si="7"/>
        <v>0</v>
      </c>
      <c r="V59" s="243">
        <v>0</v>
      </c>
      <c r="W59" s="243">
        <v>0</v>
      </c>
      <c r="X59" s="245">
        <f t="shared" si="4"/>
        <v>0</v>
      </c>
      <c r="Y59" s="243">
        <v>0</v>
      </c>
      <c r="Z59" s="243">
        <v>0</v>
      </c>
      <c r="AA59" s="245">
        <f t="shared" si="5"/>
        <v>0</v>
      </c>
      <c r="AB59" s="243">
        <v>0</v>
      </c>
      <c r="AC59" s="243">
        <v>0</v>
      </c>
      <c r="AD59" s="245">
        <f t="shared" si="6"/>
        <v>0</v>
      </c>
      <c r="AE59" s="243">
        <v>0</v>
      </c>
      <c r="AF59" s="243">
        <v>0</v>
      </c>
    </row>
    <row r="60" spans="2:32" ht="12.75" customHeight="1">
      <c r="B60" s="55" t="s">
        <v>73</v>
      </c>
      <c r="C60" s="179">
        <f>D60+E60</f>
        <v>0</v>
      </c>
      <c r="D60" s="180">
        <f t="shared" si="8"/>
        <v>0</v>
      </c>
      <c r="E60" s="180">
        <f>H60+K60+N60+Q60+T60+W60+Z60+AC60+AF60</f>
        <v>0</v>
      </c>
      <c r="F60" s="180">
        <f t="shared" si="9"/>
        <v>0</v>
      </c>
      <c r="G60" s="243">
        <v>0</v>
      </c>
      <c r="H60" s="243">
        <v>0</v>
      </c>
      <c r="I60" s="245">
        <f t="shared" si="0"/>
        <v>0</v>
      </c>
      <c r="J60" s="243">
        <v>0</v>
      </c>
      <c r="K60" s="243">
        <v>0</v>
      </c>
      <c r="L60" s="245">
        <f t="shared" si="1"/>
        <v>0</v>
      </c>
      <c r="M60" s="243">
        <v>0</v>
      </c>
      <c r="N60" s="243">
        <v>0</v>
      </c>
      <c r="O60" s="245">
        <f t="shared" si="2"/>
        <v>0</v>
      </c>
      <c r="P60" s="243">
        <v>0</v>
      </c>
      <c r="Q60" s="243">
        <v>0</v>
      </c>
      <c r="R60" s="245">
        <f t="shared" si="3"/>
        <v>0</v>
      </c>
      <c r="S60" s="243">
        <v>0</v>
      </c>
      <c r="T60" s="243">
        <v>0</v>
      </c>
      <c r="U60" s="245">
        <f t="shared" si="7"/>
        <v>0</v>
      </c>
      <c r="V60" s="243">
        <v>0</v>
      </c>
      <c r="W60" s="243">
        <v>0</v>
      </c>
      <c r="X60" s="245">
        <f t="shared" si="4"/>
        <v>0</v>
      </c>
      <c r="Y60" s="243">
        <v>0</v>
      </c>
      <c r="Z60" s="243">
        <v>0</v>
      </c>
      <c r="AA60" s="245">
        <f t="shared" si="5"/>
        <v>0</v>
      </c>
      <c r="AB60" s="243">
        <v>0</v>
      </c>
      <c r="AC60" s="243">
        <v>0</v>
      </c>
      <c r="AD60" s="245">
        <f t="shared" si="6"/>
        <v>0</v>
      </c>
      <c r="AE60" s="243">
        <v>0</v>
      </c>
      <c r="AF60" s="243">
        <v>0</v>
      </c>
    </row>
    <row r="61" spans="2:32" ht="12.75" customHeight="1">
      <c r="B61" s="55" t="s">
        <v>74</v>
      </c>
      <c r="C61" s="179">
        <f>D61+E61</f>
        <v>0</v>
      </c>
      <c r="D61" s="180">
        <f t="shared" si="8"/>
        <v>0</v>
      </c>
      <c r="E61" s="180">
        <f>H61+K61+N61+Q61+T61+W61+Z61+AC61+AF61</f>
        <v>0</v>
      </c>
      <c r="F61" s="180">
        <f t="shared" si="9"/>
        <v>0</v>
      </c>
      <c r="G61" s="243">
        <v>0</v>
      </c>
      <c r="H61" s="243">
        <v>0</v>
      </c>
      <c r="I61" s="245">
        <f t="shared" si="0"/>
        <v>0</v>
      </c>
      <c r="J61" s="243">
        <v>0</v>
      </c>
      <c r="K61" s="243">
        <v>0</v>
      </c>
      <c r="L61" s="245">
        <f t="shared" si="1"/>
        <v>0</v>
      </c>
      <c r="M61" s="243">
        <v>0</v>
      </c>
      <c r="N61" s="243">
        <v>0</v>
      </c>
      <c r="O61" s="245">
        <f t="shared" si="2"/>
        <v>0</v>
      </c>
      <c r="P61" s="243">
        <v>0</v>
      </c>
      <c r="Q61" s="243">
        <v>0</v>
      </c>
      <c r="R61" s="245">
        <f t="shared" si="3"/>
        <v>0</v>
      </c>
      <c r="S61" s="243">
        <v>0</v>
      </c>
      <c r="T61" s="243">
        <v>0</v>
      </c>
      <c r="U61" s="245">
        <f t="shared" si="7"/>
        <v>0</v>
      </c>
      <c r="V61" s="243">
        <v>0</v>
      </c>
      <c r="W61" s="243">
        <v>0</v>
      </c>
      <c r="X61" s="245">
        <f t="shared" si="4"/>
        <v>0</v>
      </c>
      <c r="Y61" s="243">
        <v>0</v>
      </c>
      <c r="Z61" s="243">
        <v>0</v>
      </c>
      <c r="AA61" s="245">
        <f t="shared" si="5"/>
        <v>0</v>
      </c>
      <c r="AB61" s="243">
        <v>0</v>
      </c>
      <c r="AC61" s="243">
        <v>0</v>
      </c>
      <c r="AD61" s="245">
        <f t="shared" si="6"/>
        <v>0</v>
      </c>
      <c r="AE61" s="243">
        <v>0</v>
      </c>
      <c r="AF61" s="243">
        <v>0</v>
      </c>
    </row>
    <row r="62" spans="2:32" ht="12.75" customHeight="1">
      <c r="B62" s="55" t="s">
        <v>75</v>
      </c>
      <c r="C62" s="175">
        <v>1142</v>
      </c>
      <c r="D62" s="177">
        <v>546</v>
      </c>
      <c r="E62" s="177">
        <v>596</v>
      </c>
      <c r="F62" s="177">
        <v>795</v>
      </c>
      <c r="G62" s="176">
        <v>372</v>
      </c>
      <c r="H62" s="176">
        <v>423</v>
      </c>
      <c r="I62" s="248">
        <v>171</v>
      </c>
      <c r="J62" s="176">
        <v>116</v>
      </c>
      <c r="K62" s="176">
        <v>55</v>
      </c>
      <c r="L62" s="245">
        <f t="shared" si="1"/>
        <v>0</v>
      </c>
      <c r="M62" s="243">
        <v>0</v>
      </c>
      <c r="N62" s="243">
        <v>0</v>
      </c>
      <c r="O62" s="248">
        <v>176</v>
      </c>
      <c r="P62" s="176">
        <v>58</v>
      </c>
      <c r="Q62" s="176">
        <v>118</v>
      </c>
      <c r="R62" s="245">
        <f t="shared" si="3"/>
        <v>0</v>
      </c>
      <c r="S62" s="243">
        <v>0</v>
      </c>
      <c r="T62" s="243">
        <v>0</v>
      </c>
      <c r="U62" s="245">
        <f t="shared" si="7"/>
        <v>0</v>
      </c>
      <c r="V62" s="243">
        <v>0</v>
      </c>
      <c r="W62" s="243">
        <v>0</v>
      </c>
      <c r="X62" s="245">
        <f t="shared" si="4"/>
        <v>0</v>
      </c>
      <c r="Y62" s="243">
        <v>0</v>
      </c>
      <c r="Z62" s="243">
        <v>0</v>
      </c>
      <c r="AA62" s="245">
        <f t="shared" si="5"/>
        <v>0</v>
      </c>
      <c r="AB62" s="243">
        <v>0</v>
      </c>
      <c r="AC62" s="243">
        <v>0</v>
      </c>
      <c r="AD62" s="245">
        <f t="shared" si="6"/>
        <v>0</v>
      </c>
      <c r="AE62" s="243">
        <v>0</v>
      </c>
      <c r="AF62" s="243">
        <v>0</v>
      </c>
    </row>
    <row r="63" spans="2:32" s="34" customFormat="1" ht="4.5" customHeight="1">
      <c r="B63" s="58"/>
      <c r="C63" s="247"/>
      <c r="D63" s="248"/>
      <c r="E63" s="248"/>
      <c r="F63" s="248"/>
      <c r="G63" s="248"/>
      <c r="H63" s="248"/>
      <c r="I63" s="248"/>
      <c r="J63" s="248"/>
      <c r="K63" s="248"/>
      <c r="L63" s="245">
        <f t="shared" si="1"/>
        <v>0</v>
      </c>
      <c r="M63" s="246"/>
      <c r="N63" s="246"/>
      <c r="O63" s="248">
        <f t="shared" si="2"/>
        <v>0</v>
      </c>
      <c r="P63" s="248"/>
      <c r="Q63" s="248"/>
      <c r="R63" s="245">
        <f t="shared" si="3"/>
        <v>0</v>
      </c>
      <c r="S63" s="246"/>
      <c r="T63" s="246"/>
      <c r="U63" s="245">
        <f t="shared" si="7"/>
        <v>0</v>
      </c>
      <c r="V63" s="246"/>
      <c r="W63" s="246"/>
      <c r="X63" s="245">
        <f t="shared" si="4"/>
        <v>0</v>
      </c>
      <c r="Y63" s="246"/>
      <c r="Z63" s="246"/>
      <c r="AA63" s="245">
        <f t="shared" si="5"/>
        <v>0</v>
      </c>
      <c r="AB63" s="246"/>
      <c r="AC63" s="246"/>
      <c r="AD63" s="245">
        <f t="shared" si="6"/>
        <v>0</v>
      </c>
      <c r="AE63" s="246"/>
      <c r="AF63" s="246"/>
    </row>
    <row r="64" spans="2:32" ht="13.5" customHeight="1">
      <c r="B64" s="55" t="s">
        <v>76</v>
      </c>
      <c r="C64" s="179">
        <f>D64+E64</f>
        <v>0</v>
      </c>
      <c r="D64" s="180">
        <f t="shared" si="8"/>
        <v>0</v>
      </c>
      <c r="E64" s="180">
        <f>H64+K64+N64+Q64+T64+W64+Z64+AC64+AF64</f>
        <v>0</v>
      </c>
      <c r="F64" s="180">
        <f t="shared" si="9"/>
        <v>0</v>
      </c>
      <c r="G64" s="243">
        <v>0</v>
      </c>
      <c r="H64" s="243">
        <v>0</v>
      </c>
      <c r="I64" s="245">
        <f t="shared" si="0"/>
        <v>0</v>
      </c>
      <c r="J64" s="243">
        <v>0</v>
      </c>
      <c r="K64" s="243">
        <v>0</v>
      </c>
      <c r="L64" s="245">
        <f t="shared" si="1"/>
        <v>0</v>
      </c>
      <c r="M64" s="243">
        <v>0</v>
      </c>
      <c r="N64" s="243">
        <v>0</v>
      </c>
      <c r="O64" s="245">
        <f t="shared" si="2"/>
        <v>0</v>
      </c>
      <c r="P64" s="243">
        <v>0</v>
      </c>
      <c r="Q64" s="243">
        <v>0</v>
      </c>
      <c r="R64" s="245">
        <f t="shared" si="3"/>
        <v>0</v>
      </c>
      <c r="S64" s="243">
        <v>0</v>
      </c>
      <c r="T64" s="243">
        <v>0</v>
      </c>
      <c r="U64" s="245">
        <f t="shared" si="7"/>
        <v>0</v>
      </c>
      <c r="V64" s="243">
        <v>0</v>
      </c>
      <c r="W64" s="243">
        <v>0</v>
      </c>
      <c r="X64" s="245">
        <f t="shared" si="4"/>
        <v>0</v>
      </c>
      <c r="Y64" s="243">
        <v>0</v>
      </c>
      <c r="Z64" s="243">
        <v>0</v>
      </c>
      <c r="AA64" s="245">
        <f t="shared" si="5"/>
        <v>0</v>
      </c>
      <c r="AB64" s="243">
        <v>0</v>
      </c>
      <c r="AC64" s="243">
        <v>0</v>
      </c>
      <c r="AD64" s="245">
        <f t="shared" si="6"/>
        <v>0</v>
      </c>
      <c r="AE64" s="243">
        <v>0</v>
      </c>
      <c r="AF64" s="243">
        <v>0</v>
      </c>
    </row>
    <row r="65" spans="2:32" ht="12.75" customHeight="1">
      <c r="B65" s="55" t="s">
        <v>77</v>
      </c>
      <c r="C65" s="175">
        <v>552</v>
      </c>
      <c r="D65" s="177">
        <v>221</v>
      </c>
      <c r="E65" s="177">
        <v>331</v>
      </c>
      <c r="F65" s="177">
        <v>552</v>
      </c>
      <c r="G65" s="176">
        <v>221</v>
      </c>
      <c r="H65" s="176">
        <v>331</v>
      </c>
      <c r="I65" s="245">
        <f t="shared" si="0"/>
        <v>0</v>
      </c>
      <c r="J65" s="243">
        <v>0</v>
      </c>
      <c r="K65" s="243">
        <v>0</v>
      </c>
      <c r="L65" s="245">
        <f t="shared" si="1"/>
        <v>0</v>
      </c>
      <c r="M65" s="243">
        <v>0</v>
      </c>
      <c r="N65" s="243">
        <v>0</v>
      </c>
      <c r="O65" s="248">
        <f t="shared" si="2"/>
        <v>0</v>
      </c>
      <c r="P65" s="176">
        <v>0</v>
      </c>
      <c r="Q65" s="176">
        <v>0</v>
      </c>
      <c r="R65" s="245">
        <f t="shared" si="3"/>
        <v>0</v>
      </c>
      <c r="S65" s="243">
        <v>0</v>
      </c>
      <c r="T65" s="243">
        <v>0</v>
      </c>
      <c r="U65" s="248">
        <f t="shared" si="7"/>
        <v>0</v>
      </c>
      <c r="V65" s="243">
        <v>0</v>
      </c>
      <c r="W65" s="176">
        <v>0</v>
      </c>
      <c r="X65" s="245">
        <f t="shared" si="4"/>
        <v>0</v>
      </c>
      <c r="Y65" s="243">
        <v>0</v>
      </c>
      <c r="Z65" s="243">
        <v>0</v>
      </c>
      <c r="AA65" s="245">
        <f t="shared" si="5"/>
        <v>0</v>
      </c>
      <c r="AB65" s="243">
        <v>0</v>
      </c>
      <c r="AC65" s="243">
        <v>0</v>
      </c>
      <c r="AD65" s="245">
        <f t="shared" si="6"/>
        <v>0</v>
      </c>
      <c r="AE65" s="243">
        <v>0</v>
      </c>
      <c r="AF65" s="243">
        <v>0</v>
      </c>
    </row>
    <row r="66" spans="2:32" ht="12.75" customHeight="1">
      <c r="B66" s="55" t="s">
        <v>78</v>
      </c>
      <c r="C66" s="179">
        <f>D66+E66</f>
        <v>0</v>
      </c>
      <c r="D66" s="180">
        <f t="shared" si="8"/>
        <v>0</v>
      </c>
      <c r="E66" s="180">
        <f>H66+K66+N66+Q66+T66+W66+Z66+AC66+AF66</f>
        <v>0</v>
      </c>
      <c r="F66" s="180">
        <f t="shared" si="9"/>
        <v>0</v>
      </c>
      <c r="G66" s="243">
        <v>0</v>
      </c>
      <c r="H66" s="243">
        <v>0</v>
      </c>
      <c r="I66" s="245">
        <f t="shared" si="0"/>
        <v>0</v>
      </c>
      <c r="J66" s="243">
        <v>0</v>
      </c>
      <c r="K66" s="243">
        <v>0</v>
      </c>
      <c r="L66" s="245">
        <f t="shared" si="1"/>
        <v>0</v>
      </c>
      <c r="M66" s="243">
        <v>0</v>
      </c>
      <c r="N66" s="243">
        <v>0</v>
      </c>
      <c r="O66" s="245">
        <f t="shared" si="2"/>
        <v>0</v>
      </c>
      <c r="P66" s="243">
        <v>0</v>
      </c>
      <c r="Q66" s="243">
        <v>0</v>
      </c>
      <c r="R66" s="245">
        <f t="shared" si="3"/>
        <v>0</v>
      </c>
      <c r="S66" s="243">
        <v>0</v>
      </c>
      <c r="T66" s="243">
        <v>0</v>
      </c>
      <c r="U66" s="245">
        <f t="shared" si="7"/>
        <v>0</v>
      </c>
      <c r="V66" s="243">
        <v>0</v>
      </c>
      <c r="W66" s="243">
        <v>0</v>
      </c>
      <c r="X66" s="245">
        <f t="shared" si="4"/>
        <v>0</v>
      </c>
      <c r="Y66" s="243">
        <v>0</v>
      </c>
      <c r="Z66" s="243">
        <v>0</v>
      </c>
      <c r="AA66" s="245">
        <f t="shared" si="5"/>
        <v>0</v>
      </c>
      <c r="AB66" s="243">
        <v>0</v>
      </c>
      <c r="AC66" s="243">
        <v>0</v>
      </c>
      <c r="AD66" s="245">
        <f t="shared" si="6"/>
        <v>0</v>
      </c>
      <c r="AE66" s="243">
        <v>0</v>
      </c>
      <c r="AF66" s="243">
        <v>0</v>
      </c>
    </row>
    <row r="67" spans="2:32" ht="12.75" customHeight="1">
      <c r="B67" s="55" t="s">
        <v>79</v>
      </c>
      <c r="C67" s="175">
        <v>10</v>
      </c>
      <c r="D67" s="177">
        <v>8</v>
      </c>
      <c r="E67" s="177">
        <v>2</v>
      </c>
      <c r="F67" s="180">
        <f t="shared" si="9"/>
        <v>0</v>
      </c>
      <c r="G67" s="243">
        <v>0</v>
      </c>
      <c r="H67" s="243">
        <v>0</v>
      </c>
      <c r="I67" s="248">
        <v>10</v>
      </c>
      <c r="J67" s="176">
        <v>8</v>
      </c>
      <c r="K67" s="176">
        <v>2</v>
      </c>
      <c r="L67" s="245">
        <f t="shared" si="1"/>
        <v>0</v>
      </c>
      <c r="M67" s="243">
        <v>0</v>
      </c>
      <c r="N67" s="243">
        <v>0</v>
      </c>
      <c r="O67" s="245">
        <f t="shared" si="2"/>
        <v>0</v>
      </c>
      <c r="P67" s="243">
        <v>0</v>
      </c>
      <c r="Q67" s="243">
        <v>0</v>
      </c>
      <c r="R67" s="245">
        <f t="shared" si="3"/>
        <v>0</v>
      </c>
      <c r="S67" s="243">
        <v>0</v>
      </c>
      <c r="T67" s="243">
        <v>0</v>
      </c>
      <c r="U67" s="245">
        <f t="shared" si="7"/>
        <v>0</v>
      </c>
      <c r="V67" s="243">
        <v>0</v>
      </c>
      <c r="W67" s="243">
        <v>0</v>
      </c>
      <c r="X67" s="245">
        <f t="shared" si="4"/>
        <v>0</v>
      </c>
      <c r="Y67" s="243">
        <v>0</v>
      </c>
      <c r="Z67" s="243">
        <v>0</v>
      </c>
      <c r="AA67" s="245">
        <f t="shared" si="5"/>
        <v>0</v>
      </c>
      <c r="AB67" s="243">
        <v>0</v>
      </c>
      <c r="AC67" s="243">
        <v>0</v>
      </c>
      <c r="AD67" s="245">
        <f t="shared" si="6"/>
        <v>0</v>
      </c>
      <c r="AE67" s="243">
        <v>0</v>
      </c>
      <c r="AF67" s="243">
        <v>0</v>
      </c>
    </row>
    <row r="68" spans="2:32" ht="12.75" customHeight="1">
      <c r="B68" s="61" t="s">
        <v>80</v>
      </c>
      <c r="C68" s="179">
        <f>D68+E68</f>
        <v>0</v>
      </c>
      <c r="D68" s="180">
        <f t="shared" si="8"/>
        <v>0</v>
      </c>
      <c r="E68" s="180">
        <f>H68+K68+N68+Q68+T68+W68+Z68+AC68+AF68</f>
        <v>0</v>
      </c>
      <c r="F68" s="180">
        <f t="shared" si="9"/>
        <v>0</v>
      </c>
      <c r="G68" s="243">
        <v>0</v>
      </c>
      <c r="H68" s="243">
        <v>0</v>
      </c>
      <c r="I68" s="245">
        <f t="shared" si="0"/>
        <v>0</v>
      </c>
      <c r="J68" s="243">
        <v>0</v>
      </c>
      <c r="K68" s="243">
        <v>0</v>
      </c>
      <c r="L68" s="245">
        <f t="shared" si="1"/>
        <v>0</v>
      </c>
      <c r="M68" s="243">
        <v>0</v>
      </c>
      <c r="N68" s="243">
        <v>0</v>
      </c>
      <c r="O68" s="245">
        <f t="shared" si="2"/>
        <v>0</v>
      </c>
      <c r="P68" s="243">
        <v>0</v>
      </c>
      <c r="Q68" s="243">
        <v>0</v>
      </c>
      <c r="R68" s="245">
        <f t="shared" si="3"/>
        <v>0</v>
      </c>
      <c r="S68" s="243">
        <v>0</v>
      </c>
      <c r="T68" s="243">
        <v>0</v>
      </c>
      <c r="U68" s="245">
        <f t="shared" si="7"/>
        <v>0</v>
      </c>
      <c r="V68" s="243">
        <v>0</v>
      </c>
      <c r="W68" s="243">
        <v>0</v>
      </c>
      <c r="X68" s="245">
        <f t="shared" si="4"/>
        <v>0</v>
      </c>
      <c r="Y68" s="243">
        <v>0</v>
      </c>
      <c r="Z68" s="243">
        <v>0</v>
      </c>
      <c r="AA68" s="245">
        <f t="shared" si="5"/>
        <v>0</v>
      </c>
      <c r="AB68" s="243">
        <v>0</v>
      </c>
      <c r="AC68" s="243">
        <v>0</v>
      </c>
      <c r="AD68" s="245">
        <f t="shared" si="6"/>
        <v>0</v>
      </c>
      <c r="AE68" s="243">
        <v>0</v>
      </c>
      <c r="AF68" s="243">
        <v>0</v>
      </c>
    </row>
    <row r="69" spans="2:32" ht="4.5" customHeight="1" thickBot="1">
      <c r="B69" s="138"/>
      <c r="C69" s="250"/>
      <c r="D69" s="251"/>
      <c r="E69" s="251"/>
      <c r="F69" s="251"/>
      <c r="G69" s="252"/>
      <c r="H69" s="252"/>
      <c r="I69" s="258"/>
      <c r="J69" s="252"/>
      <c r="K69" s="252"/>
      <c r="L69" s="258"/>
      <c r="M69" s="252"/>
      <c r="N69" s="252"/>
      <c r="O69" s="258"/>
      <c r="P69" s="252"/>
      <c r="Q69" s="252"/>
      <c r="R69" s="258"/>
      <c r="S69" s="252"/>
      <c r="T69" s="252"/>
      <c r="U69" s="258"/>
      <c r="V69" s="252"/>
      <c r="W69" s="252"/>
      <c r="X69" s="258"/>
      <c r="Y69" s="252"/>
      <c r="Z69" s="252"/>
      <c r="AA69" s="258"/>
      <c r="AB69" s="252"/>
      <c r="AC69" s="252"/>
      <c r="AD69" s="258"/>
      <c r="AE69" s="252"/>
      <c r="AF69" s="252"/>
    </row>
    <row r="70" ht="13.5" customHeight="1"/>
    <row r="71" ht="12.75" thickBot="1" thickTop="1"/>
    <row r="72" ht="12.75" thickBot="1" thickTop="1"/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</sheetData>
  <mergeCells count="1">
    <mergeCell ref="B4:B5"/>
  </mergeCells>
  <printOptions/>
  <pageMargins left="0.5905511811023623" right="0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U2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U25"/>
    </sheetView>
  </sheetViews>
  <sheetFormatPr defaultColWidth="6.00390625" defaultRowHeight="12.75" customHeight="1"/>
  <cols>
    <col min="1" max="1" width="0.5" style="143" customWidth="1"/>
    <col min="2" max="2" width="8.625" style="143" customWidth="1"/>
    <col min="3" max="3" width="4.625" style="143" customWidth="1"/>
    <col min="4" max="4" width="3.625" style="143" customWidth="1"/>
    <col min="5" max="5" width="4.125" style="143" customWidth="1"/>
    <col min="6" max="8" width="3.875" style="143" customWidth="1"/>
    <col min="9" max="10" width="5.125" style="143" customWidth="1"/>
    <col min="11" max="12" width="4.125" style="143" customWidth="1"/>
    <col min="13" max="14" width="5.125" style="143" customWidth="1"/>
    <col min="15" max="15" width="4.125" style="143" customWidth="1"/>
    <col min="16" max="17" width="5.125" style="143" customWidth="1"/>
    <col min="18" max="21" width="4.125" style="143" customWidth="1"/>
    <col min="22" max="16384" width="6.00390625" style="143" customWidth="1"/>
  </cols>
  <sheetData>
    <row r="1" ht="6" customHeight="1"/>
    <row r="2" ht="13.5" customHeight="1">
      <c r="B2" s="144" t="s">
        <v>445</v>
      </c>
    </row>
    <row r="3" ht="6" customHeight="1"/>
    <row r="4" spans="2:21" s="146" customFormat="1" ht="13.5" customHeight="1">
      <c r="B4" s="145"/>
      <c r="C4" s="145"/>
      <c r="D4" s="145"/>
      <c r="E4" s="468" t="s">
        <v>125</v>
      </c>
      <c r="F4" s="469"/>
      <c r="G4" s="469"/>
      <c r="H4" s="470"/>
      <c r="I4" s="468" t="s">
        <v>126</v>
      </c>
      <c r="J4" s="469"/>
      <c r="K4" s="469"/>
      <c r="L4" s="470"/>
      <c r="M4" s="468" t="s">
        <v>142</v>
      </c>
      <c r="N4" s="469"/>
      <c r="O4" s="470"/>
      <c r="P4" s="476" t="s">
        <v>143</v>
      </c>
      <c r="Q4" s="477"/>
      <c r="R4" s="477"/>
      <c r="S4" s="477"/>
      <c r="T4" s="477"/>
      <c r="U4" s="477"/>
    </row>
    <row r="5" spans="2:21" s="146" customFormat="1" ht="13.5" customHeight="1">
      <c r="B5" s="463" t="s">
        <v>144</v>
      </c>
      <c r="C5" s="463"/>
      <c r="D5" s="467"/>
      <c r="E5" s="471"/>
      <c r="F5" s="472"/>
      <c r="G5" s="472"/>
      <c r="H5" s="473"/>
      <c r="I5" s="471"/>
      <c r="J5" s="472"/>
      <c r="K5" s="472"/>
      <c r="L5" s="473"/>
      <c r="M5" s="471"/>
      <c r="N5" s="472"/>
      <c r="O5" s="473"/>
      <c r="P5" s="465" t="s">
        <v>145</v>
      </c>
      <c r="Q5" s="466"/>
      <c r="R5" s="478"/>
      <c r="S5" s="465" t="s">
        <v>146</v>
      </c>
      <c r="T5" s="466"/>
      <c r="U5" s="466"/>
    </row>
    <row r="6" spans="2:21" s="146" customFormat="1" ht="13.5" customHeight="1">
      <c r="B6" s="463"/>
      <c r="C6" s="463"/>
      <c r="D6" s="467"/>
      <c r="E6" s="474" t="s">
        <v>9</v>
      </c>
      <c r="F6" s="474" t="s">
        <v>127</v>
      </c>
      <c r="G6" s="474" t="s">
        <v>128</v>
      </c>
      <c r="H6" s="474" t="s">
        <v>129</v>
      </c>
      <c r="I6" s="474" t="s">
        <v>9</v>
      </c>
      <c r="J6" s="147" t="s">
        <v>130</v>
      </c>
      <c r="K6" s="147" t="s">
        <v>131</v>
      </c>
      <c r="L6" s="147" t="s">
        <v>132</v>
      </c>
      <c r="M6" s="474" t="s">
        <v>9</v>
      </c>
      <c r="N6" s="147" t="s">
        <v>131</v>
      </c>
      <c r="O6" s="147" t="s">
        <v>132</v>
      </c>
      <c r="P6" s="474" t="s">
        <v>9</v>
      </c>
      <c r="Q6" s="147" t="s">
        <v>133</v>
      </c>
      <c r="R6" s="147" t="s">
        <v>134</v>
      </c>
      <c r="S6" s="474" t="s">
        <v>9</v>
      </c>
      <c r="T6" s="147" t="s">
        <v>135</v>
      </c>
      <c r="U6" s="147" t="s">
        <v>136</v>
      </c>
    </row>
    <row r="7" spans="5:21" s="146" customFormat="1" ht="13.5" customHeight="1">
      <c r="E7" s="475"/>
      <c r="F7" s="475"/>
      <c r="G7" s="475"/>
      <c r="H7" s="475"/>
      <c r="I7" s="475"/>
      <c r="J7" s="148" t="s">
        <v>137</v>
      </c>
      <c r="K7" s="148" t="s">
        <v>138</v>
      </c>
      <c r="L7" s="148" t="s">
        <v>139</v>
      </c>
      <c r="M7" s="475"/>
      <c r="N7" s="148" t="s">
        <v>138</v>
      </c>
      <c r="O7" s="148" t="s">
        <v>139</v>
      </c>
      <c r="P7" s="475"/>
      <c r="Q7" s="148" t="s">
        <v>140</v>
      </c>
      <c r="R7" s="148" t="s">
        <v>139</v>
      </c>
      <c r="S7" s="475"/>
      <c r="T7" s="148" t="s">
        <v>141</v>
      </c>
      <c r="U7" s="148" t="s">
        <v>139</v>
      </c>
    </row>
    <row r="8" spans="2:21" ht="6" customHeight="1">
      <c r="B8" s="149"/>
      <c r="C8" s="149"/>
      <c r="D8" s="149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2:21" ht="13.5" customHeight="1">
      <c r="B9" s="146"/>
      <c r="C9" s="146"/>
      <c r="D9" s="152" t="s">
        <v>9</v>
      </c>
      <c r="E9" s="153">
        <v>7</v>
      </c>
      <c r="F9" s="154">
        <v>1</v>
      </c>
      <c r="G9" s="154">
        <v>1</v>
      </c>
      <c r="H9" s="154">
        <v>5</v>
      </c>
      <c r="I9" s="154">
        <v>10</v>
      </c>
      <c r="J9" s="154">
        <v>10</v>
      </c>
      <c r="K9" s="155">
        <f>K10+K11</f>
        <v>0</v>
      </c>
      <c r="L9" s="155">
        <f>L10+L11</f>
        <v>0</v>
      </c>
      <c r="M9" s="154">
        <v>1</v>
      </c>
      <c r="N9" s="154">
        <v>1</v>
      </c>
      <c r="O9" s="155">
        <f>O10+O11</f>
        <v>0</v>
      </c>
      <c r="P9" s="154">
        <v>20</v>
      </c>
      <c r="Q9" s="154">
        <v>9</v>
      </c>
      <c r="R9" s="154">
        <v>11</v>
      </c>
      <c r="S9" s="154">
        <v>36</v>
      </c>
      <c r="T9" s="154">
        <v>7</v>
      </c>
      <c r="U9" s="154">
        <v>29</v>
      </c>
    </row>
    <row r="10" spans="2:21" ht="13.5" customHeight="1">
      <c r="B10" s="463" t="s">
        <v>147</v>
      </c>
      <c r="C10" s="463"/>
      <c r="D10" s="146" t="s">
        <v>83</v>
      </c>
      <c r="E10" s="156">
        <v>5</v>
      </c>
      <c r="F10" s="157">
        <v>1</v>
      </c>
      <c r="G10" s="157">
        <v>1</v>
      </c>
      <c r="H10" s="157">
        <v>3</v>
      </c>
      <c r="I10" s="158">
        <v>5</v>
      </c>
      <c r="J10" s="157">
        <v>5</v>
      </c>
      <c r="K10" s="159">
        <v>0</v>
      </c>
      <c r="L10" s="159">
        <v>0</v>
      </c>
      <c r="M10" s="158">
        <v>1</v>
      </c>
      <c r="N10" s="157">
        <v>1</v>
      </c>
      <c r="O10" s="159">
        <v>0</v>
      </c>
      <c r="P10" s="158">
        <v>11</v>
      </c>
      <c r="Q10" s="157">
        <v>4</v>
      </c>
      <c r="R10" s="157">
        <v>7</v>
      </c>
      <c r="S10" s="158">
        <v>30</v>
      </c>
      <c r="T10" s="157">
        <v>6</v>
      </c>
      <c r="U10" s="157">
        <v>24</v>
      </c>
    </row>
    <row r="11" spans="2:21" ht="13.5" customHeight="1">
      <c r="B11" s="146"/>
      <c r="C11" s="146"/>
      <c r="D11" s="146" t="s">
        <v>84</v>
      </c>
      <c r="E11" s="156">
        <v>2</v>
      </c>
      <c r="F11" s="159">
        <v>0</v>
      </c>
      <c r="G11" s="159">
        <v>0</v>
      </c>
      <c r="H11" s="159">
        <v>2</v>
      </c>
      <c r="I11" s="158">
        <v>5</v>
      </c>
      <c r="J11" s="157">
        <v>5</v>
      </c>
      <c r="K11" s="159">
        <v>0</v>
      </c>
      <c r="L11" s="159">
        <v>0</v>
      </c>
      <c r="M11" s="158">
        <f>N11+O11</f>
        <v>0</v>
      </c>
      <c r="N11" s="157">
        <v>0</v>
      </c>
      <c r="O11" s="159">
        <v>0</v>
      </c>
      <c r="P11" s="158">
        <v>9</v>
      </c>
      <c r="Q11" s="157">
        <v>5</v>
      </c>
      <c r="R11" s="157">
        <v>4</v>
      </c>
      <c r="S11" s="158">
        <v>6</v>
      </c>
      <c r="T11" s="157">
        <v>1</v>
      </c>
      <c r="U11" s="157">
        <v>5</v>
      </c>
    </row>
    <row r="12" spans="2:21" ht="13.5" customHeight="1">
      <c r="B12" s="146"/>
      <c r="C12" s="146"/>
      <c r="D12" s="146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</row>
    <row r="13" spans="2:21" ht="13.5" customHeight="1">
      <c r="B13" s="146"/>
      <c r="C13" s="146"/>
      <c r="D13" s="152" t="s">
        <v>9</v>
      </c>
      <c r="E13" s="153">
        <v>10</v>
      </c>
      <c r="F13" s="154">
        <v>1</v>
      </c>
      <c r="G13" s="154">
        <v>4</v>
      </c>
      <c r="H13" s="154">
        <v>5</v>
      </c>
      <c r="I13" s="154">
        <v>20</v>
      </c>
      <c r="J13" s="154">
        <v>20</v>
      </c>
      <c r="K13" s="155">
        <f>K14+K15</f>
        <v>0</v>
      </c>
      <c r="L13" s="155">
        <f>L14+L15</f>
        <v>0</v>
      </c>
      <c r="M13" s="154">
        <v>5</v>
      </c>
      <c r="N13" s="154">
        <v>5</v>
      </c>
      <c r="O13" s="155">
        <f>O14+O15</f>
        <v>0</v>
      </c>
      <c r="P13" s="154">
        <v>6</v>
      </c>
      <c r="Q13" s="154">
        <v>5</v>
      </c>
      <c r="R13" s="155">
        <v>1</v>
      </c>
      <c r="S13" s="161">
        <v>3</v>
      </c>
      <c r="T13" s="161">
        <v>3</v>
      </c>
      <c r="U13" s="155">
        <f>U14+U15</f>
        <v>0</v>
      </c>
    </row>
    <row r="14" spans="2:21" ht="13.5" customHeight="1">
      <c r="B14" s="463" t="s">
        <v>148</v>
      </c>
      <c r="C14" s="463"/>
      <c r="D14" s="146" t="s">
        <v>83</v>
      </c>
      <c r="E14" s="156">
        <v>5</v>
      </c>
      <c r="F14" s="157">
        <v>1</v>
      </c>
      <c r="G14" s="157">
        <v>1</v>
      </c>
      <c r="H14" s="157">
        <v>3</v>
      </c>
      <c r="I14" s="158">
        <v>13</v>
      </c>
      <c r="J14" s="157">
        <v>13</v>
      </c>
      <c r="K14" s="159">
        <v>0</v>
      </c>
      <c r="L14" s="159">
        <v>0</v>
      </c>
      <c r="M14" s="158">
        <f>N14+O14</f>
        <v>0</v>
      </c>
      <c r="N14" s="157">
        <v>0</v>
      </c>
      <c r="O14" s="159">
        <v>0</v>
      </c>
      <c r="P14" s="158">
        <v>3</v>
      </c>
      <c r="Q14" s="157">
        <v>3</v>
      </c>
      <c r="R14" s="159">
        <v>0</v>
      </c>
      <c r="S14" s="161">
        <v>1</v>
      </c>
      <c r="T14" s="159">
        <v>1</v>
      </c>
      <c r="U14" s="159">
        <v>0</v>
      </c>
    </row>
    <row r="15" spans="2:21" ht="13.5" customHeight="1">
      <c r="B15" s="146"/>
      <c r="C15" s="146"/>
      <c r="D15" s="146" t="s">
        <v>84</v>
      </c>
      <c r="E15" s="156">
        <v>5</v>
      </c>
      <c r="F15" s="159">
        <v>0</v>
      </c>
      <c r="G15" s="157">
        <v>3</v>
      </c>
      <c r="H15" s="157">
        <v>2</v>
      </c>
      <c r="I15" s="158">
        <v>7</v>
      </c>
      <c r="J15" s="157">
        <v>7</v>
      </c>
      <c r="K15" s="159">
        <v>0</v>
      </c>
      <c r="L15" s="159">
        <v>0</v>
      </c>
      <c r="M15" s="158">
        <v>5</v>
      </c>
      <c r="N15" s="157">
        <v>5</v>
      </c>
      <c r="O15" s="159">
        <v>0</v>
      </c>
      <c r="P15" s="158">
        <v>3</v>
      </c>
      <c r="Q15" s="157">
        <v>2</v>
      </c>
      <c r="R15" s="159">
        <v>1</v>
      </c>
      <c r="S15" s="161">
        <v>2</v>
      </c>
      <c r="T15" s="159">
        <v>2</v>
      </c>
      <c r="U15" s="159">
        <v>0</v>
      </c>
    </row>
    <row r="16" spans="2:21" ht="13.5" customHeight="1">
      <c r="B16" s="146"/>
      <c r="C16" s="146"/>
      <c r="D16" s="146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2:21" ht="13.5" customHeight="1">
      <c r="B17" s="146"/>
      <c r="C17" s="146"/>
      <c r="D17" s="152" t="s">
        <v>9</v>
      </c>
      <c r="E17" s="164">
        <f aca="true" t="shared" si="0" ref="E17:U17">E18+E19</f>
        <v>0</v>
      </c>
      <c r="F17" s="155">
        <f t="shared" si="0"/>
        <v>0</v>
      </c>
      <c r="G17" s="155">
        <f t="shared" si="0"/>
        <v>0</v>
      </c>
      <c r="H17" s="155">
        <f t="shared" si="0"/>
        <v>0</v>
      </c>
      <c r="I17" s="154">
        <v>197</v>
      </c>
      <c r="J17" s="154">
        <v>196</v>
      </c>
      <c r="K17" s="155">
        <v>1</v>
      </c>
      <c r="L17" s="155">
        <f t="shared" si="0"/>
        <v>0</v>
      </c>
      <c r="M17" s="154">
        <v>168</v>
      </c>
      <c r="N17" s="154">
        <v>168</v>
      </c>
      <c r="O17" s="155">
        <f>O18+O19</f>
        <v>0</v>
      </c>
      <c r="P17" s="154">
        <v>303</v>
      </c>
      <c r="Q17" s="154">
        <v>297</v>
      </c>
      <c r="R17" s="154">
        <v>6</v>
      </c>
      <c r="S17" s="155">
        <f t="shared" si="0"/>
        <v>0</v>
      </c>
      <c r="T17" s="155">
        <f t="shared" si="0"/>
        <v>0</v>
      </c>
      <c r="U17" s="155">
        <f t="shared" si="0"/>
        <v>0</v>
      </c>
    </row>
    <row r="18" spans="2:21" ht="13.5" customHeight="1">
      <c r="B18" s="146"/>
      <c r="C18" s="146" t="s">
        <v>9</v>
      </c>
      <c r="D18" s="146" t="s">
        <v>83</v>
      </c>
      <c r="E18" s="160">
        <f>SUM(F18:H18)</f>
        <v>0</v>
      </c>
      <c r="F18" s="159">
        <v>0</v>
      </c>
      <c r="G18" s="159">
        <v>0</v>
      </c>
      <c r="H18" s="159">
        <v>0</v>
      </c>
      <c r="I18" s="158">
        <v>126</v>
      </c>
      <c r="J18" s="157">
        <v>126</v>
      </c>
      <c r="K18" s="159">
        <v>0</v>
      </c>
      <c r="L18" s="159">
        <v>0</v>
      </c>
      <c r="M18" s="158">
        <v>122</v>
      </c>
      <c r="N18" s="157">
        <v>122</v>
      </c>
      <c r="O18" s="159">
        <v>0</v>
      </c>
      <c r="P18" s="158">
        <v>184</v>
      </c>
      <c r="Q18" s="157">
        <v>181</v>
      </c>
      <c r="R18" s="157">
        <v>3</v>
      </c>
      <c r="S18" s="161">
        <f>T18+U18</f>
        <v>0</v>
      </c>
      <c r="T18" s="159">
        <v>0</v>
      </c>
      <c r="U18" s="159">
        <v>0</v>
      </c>
    </row>
    <row r="19" spans="2:21" ht="13.5" customHeight="1">
      <c r="B19" s="146"/>
      <c r="C19" s="146"/>
      <c r="D19" s="146" t="s">
        <v>84</v>
      </c>
      <c r="E19" s="160">
        <f>SUM(F19:H19)</f>
        <v>0</v>
      </c>
      <c r="F19" s="159">
        <v>0</v>
      </c>
      <c r="G19" s="159">
        <v>0</v>
      </c>
      <c r="H19" s="159">
        <v>0</v>
      </c>
      <c r="I19" s="158">
        <v>71</v>
      </c>
      <c r="J19" s="157">
        <v>70</v>
      </c>
      <c r="K19" s="159">
        <v>1</v>
      </c>
      <c r="L19" s="159">
        <v>0</v>
      </c>
      <c r="M19" s="158">
        <v>46</v>
      </c>
      <c r="N19" s="157">
        <v>46</v>
      </c>
      <c r="O19" s="159">
        <v>0</v>
      </c>
      <c r="P19" s="158">
        <v>119</v>
      </c>
      <c r="Q19" s="157">
        <v>116</v>
      </c>
      <c r="R19" s="157">
        <v>3</v>
      </c>
      <c r="S19" s="161">
        <f>T19+U19</f>
        <v>0</v>
      </c>
      <c r="T19" s="159">
        <v>0</v>
      </c>
      <c r="U19" s="159">
        <v>0</v>
      </c>
    </row>
    <row r="20" spans="2:21" ht="13.5" customHeight="1">
      <c r="B20" s="146" t="s">
        <v>17</v>
      </c>
      <c r="C20" s="146"/>
      <c r="D20" s="146"/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</row>
    <row r="21" spans="2:21" ht="13.5" customHeight="1">
      <c r="B21" s="146"/>
      <c r="C21" s="464" t="s">
        <v>149</v>
      </c>
      <c r="D21" s="146" t="s">
        <v>9</v>
      </c>
      <c r="E21" s="160">
        <f aca="true" t="shared" si="1" ref="E21:U21">E22+E23</f>
        <v>0</v>
      </c>
      <c r="F21" s="161">
        <f t="shared" si="1"/>
        <v>0</v>
      </c>
      <c r="G21" s="161">
        <f t="shared" si="1"/>
        <v>0</v>
      </c>
      <c r="H21" s="161">
        <f t="shared" si="1"/>
        <v>0</v>
      </c>
      <c r="I21" s="158">
        <v>18</v>
      </c>
      <c r="J21" s="158">
        <v>18</v>
      </c>
      <c r="K21" s="161">
        <f t="shared" si="1"/>
        <v>0</v>
      </c>
      <c r="L21" s="161">
        <f t="shared" si="1"/>
        <v>0</v>
      </c>
      <c r="M21" s="158">
        <v>19</v>
      </c>
      <c r="N21" s="158">
        <v>19</v>
      </c>
      <c r="O21" s="155">
        <f>O22+O23</f>
        <v>0</v>
      </c>
      <c r="P21" s="158">
        <v>27</v>
      </c>
      <c r="Q21" s="158">
        <v>27</v>
      </c>
      <c r="R21" s="158">
        <f t="shared" si="1"/>
        <v>0</v>
      </c>
      <c r="S21" s="161">
        <f t="shared" si="1"/>
        <v>0</v>
      </c>
      <c r="T21" s="161">
        <f t="shared" si="1"/>
        <v>0</v>
      </c>
      <c r="U21" s="161">
        <f t="shared" si="1"/>
        <v>0</v>
      </c>
    </row>
    <row r="22" spans="2:21" ht="13.5" customHeight="1">
      <c r="B22" s="146"/>
      <c r="C22" s="464"/>
      <c r="D22" s="146" t="s">
        <v>83</v>
      </c>
      <c r="E22" s="160">
        <f>SUM(F22:H22)</f>
        <v>0</v>
      </c>
      <c r="F22" s="159">
        <v>0</v>
      </c>
      <c r="G22" s="159">
        <v>0</v>
      </c>
      <c r="H22" s="159">
        <v>0</v>
      </c>
      <c r="I22" s="158">
        <v>12</v>
      </c>
      <c r="J22" s="157">
        <v>12</v>
      </c>
      <c r="K22" s="159">
        <v>0</v>
      </c>
      <c r="L22" s="159">
        <v>0</v>
      </c>
      <c r="M22" s="158">
        <v>15</v>
      </c>
      <c r="N22" s="157">
        <v>15</v>
      </c>
      <c r="O22" s="159">
        <v>0</v>
      </c>
      <c r="P22" s="158">
        <v>13</v>
      </c>
      <c r="Q22" s="157">
        <v>13</v>
      </c>
      <c r="R22" s="157">
        <v>0</v>
      </c>
      <c r="S22" s="161">
        <f>T22+U22</f>
        <v>0</v>
      </c>
      <c r="T22" s="159">
        <v>0</v>
      </c>
      <c r="U22" s="159">
        <v>0</v>
      </c>
    </row>
    <row r="23" spans="2:21" ht="13.5" customHeight="1">
      <c r="B23" s="146"/>
      <c r="C23" s="464"/>
      <c r="D23" s="146" t="s">
        <v>84</v>
      </c>
      <c r="E23" s="160">
        <f>SUM(F23:H23)</f>
        <v>0</v>
      </c>
      <c r="F23" s="159">
        <v>0</v>
      </c>
      <c r="G23" s="159">
        <v>0</v>
      </c>
      <c r="H23" s="159">
        <v>0</v>
      </c>
      <c r="I23" s="158">
        <v>6</v>
      </c>
      <c r="J23" s="157">
        <v>6</v>
      </c>
      <c r="K23" s="159">
        <v>0</v>
      </c>
      <c r="L23" s="159">
        <v>0</v>
      </c>
      <c r="M23" s="158">
        <v>4</v>
      </c>
      <c r="N23" s="157">
        <v>4</v>
      </c>
      <c r="O23" s="159">
        <v>0</v>
      </c>
      <c r="P23" s="158">
        <v>14</v>
      </c>
      <c r="Q23" s="157">
        <v>14</v>
      </c>
      <c r="R23" s="159">
        <v>0</v>
      </c>
      <c r="S23" s="161">
        <f>T23+U23</f>
        <v>0</v>
      </c>
      <c r="T23" s="159">
        <v>0</v>
      </c>
      <c r="U23" s="159">
        <v>0</v>
      </c>
    </row>
    <row r="24" spans="2:21" ht="6" customHeight="1">
      <c r="B24" s="165"/>
      <c r="C24" s="165"/>
      <c r="D24" s="166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</row>
    <row r="25" ht="12.75" customHeight="1">
      <c r="D25" s="169"/>
    </row>
    <row r="26" ht="12.75" customHeight="1">
      <c r="D26" s="169"/>
    </row>
    <row r="27" ht="12.75" customHeight="1">
      <c r="D27" s="169"/>
    </row>
    <row r="28" ht="12.75" thickBot="1" thickTop="1"/>
    <row r="29" ht="12.75" thickBot="1" thickTop="1"/>
    <row r="30" ht="12.75" thickBot="1" thickTop="1"/>
    <row r="31" ht="12.75" thickBot="1" thickTop="1"/>
    <row r="32" ht="12.75" thickBot="1" thickTop="1"/>
    <row r="33" ht="12.75" thickBot="1" thickTop="1"/>
  </sheetData>
  <mergeCells count="18">
    <mergeCell ref="E6:E7"/>
    <mergeCell ref="G6:G7"/>
    <mergeCell ref="I6:I7"/>
    <mergeCell ref="M6:M7"/>
    <mergeCell ref="P4:U4"/>
    <mergeCell ref="I4:L5"/>
    <mergeCell ref="M4:O5"/>
    <mergeCell ref="P5:R5"/>
    <mergeCell ref="B10:C10"/>
    <mergeCell ref="B14:C14"/>
    <mergeCell ref="C21:C23"/>
    <mergeCell ref="S5:U5"/>
    <mergeCell ref="B5:D6"/>
    <mergeCell ref="E4:H5"/>
    <mergeCell ref="P6:P7"/>
    <mergeCell ref="S6:S7"/>
    <mergeCell ref="F6:F7"/>
    <mergeCell ref="H6:H7"/>
  </mergeCells>
  <printOptions/>
  <pageMargins left="0.7874015748031497" right="0.1968503937007874" top="0.984251968503937" bottom="0.98425196850393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28"/>
  <sheetViews>
    <sheetView workbookViewId="0" topLeftCell="A1">
      <pane xSplit="4" ySplit="6" topLeftCell="X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3" sqref="S3:AD24"/>
    </sheetView>
  </sheetViews>
  <sheetFormatPr defaultColWidth="7.00390625" defaultRowHeight="12.75" customHeight="1"/>
  <cols>
    <col min="1" max="1" width="0.5" style="143" customWidth="1"/>
    <col min="2" max="2" width="8.625" style="143" customWidth="1"/>
    <col min="3" max="3" width="4.625" style="143" customWidth="1"/>
    <col min="4" max="4" width="3.625" style="143" customWidth="1"/>
    <col min="5" max="7" width="5.625" style="143" customWidth="1"/>
    <col min="8" max="13" width="5.125" style="143" customWidth="1"/>
    <col min="14" max="14" width="5.625" style="143" customWidth="1"/>
    <col min="15" max="17" width="5.125" style="143" customWidth="1"/>
    <col min="18" max="18" width="1.00390625" style="143" customWidth="1"/>
    <col min="19" max="19" width="8.625" style="143" customWidth="1"/>
    <col min="20" max="20" width="4.625" style="143" customWidth="1"/>
    <col min="21" max="21" width="3.625" style="143" customWidth="1"/>
    <col min="22" max="22" width="8.00390625" style="143" customWidth="1"/>
    <col min="23" max="27" width="7.00390625" style="143" customWidth="1"/>
    <col min="28" max="16384" width="7.00390625" style="143" customWidth="1"/>
  </cols>
  <sheetData>
    <row r="1" ht="6" customHeight="1"/>
    <row r="2" spans="2:19" ht="12.75" customHeight="1">
      <c r="B2" s="144" t="s">
        <v>446</v>
      </c>
      <c r="S2" s="144" t="s">
        <v>150</v>
      </c>
    </row>
    <row r="3" ht="6" customHeight="1"/>
    <row r="4" spans="2:30" s="146" customFormat="1" ht="13.5" customHeight="1">
      <c r="B4" s="170"/>
      <c r="C4" s="170"/>
      <c r="D4" s="170"/>
      <c r="E4" s="147"/>
      <c r="F4" s="147"/>
      <c r="G4" s="479" t="s">
        <v>158</v>
      </c>
      <c r="H4" s="480"/>
      <c r="I4" s="480"/>
      <c r="J4" s="480"/>
      <c r="K4" s="480"/>
      <c r="L4" s="480"/>
      <c r="M4" s="481"/>
      <c r="N4" s="479" t="s">
        <v>159</v>
      </c>
      <c r="O4" s="480"/>
      <c r="P4" s="480"/>
      <c r="Q4" s="480"/>
      <c r="S4" s="170"/>
      <c r="T4" s="170"/>
      <c r="U4" s="170"/>
      <c r="V4" s="465" t="s">
        <v>160</v>
      </c>
      <c r="W4" s="466"/>
      <c r="X4" s="466"/>
      <c r="Y4" s="466"/>
      <c r="Z4" s="466"/>
      <c r="AA4" s="466"/>
      <c r="AB4" s="466"/>
      <c r="AC4" s="466"/>
      <c r="AD4" s="466"/>
    </row>
    <row r="5" spans="2:30" s="146" customFormat="1" ht="13.5" customHeight="1">
      <c r="B5" s="463" t="s">
        <v>161</v>
      </c>
      <c r="C5" s="463"/>
      <c r="D5" s="467"/>
      <c r="E5" s="148" t="s">
        <v>9</v>
      </c>
      <c r="F5" s="148" t="s">
        <v>151</v>
      </c>
      <c r="G5" s="471"/>
      <c r="H5" s="472"/>
      <c r="I5" s="472"/>
      <c r="J5" s="472"/>
      <c r="K5" s="472"/>
      <c r="L5" s="472"/>
      <c r="M5" s="473"/>
      <c r="N5" s="471"/>
      <c r="O5" s="472"/>
      <c r="P5" s="472"/>
      <c r="Q5" s="472"/>
      <c r="S5" s="463" t="s">
        <v>161</v>
      </c>
      <c r="T5" s="463"/>
      <c r="U5" s="467"/>
      <c r="V5" s="474" t="s">
        <v>9</v>
      </c>
      <c r="W5" s="465" t="s">
        <v>162</v>
      </c>
      <c r="X5" s="466"/>
      <c r="Y5" s="466"/>
      <c r="Z5" s="478"/>
      <c r="AA5" s="465" t="s">
        <v>163</v>
      </c>
      <c r="AB5" s="466"/>
      <c r="AC5" s="466"/>
      <c r="AD5" s="466"/>
    </row>
    <row r="6" spans="5:30" s="146" customFormat="1" ht="13.5" customHeight="1">
      <c r="E6" s="148"/>
      <c r="F6" s="148"/>
      <c r="G6" s="147" t="s">
        <v>9</v>
      </c>
      <c r="H6" s="147" t="s">
        <v>152</v>
      </c>
      <c r="I6" s="147" t="s">
        <v>153</v>
      </c>
      <c r="J6" s="147" t="s">
        <v>154</v>
      </c>
      <c r="K6" s="147" t="s">
        <v>155</v>
      </c>
      <c r="L6" s="147" t="s">
        <v>156</v>
      </c>
      <c r="M6" s="147" t="s">
        <v>157</v>
      </c>
      <c r="N6" s="147" t="s">
        <v>9</v>
      </c>
      <c r="O6" s="147" t="s">
        <v>152</v>
      </c>
      <c r="P6" s="147" t="s">
        <v>153</v>
      </c>
      <c r="Q6" s="147" t="s">
        <v>154</v>
      </c>
      <c r="V6" s="475"/>
      <c r="W6" s="147" t="s">
        <v>9</v>
      </c>
      <c r="X6" s="147" t="s">
        <v>152</v>
      </c>
      <c r="Y6" s="147" t="s">
        <v>153</v>
      </c>
      <c r="Z6" s="147" t="s">
        <v>154</v>
      </c>
      <c r="AA6" s="147" t="s">
        <v>9</v>
      </c>
      <c r="AB6" s="147" t="s">
        <v>152</v>
      </c>
      <c r="AC6" s="147" t="s">
        <v>153</v>
      </c>
      <c r="AD6" s="147" t="s">
        <v>154</v>
      </c>
    </row>
    <row r="7" spans="2:30" ht="6" customHeight="1">
      <c r="B7" s="149"/>
      <c r="C7" s="149"/>
      <c r="D7" s="149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S7" s="149"/>
      <c r="T7" s="149"/>
      <c r="U7" s="149"/>
      <c r="V7" s="150"/>
      <c r="W7" s="151"/>
      <c r="X7" s="151"/>
      <c r="Y7" s="151"/>
      <c r="Z7" s="151"/>
      <c r="AA7" s="151"/>
      <c r="AB7" s="151"/>
      <c r="AC7" s="151"/>
      <c r="AD7" s="151"/>
    </row>
    <row r="8" spans="2:30" ht="13.5" customHeight="1">
      <c r="B8" s="146"/>
      <c r="C8" s="146"/>
      <c r="D8" s="152" t="s">
        <v>9</v>
      </c>
      <c r="E8" s="171">
        <v>74</v>
      </c>
      <c r="F8" s="172">
        <v>7</v>
      </c>
      <c r="G8" s="172">
        <v>10</v>
      </c>
      <c r="H8" s="172">
        <v>1</v>
      </c>
      <c r="I8" s="172">
        <v>2</v>
      </c>
      <c r="J8" s="173">
        <v>3</v>
      </c>
      <c r="K8" s="172">
        <v>3</v>
      </c>
      <c r="L8" s="172">
        <v>1</v>
      </c>
      <c r="M8" s="173">
        <f>M9+M10</f>
        <v>0</v>
      </c>
      <c r="N8" s="172">
        <v>1</v>
      </c>
      <c r="O8" s="173">
        <f>O9+O10</f>
        <v>0</v>
      </c>
      <c r="P8" s="173">
        <f>P9+P10</f>
        <v>0</v>
      </c>
      <c r="Q8" s="172">
        <v>1</v>
      </c>
      <c r="R8" s="174"/>
      <c r="S8" s="146"/>
      <c r="T8" s="146"/>
      <c r="U8" s="152" t="s">
        <v>9</v>
      </c>
      <c r="V8" s="171">
        <v>56</v>
      </c>
      <c r="W8" s="172">
        <v>20</v>
      </c>
      <c r="X8" s="172">
        <v>8</v>
      </c>
      <c r="Y8" s="172">
        <v>5</v>
      </c>
      <c r="Z8" s="172">
        <v>7</v>
      </c>
      <c r="AA8" s="172">
        <v>36</v>
      </c>
      <c r="AB8" s="172">
        <v>12</v>
      </c>
      <c r="AC8" s="172">
        <v>15</v>
      </c>
      <c r="AD8" s="172">
        <v>9</v>
      </c>
    </row>
    <row r="9" spans="2:30" ht="13.5" customHeight="1">
      <c r="B9" s="463" t="s">
        <v>164</v>
      </c>
      <c r="C9" s="463"/>
      <c r="D9" s="146" t="s">
        <v>83</v>
      </c>
      <c r="E9" s="175">
        <v>52</v>
      </c>
      <c r="F9" s="176">
        <v>5</v>
      </c>
      <c r="G9" s="177">
        <v>5</v>
      </c>
      <c r="H9" s="176">
        <v>1</v>
      </c>
      <c r="I9" s="178">
        <v>1</v>
      </c>
      <c r="J9" s="178">
        <v>1</v>
      </c>
      <c r="K9" s="176">
        <v>2</v>
      </c>
      <c r="L9" s="178">
        <v>0</v>
      </c>
      <c r="M9" s="178">
        <v>0</v>
      </c>
      <c r="N9" s="177">
        <v>1</v>
      </c>
      <c r="O9" s="176">
        <v>0</v>
      </c>
      <c r="P9" s="176">
        <v>0</v>
      </c>
      <c r="Q9" s="176">
        <v>1</v>
      </c>
      <c r="S9" s="463" t="s">
        <v>164</v>
      </c>
      <c r="T9" s="463"/>
      <c r="U9" s="146" t="s">
        <v>83</v>
      </c>
      <c r="V9" s="175">
        <v>41</v>
      </c>
      <c r="W9" s="177">
        <v>11</v>
      </c>
      <c r="X9" s="176">
        <v>6</v>
      </c>
      <c r="Y9" s="176">
        <v>1</v>
      </c>
      <c r="Z9" s="176">
        <v>4</v>
      </c>
      <c r="AA9" s="177">
        <v>30</v>
      </c>
      <c r="AB9" s="176">
        <v>11</v>
      </c>
      <c r="AC9" s="176">
        <v>11</v>
      </c>
      <c r="AD9" s="176">
        <v>8</v>
      </c>
    </row>
    <row r="10" spans="2:30" ht="13.5" customHeight="1">
      <c r="B10" s="146"/>
      <c r="C10" s="146"/>
      <c r="D10" s="146" t="s">
        <v>84</v>
      </c>
      <c r="E10" s="175">
        <v>22</v>
      </c>
      <c r="F10" s="176">
        <v>2</v>
      </c>
      <c r="G10" s="177">
        <v>5</v>
      </c>
      <c r="H10" s="178">
        <v>0</v>
      </c>
      <c r="I10" s="176">
        <v>1</v>
      </c>
      <c r="J10" s="178">
        <v>2</v>
      </c>
      <c r="K10" s="178">
        <v>1</v>
      </c>
      <c r="L10" s="178">
        <v>1</v>
      </c>
      <c r="M10" s="178">
        <v>0</v>
      </c>
      <c r="N10" s="177">
        <f>SUM(O10:Q10)</f>
        <v>0</v>
      </c>
      <c r="O10" s="176">
        <v>0</v>
      </c>
      <c r="P10" s="176">
        <v>0</v>
      </c>
      <c r="Q10" s="176">
        <v>0</v>
      </c>
      <c r="S10" s="146"/>
      <c r="T10" s="146"/>
      <c r="U10" s="146" t="s">
        <v>84</v>
      </c>
      <c r="V10" s="175">
        <v>15</v>
      </c>
      <c r="W10" s="177">
        <v>9</v>
      </c>
      <c r="X10" s="176">
        <v>2</v>
      </c>
      <c r="Y10" s="176">
        <v>4</v>
      </c>
      <c r="Z10" s="178">
        <v>3</v>
      </c>
      <c r="AA10" s="177">
        <v>6</v>
      </c>
      <c r="AB10" s="176">
        <v>1</v>
      </c>
      <c r="AC10" s="176">
        <v>4</v>
      </c>
      <c r="AD10" s="176">
        <v>1</v>
      </c>
    </row>
    <row r="11" spans="2:30" ht="13.5" customHeight="1">
      <c r="B11" s="146"/>
      <c r="C11" s="146"/>
      <c r="D11" s="146"/>
      <c r="E11" s="179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S11" s="146"/>
      <c r="T11" s="146"/>
      <c r="U11" s="146"/>
      <c r="V11" s="179"/>
      <c r="W11" s="180"/>
      <c r="X11" s="180"/>
      <c r="Y11" s="180"/>
      <c r="Z11" s="180"/>
      <c r="AA11" s="180"/>
      <c r="AB11" s="180"/>
      <c r="AC11" s="180"/>
      <c r="AD11" s="180"/>
    </row>
    <row r="12" spans="2:30" ht="13.5" customHeight="1">
      <c r="B12" s="146"/>
      <c r="C12" s="146"/>
      <c r="D12" s="152" t="s">
        <v>9</v>
      </c>
      <c r="E12" s="171">
        <v>44</v>
      </c>
      <c r="F12" s="172">
        <v>10</v>
      </c>
      <c r="G12" s="172">
        <v>20</v>
      </c>
      <c r="H12" s="172">
        <v>3</v>
      </c>
      <c r="I12" s="172">
        <v>6</v>
      </c>
      <c r="J12" s="172">
        <v>6</v>
      </c>
      <c r="K12" s="172">
        <v>2</v>
      </c>
      <c r="L12" s="172">
        <v>2</v>
      </c>
      <c r="M12" s="173">
        <v>1</v>
      </c>
      <c r="N12" s="172">
        <v>5</v>
      </c>
      <c r="O12" s="173">
        <v>2</v>
      </c>
      <c r="P12" s="172">
        <v>3</v>
      </c>
      <c r="Q12" s="172">
        <f>Q13+Q14</f>
        <v>0</v>
      </c>
      <c r="R12" s="174"/>
      <c r="S12" s="146"/>
      <c r="T12" s="146"/>
      <c r="U12" s="152" t="s">
        <v>9</v>
      </c>
      <c r="V12" s="171">
        <v>9</v>
      </c>
      <c r="W12" s="172">
        <v>6</v>
      </c>
      <c r="X12" s="172">
        <v>1</v>
      </c>
      <c r="Y12" s="172">
        <v>2</v>
      </c>
      <c r="Z12" s="172">
        <v>3</v>
      </c>
      <c r="AA12" s="180">
        <v>3</v>
      </c>
      <c r="AB12" s="180">
        <v>3</v>
      </c>
      <c r="AC12" s="173">
        <f>AC13+AC14</f>
        <v>0</v>
      </c>
      <c r="AD12" s="173">
        <f>AD13+AD14</f>
        <v>0</v>
      </c>
    </row>
    <row r="13" spans="2:30" ht="13.5" customHeight="1">
      <c r="B13" s="463" t="s">
        <v>165</v>
      </c>
      <c r="C13" s="463"/>
      <c r="D13" s="146" t="s">
        <v>83</v>
      </c>
      <c r="E13" s="175">
        <v>22</v>
      </c>
      <c r="F13" s="176">
        <v>5</v>
      </c>
      <c r="G13" s="177">
        <v>13</v>
      </c>
      <c r="H13" s="176">
        <v>2</v>
      </c>
      <c r="I13" s="176">
        <v>2</v>
      </c>
      <c r="J13" s="176">
        <v>5</v>
      </c>
      <c r="K13" s="178">
        <v>2</v>
      </c>
      <c r="L13" s="178">
        <v>1</v>
      </c>
      <c r="M13" s="178">
        <v>1</v>
      </c>
      <c r="N13" s="177">
        <f>SUM(O13:Q13)</f>
        <v>0</v>
      </c>
      <c r="O13" s="178">
        <v>0</v>
      </c>
      <c r="P13" s="176">
        <v>0</v>
      </c>
      <c r="Q13" s="176">
        <v>0</v>
      </c>
      <c r="S13" s="463" t="s">
        <v>165</v>
      </c>
      <c r="T13" s="463"/>
      <c r="U13" s="146" t="s">
        <v>83</v>
      </c>
      <c r="V13" s="175">
        <v>4</v>
      </c>
      <c r="W13" s="177">
        <v>3</v>
      </c>
      <c r="X13" s="178">
        <v>0</v>
      </c>
      <c r="Y13" s="176">
        <v>1</v>
      </c>
      <c r="Z13" s="176">
        <v>2</v>
      </c>
      <c r="AA13" s="180">
        <v>1</v>
      </c>
      <c r="AB13" s="178">
        <v>1</v>
      </c>
      <c r="AC13" s="178">
        <v>0</v>
      </c>
      <c r="AD13" s="178">
        <v>0</v>
      </c>
    </row>
    <row r="14" spans="2:30" ht="13.5" customHeight="1">
      <c r="B14" s="146"/>
      <c r="C14" s="146"/>
      <c r="D14" s="146" t="s">
        <v>84</v>
      </c>
      <c r="E14" s="175">
        <v>22</v>
      </c>
      <c r="F14" s="176">
        <v>5</v>
      </c>
      <c r="G14" s="177">
        <v>7</v>
      </c>
      <c r="H14" s="178">
        <v>1</v>
      </c>
      <c r="I14" s="176">
        <v>4</v>
      </c>
      <c r="J14" s="176">
        <v>1</v>
      </c>
      <c r="K14" s="178">
        <v>0</v>
      </c>
      <c r="L14" s="178">
        <v>1</v>
      </c>
      <c r="M14" s="178">
        <v>0</v>
      </c>
      <c r="N14" s="177">
        <v>5</v>
      </c>
      <c r="O14" s="178">
        <v>2</v>
      </c>
      <c r="P14" s="178">
        <v>3</v>
      </c>
      <c r="Q14" s="176">
        <v>0</v>
      </c>
      <c r="S14" s="146"/>
      <c r="T14" s="146"/>
      <c r="U14" s="146" t="s">
        <v>84</v>
      </c>
      <c r="V14" s="175">
        <v>5</v>
      </c>
      <c r="W14" s="177">
        <v>3</v>
      </c>
      <c r="X14" s="176">
        <v>1</v>
      </c>
      <c r="Y14" s="178">
        <v>1</v>
      </c>
      <c r="Z14" s="176">
        <v>1</v>
      </c>
      <c r="AA14" s="180">
        <v>2</v>
      </c>
      <c r="AB14" s="178">
        <v>2</v>
      </c>
      <c r="AC14" s="178">
        <v>0</v>
      </c>
      <c r="AD14" s="178">
        <v>0</v>
      </c>
    </row>
    <row r="15" spans="2:30" ht="13.5" customHeight="1">
      <c r="B15" s="146"/>
      <c r="C15" s="146"/>
      <c r="D15" s="146"/>
      <c r="E15" s="179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S15" s="146"/>
      <c r="T15" s="146"/>
      <c r="U15" s="146"/>
      <c r="V15" s="179"/>
      <c r="W15" s="180"/>
      <c r="X15" s="180"/>
      <c r="Y15" s="180"/>
      <c r="Z15" s="180"/>
      <c r="AA15" s="180"/>
      <c r="AB15" s="180"/>
      <c r="AC15" s="180"/>
      <c r="AD15" s="180"/>
    </row>
    <row r="16" spans="2:30" ht="13.5" customHeight="1">
      <c r="B16" s="146"/>
      <c r="C16" s="146"/>
      <c r="D16" s="152" t="s">
        <v>9</v>
      </c>
      <c r="E16" s="171">
        <v>668</v>
      </c>
      <c r="F16" s="173">
        <f>F17+F18</f>
        <v>0</v>
      </c>
      <c r="G16" s="172">
        <v>197</v>
      </c>
      <c r="H16" s="172">
        <v>30</v>
      </c>
      <c r="I16" s="172">
        <v>39</v>
      </c>
      <c r="J16" s="172">
        <v>31</v>
      </c>
      <c r="K16" s="172">
        <v>28</v>
      </c>
      <c r="L16" s="172">
        <v>33</v>
      </c>
      <c r="M16" s="172">
        <v>36</v>
      </c>
      <c r="N16" s="172">
        <v>168</v>
      </c>
      <c r="O16" s="172">
        <v>46</v>
      </c>
      <c r="P16" s="172">
        <v>61</v>
      </c>
      <c r="Q16" s="172">
        <v>61</v>
      </c>
      <c r="R16" s="174"/>
      <c r="S16" s="146"/>
      <c r="T16" s="146"/>
      <c r="U16" s="152" t="s">
        <v>9</v>
      </c>
      <c r="V16" s="171">
        <v>303</v>
      </c>
      <c r="W16" s="172">
        <v>303</v>
      </c>
      <c r="X16" s="172">
        <v>102</v>
      </c>
      <c r="Y16" s="172">
        <v>107</v>
      </c>
      <c r="Z16" s="172">
        <v>94</v>
      </c>
      <c r="AA16" s="173">
        <f>AA17+AA18</f>
        <v>0</v>
      </c>
      <c r="AB16" s="173">
        <f>AB17+AB18</f>
        <v>0</v>
      </c>
      <c r="AC16" s="173">
        <f>AC17+AC18</f>
        <v>0</v>
      </c>
      <c r="AD16" s="173">
        <f>AD17+AD18</f>
        <v>0</v>
      </c>
    </row>
    <row r="17" spans="2:30" ht="13.5" customHeight="1">
      <c r="B17" s="146"/>
      <c r="C17" s="146" t="s">
        <v>9</v>
      </c>
      <c r="D17" s="146" t="s">
        <v>83</v>
      </c>
      <c r="E17" s="175">
        <v>432</v>
      </c>
      <c r="F17" s="178">
        <v>0</v>
      </c>
      <c r="G17" s="177">
        <v>126</v>
      </c>
      <c r="H17" s="176">
        <v>22</v>
      </c>
      <c r="I17" s="176">
        <v>28</v>
      </c>
      <c r="J17" s="176">
        <v>22</v>
      </c>
      <c r="K17" s="176">
        <v>13</v>
      </c>
      <c r="L17" s="176">
        <v>20</v>
      </c>
      <c r="M17" s="176">
        <v>21</v>
      </c>
      <c r="N17" s="177">
        <v>122</v>
      </c>
      <c r="O17" s="176">
        <v>33</v>
      </c>
      <c r="P17" s="176">
        <v>42</v>
      </c>
      <c r="Q17" s="176">
        <v>47</v>
      </c>
      <c r="S17" s="146"/>
      <c r="T17" s="146" t="s">
        <v>9</v>
      </c>
      <c r="U17" s="146" t="s">
        <v>83</v>
      </c>
      <c r="V17" s="175">
        <v>184</v>
      </c>
      <c r="W17" s="177">
        <v>184</v>
      </c>
      <c r="X17" s="176">
        <v>61</v>
      </c>
      <c r="Y17" s="176">
        <v>62</v>
      </c>
      <c r="Z17" s="176">
        <v>61</v>
      </c>
      <c r="AA17" s="180">
        <f>SUM(AB17:AD17)</f>
        <v>0</v>
      </c>
      <c r="AB17" s="178">
        <v>0</v>
      </c>
      <c r="AC17" s="178">
        <v>0</v>
      </c>
      <c r="AD17" s="178">
        <v>0</v>
      </c>
    </row>
    <row r="18" spans="2:30" ht="13.5" customHeight="1">
      <c r="B18" s="146"/>
      <c r="C18" s="146"/>
      <c r="D18" s="146" t="s">
        <v>84</v>
      </c>
      <c r="E18" s="175">
        <v>236</v>
      </c>
      <c r="F18" s="178">
        <v>0</v>
      </c>
      <c r="G18" s="177">
        <v>71</v>
      </c>
      <c r="H18" s="176">
        <v>8</v>
      </c>
      <c r="I18" s="176">
        <v>11</v>
      </c>
      <c r="J18" s="176">
        <v>9</v>
      </c>
      <c r="K18" s="176">
        <v>15</v>
      </c>
      <c r="L18" s="176">
        <v>13</v>
      </c>
      <c r="M18" s="176">
        <v>15</v>
      </c>
      <c r="N18" s="177">
        <v>46</v>
      </c>
      <c r="O18" s="176">
        <v>13</v>
      </c>
      <c r="P18" s="176">
        <v>19</v>
      </c>
      <c r="Q18" s="176">
        <v>14</v>
      </c>
      <c r="S18" s="146"/>
      <c r="T18" s="146"/>
      <c r="U18" s="146" t="s">
        <v>84</v>
      </c>
      <c r="V18" s="175">
        <v>119</v>
      </c>
      <c r="W18" s="177">
        <v>119</v>
      </c>
      <c r="X18" s="176">
        <v>41</v>
      </c>
      <c r="Y18" s="176">
        <v>45</v>
      </c>
      <c r="Z18" s="176">
        <v>33</v>
      </c>
      <c r="AA18" s="180">
        <f>SUM(AB18:AD18)</f>
        <v>0</v>
      </c>
      <c r="AB18" s="178">
        <v>0</v>
      </c>
      <c r="AC18" s="178">
        <v>0</v>
      </c>
      <c r="AD18" s="178">
        <v>0</v>
      </c>
    </row>
    <row r="19" spans="2:30" ht="13.5" customHeight="1">
      <c r="B19" s="146" t="s">
        <v>17</v>
      </c>
      <c r="C19" s="146"/>
      <c r="D19" s="146"/>
      <c r="E19" s="179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S19" s="146" t="s">
        <v>17</v>
      </c>
      <c r="T19" s="146"/>
      <c r="U19" s="146"/>
      <c r="V19" s="179"/>
      <c r="W19" s="180"/>
      <c r="X19" s="180"/>
      <c r="Y19" s="180"/>
      <c r="Z19" s="180"/>
      <c r="AA19" s="180"/>
      <c r="AB19" s="180"/>
      <c r="AC19" s="180"/>
      <c r="AD19" s="180"/>
    </row>
    <row r="20" spans="2:30" ht="13.5" customHeight="1">
      <c r="B20" s="146"/>
      <c r="C20" s="464" t="s">
        <v>166</v>
      </c>
      <c r="D20" s="146" t="s">
        <v>9</v>
      </c>
      <c r="E20" s="175">
        <v>64</v>
      </c>
      <c r="F20" s="180">
        <f>F21+F22</f>
        <v>0</v>
      </c>
      <c r="G20" s="177">
        <v>18</v>
      </c>
      <c r="H20" s="177">
        <v>3</v>
      </c>
      <c r="I20" s="177">
        <v>3</v>
      </c>
      <c r="J20" s="177">
        <v>3</v>
      </c>
      <c r="K20" s="177">
        <v>3</v>
      </c>
      <c r="L20" s="177">
        <v>3</v>
      </c>
      <c r="M20" s="177">
        <v>3</v>
      </c>
      <c r="N20" s="177">
        <v>19</v>
      </c>
      <c r="O20" s="177">
        <v>6</v>
      </c>
      <c r="P20" s="177">
        <v>6</v>
      </c>
      <c r="Q20" s="177">
        <v>7</v>
      </c>
      <c r="S20" s="146"/>
      <c r="T20" s="464" t="s">
        <v>166</v>
      </c>
      <c r="U20" s="146" t="s">
        <v>9</v>
      </c>
      <c r="V20" s="175">
        <v>27</v>
      </c>
      <c r="W20" s="177">
        <v>27</v>
      </c>
      <c r="X20" s="177">
        <v>9</v>
      </c>
      <c r="Y20" s="177">
        <v>9</v>
      </c>
      <c r="Z20" s="177">
        <v>9</v>
      </c>
      <c r="AA20" s="180">
        <f>AA21+AA22</f>
        <v>0</v>
      </c>
      <c r="AB20" s="180">
        <f>AB21+AB22</f>
        <v>0</v>
      </c>
      <c r="AC20" s="180">
        <f>AC21+AC22</f>
        <v>0</v>
      </c>
      <c r="AD20" s="180">
        <f>AD21+AD22</f>
        <v>0</v>
      </c>
    </row>
    <row r="21" spans="2:30" ht="13.5" customHeight="1">
      <c r="B21" s="146"/>
      <c r="C21" s="464"/>
      <c r="D21" s="146" t="s">
        <v>83</v>
      </c>
      <c r="E21" s="175">
        <v>40</v>
      </c>
      <c r="F21" s="178">
        <v>0</v>
      </c>
      <c r="G21" s="177">
        <v>12</v>
      </c>
      <c r="H21" s="176">
        <v>2</v>
      </c>
      <c r="I21" s="176">
        <v>2</v>
      </c>
      <c r="J21" s="176">
        <v>2</v>
      </c>
      <c r="K21" s="176">
        <v>2</v>
      </c>
      <c r="L21" s="176">
        <v>2</v>
      </c>
      <c r="M21" s="176">
        <v>2</v>
      </c>
      <c r="N21" s="177">
        <v>15</v>
      </c>
      <c r="O21" s="176">
        <v>4</v>
      </c>
      <c r="P21" s="176">
        <v>4</v>
      </c>
      <c r="Q21" s="176">
        <v>7</v>
      </c>
      <c r="S21" s="146"/>
      <c r="T21" s="464"/>
      <c r="U21" s="146" t="s">
        <v>83</v>
      </c>
      <c r="V21" s="175">
        <v>13</v>
      </c>
      <c r="W21" s="177">
        <v>13</v>
      </c>
      <c r="X21" s="176">
        <v>4</v>
      </c>
      <c r="Y21" s="176">
        <v>4</v>
      </c>
      <c r="Z21" s="176">
        <v>5</v>
      </c>
      <c r="AA21" s="180">
        <f>SUM(AB21:AD21)</f>
        <v>0</v>
      </c>
      <c r="AB21" s="178">
        <v>0</v>
      </c>
      <c r="AC21" s="178">
        <v>0</v>
      </c>
      <c r="AD21" s="178">
        <v>0</v>
      </c>
    </row>
    <row r="22" spans="2:30" ht="13.5" customHeight="1">
      <c r="B22" s="146"/>
      <c r="C22" s="464"/>
      <c r="D22" s="146" t="s">
        <v>84</v>
      </c>
      <c r="E22" s="175">
        <v>24</v>
      </c>
      <c r="F22" s="178">
        <v>0</v>
      </c>
      <c r="G22" s="177">
        <v>6</v>
      </c>
      <c r="H22" s="176">
        <v>1</v>
      </c>
      <c r="I22" s="176">
        <v>1</v>
      </c>
      <c r="J22" s="176">
        <v>1</v>
      </c>
      <c r="K22" s="176">
        <v>1</v>
      </c>
      <c r="L22" s="176">
        <v>1</v>
      </c>
      <c r="M22" s="178">
        <v>1</v>
      </c>
      <c r="N22" s="177">
        <v>4</v>
      </c>
      <c r="O22" s="176">
        <v>2</v>
      </c>
      <c r="P22" s="178">
        <v>2</v>
      </c>
      <c r="Q22" s="176">
        <v>0</v>
      </c>
      <c r="S22" s="146"/>
      <c r="T22" s="464"/>
      <c r="U22" s="146" t="s">
        <v>84</v>
      </c>
      <c r="V22" s="175">
        <v>14</v>
      </c>
      <c r="W22" s="177">
        <v>14</v>
      </c>
      <c r="X22" s="176">
        <v>5</v>
      </c>
      <c r="Y22" s="176">
        <v>5</v>
      </c>
      <c r="Z22" s="176">
        <v>4</v>
      </c>
      <c r="AA22" s="180">
        <f>SUM(AB22:AD22)</f>
        <v>0</v>
      </c>
      <c r="AB22" s="178">
        <v>0</v>
      </c>
      <c r="AC22" s="178">
        <v>0</v>
      </c>
      <c r="AD22" s="178">
        <v>0</v>
      </c>
    </row>
    <row r="23" spans="2:30" ht="6" customHeight="1">
      <c r="B23" s="165"/>
      <c r="C23" s="165"/>
      <c r="D23" s="166"/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S23" s="165"/>
      <c r="T23" s="165"/>
      <c r="U23" s="166"/>
      <c r="V23" s="167"/>
      <c r="W23" s="168"/>
      <c r="X23" s="168"/>
      <c r="Y23" s="168"/>
      <c r="Z23" s="168"/>
      <c r="AA23" s="168"/>
      <c r="AB23" s="168"/>
      <c r="AC23" s="168"/>
      <c r="AD23" s="168"/>
    </row>
    <row r="24" spans="4:21" ht="12.75" customHeight="1">
      <c r="D24" s="169"/>
      <c r="U24" s="169"/>
    </row>
    <row r="25" spans="4:21" ht="12.75" customHeight="1">
      <c r="D25" s="169"/>
      <c r="U25" s="169"/>
    </row>
    <row r="26" spans="4:21" ht="12.75" customHeight="1">
      <c r="D26" s="169"/>
      <c r="U26" s="169"/>
    </row>
    <row r="27" spans="4:21" ht="12.75" customHeight="1">
      <c r="D27" s="169"/>
      <c r="U27" s="169"/>
    </row>
    <row r="28" spans="4:21" ht="12.75" customHeight="1">
      <c r="D28" s="169"/>
      <c r="U28" s="169"/>
    </row>
    <row r="29" ht="11.25"/>
    <row r="30" ht="11.25"/>
    <row r="31" ht="11.25"/>
    <row r="32" ht="11.25"/>
    <row r="33" ht="11.25"/>
    <row r="34" ht="11.25"/>
  </sheetData>
  <mergeCells count="14">
    <mergeCell ref="B5:D5"/>
    <mergeCell ref="V4:AD4"/>
    <mergeCell ref="W5:Z5"/>
    <mergeCell ref="AA5:AD5"/>
    <mergeCell ref="V5:V6"/>
    <mergeCell ref="S5:U5"/>
    <mergeCell ref="G4:M5"/>
    <mergeCell ref="N4:Q5"/>
    <mergeCell ref="T20:T22"/>
    <mergeCell ref="S13:T13"/>
    <mergeCell ref="S9:T9"/>
    <mergeCell ref="B9:C9"/>
    <mergeCell ref="B13:C13"/>
    <mergeCell ref="C20:C22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71"/>
  <sheetViews>
    <sheetView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81" sqref="J81"/>
    </sheetView>
  </sheetViews>
  <sheetFormatPr defaultColWidth="7.00390625" defaultRowHeight="14.25" customHeight="1"/>
  <cols>
    <col min="1" max="1" width="0.5" style="259" customWidth="1"/>
    <col min="2" max="2" width="8.625" style="259" customWidth="1"/>
    <col min="3" max="3" width="4.625" style="259" customWidth="1"/>
    <col min="4" max="4" width="5.125" style="259" customWidth="1"/>
    <col min="5" max="5" width="6.625" style="259" customWidth="1"/>
    <col min="6" max="7" width="6.125" style="259" customWidth="1"/>
    <col min="8" max="10" width="4.375" style="259" customWidth="1"/>
    <col min="11" max="11" width="6.125" style="259" customWidth="1"/>
    <col min="12" max="13" width="5.875" style="259" customWidth="1"/>
    <col min="14" max="14" width="6.375" style="259" customWidth="1"/>
    <col min="15" max="16" width="5.875" style="259" customWidth="1"/>
    <col min="17" max="18" width="6.125" style="259" customWidth="1"/>
    <col min="19" max="19" width="5.875" style="259" customWidth="1"/>
    <col min="20" max="16384" width="7.00390625" style="259" customWidth="1"/>
  </cols>
  <sheetData>
    <row r="1" ht="4.5" customHeight="1"/>
    <row r="2" ht="14.25" customHeight="1">
      <c r="B2" s="35" t="s">
        <v>447</v>
      </c>
    </row>
    <row r="3" s="33" customFormat="1" ht="4.5" customHeight="1" thickBot="1"/>
    <row r="4" spans="2:19" s="33" customFormat="1" ht="13.5" customHeight="1">
      <c r="B4" s="106"/>
      <c r="C4" s="107"/>
      <c r="D4" s="107"/>
      <c r="E4" s="260"/>
      <c r="F4" s="261"/>
      <c r="G4" s="261"/>
      <c r="H4" s="439" t="s">
        <v>200</v>
      </c>
      <c r="I4" s="439"/>
      <c r="J4" s="439"/>
      <c r="K4" s="439"/>
      <c r="L4" s="439"/>
      <c r="M4" s="439"/>
      <c r="N4" s="261"/>
      <c r="O4" s="261"/>
      <c r="P4" s="261"/>
      <c r="Q4" s="438" t="s">
        <v>201</v>
      </c>
      <c r="R4" s="439"/>
      <c r="S4" s="439"/>
    </row>
    <row r="5" spans="2:19" s="36" customFormat="1" ht="13.5" customHeight="1">
      <c r="B5" s="128" t="s">
        <v>25</v>
      </c>
      <c r="C5" s="17" t="s">
        <v>196</v>
      </c>
      <c r="D5" s="262" t="s">
        <v>1</v>
      </c>
      <c r="E5" s="190"/>
      <c r="F5" s="129" t="s">
        <v>9</v>
      </c>
      <c r="G5" s="191"/>
      <c r="H5" s="190"/>
      <c r="I5" s="129" t="s">
        <v>197</v>
      </c>
      <c r="J5" s="191"/>
      <c r="K5" s="190"/>
      <c r="L5" s="129" t="s">
        <v>198</v>
      </c>
      <c r="M5" s="191"/>
      <c r="N5" s="190"/>
      <c r="O5" s="129" t="s">
        <v>199</v>
      </c>
      <c r="P5" s="191"/>
      <c r="Q5" s="458" t="s">
        <v>9</v>
      </c>
      <c r="R5" s="458" t="s">
        <v>83</v>
      </c>
      <c r="S5" s="483" t="s">
        <v>84</v>
      </c>
    </row>
    <row r="6" spans="3:19" s="36" customFormat="1" ht="13.5" customHeight="1">
      <c r="C6" s="239"/>
      <c r="D6" s="262" t="s">
        <v>168</v>
      </c>
      <c r="E6" s="37" t="s">
        <v>9</v>
      </c>
      <c r="F6" s="37" t="s">
        <v>83</v>
      </c>
      <c r="G6" s="37" t="s">
        <v>84</v>
      </c>
      <c r="H6" s="37" t="s">
        <v>9</v>
      </c>
      <c r="I6" s="37" t="s">
        <v>83</v>
      </c>
      <c r="J6" s="37" t="s">
        <v>84</v>
      </c>
      <c r="K6" s="37" t="s">
        <v>9</v>
      </c>
      <c r="L6" s="37" t="s">
        <v>83</v>
      </c>
      <c r="M6" s="37" t="s">
        <v>84</v>
      </c>
      <c r="N6" s="37" t="s">
        <v>9</v>
      </c>
      <c r="O6" s="37" t="s">
        <v>83</v>
      </c>
      <c r="P6" s="37" t="s">
        <v>84</v>
      </c>
      <c r="Q6" s="482"/>
      <c r="R6" s="482"/>
      <c r="S6" s="484"/>
    </row>
    <row r="7" spans="2:19" s="33" customFormat="1" ht="4.5" customHeight="1">
      <c r="B7" s="240"/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  <c r="R7" s="265"/>
      <c r="S7" s="265"/>
    </row>
    <row r="8" spans="2:19" s="33" customFormat="1" ht="13.5" customHeight="1">
      <c r="B8" s="430" t="s">
        <v>28</v>
      </c>
      <c r="C8" s="431">
        <v>240</v>
      </c>
      <c r="D8" s="432">
        <v>768</v>
      </c>
      <c r="E8" s="432">
        <v>10167</v>
      </c>
      <c r="F8" s="432">
        <v>5154</v>
      </c>
      <c r="G8" s="432">
        <v>5013</v>
      </c>
      <c r="H8" s="432">
        <v>616</v>
      </c>
      <c r="I8" s="432">
        <v>304</v>
      </c>
      <c r="J8" s="432">
        <v>312</v>
      </c>
      <c r="K8" s="432">
        <v>3942</v>
      </c>
      <c r="L8" s="432">
        <v>1949</v>
      </c>
      <c r="M8" s="432">
        <v>1993</v>
      </c>
      <c r="N8" s="432">
        <v>5609</v>
      </c>
      <c r="O8" s="432">
        <v>2901</v>
      </c>
      <c r="P8" s="432">
        <v>2708</v>
      </c>
      <c r="Q8" s="432">
        <v>5679</v>
      </c>
      <c r="R8" s="432">
        <v>2874</v>
      </c>
      <c r="S8" s="432">
        <v>2805</v>
      </c>
    </row>
    <row r="9" spans="2:19" s="33" customFormat="1" ht="13.5" customHeight="1">
      <c r="B9" s="48" t="s">
        <v>29</v>
      </c>
      <c r="C9" s="268">
        <v>1</v>
      </c>
      <c r="D9" s="176">
        <v>7</v>
      </c>
      <c r="E9" s="256">
        <v>146</v>
      </c>
      <c r="F9" s="256">
        <v>73</v>
      </c>
      <c r="G9" s="256">
        <v>73</v>
      </c>
      <c r="H9" s="256">
        <v>30</v>
      </c>
      <c r="I9" s="243">
        <v>15</v>
      </c>
      <c r="J9" s="243">
        <v>15</v>
      </c>
      <c r="K9" s="256">
        <v>58</v>
      </c>
      <c r="L9" s="243">
        <v>28</v>
      </c>
      <c r="M9" s="243">
        <v>30</v>
      </c>
      <c r="N9" s="256">
        <v>58</v>
      </c>
      <c r="O9" s="243">
        <v>30</v>
      </c>
      <c r="P9" s="243">
        <v>28</v>
      </c>
      <c r="Q9" s="256">
        <v>57</v>
      </c>
      <c r="R9" s="243">
        <v>29</v>
      </c>
      <c r="S9" s="243">
        <v>28</v>
      </c>
    </row>
    <row r="10" spans="2:19" s="33" customFormat="1" ht="13.5" customHeight="1">
      <c r="B10" s="48" t="s">
        <v>30</v>
      </c>
      <c r="C10" s="268">
        <v>13</v>
      </c>
      <c r="D10" s="176">
        <v>128</v>
      </c>
      <c r="E10" s="256">
        <v>1929</v>
      </c>
      <c r="F10" s="256">
        <v>977</v>
      </c>
      <c r="G10" s="256">
        <v>952</v>
      </c>
      <c r="H10" s="256">
        <v>550</v>
      </c>
      <c r="I10" s="243">
        <v>270</v>
      </c>
      <c r="J10" s="243">
        <v>280</v>
      </c>
      <c r="K10" s="256">
        <v>661</v>
      </c>
      <c r="L10" s="243">
        <v>336</v>
      </c>
      <c r="M10" s="243">
        <v>325</v>
      </c>
      <c r="N10" s="256">
        <v>718</v>
      </c>
      <c r="O10" s="243">
        <v>371</v>
      </c>
      <c r="P10" s="243">
        <v>347</v>
      </c>
      <c r="Q10" s="256">
        <v>710</v>
      </c>
      <c r="R10" s="243">
        <v>359</v>
      </c>
      <c r="S10" s="243">
        <v>351</v>
      </c>
    </row>
    <row r="11" spans="2:19" s="33" customFormat="1" ht="4.5" customHeight="1">
      <c r="B11" s="48"/>
      <c r="C11" s="175"/>
      <c r="D11" s="177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</row>
    <row r="12" spans="1:19" s="33" customFormat="1" ht="13.5" customHeight="1">
      <c r="A12" s="54"/>
      <c r="B12" s="55" t="s">
        <v>31</v>
      </c>
      <c r="C12" s="268">
        <v>35</v>
      </c>
      <c r="D12" s="176">
        <v>241</v>
      </c>
      <c r="E12" s="256">
        <v>3694</v>
      </c>
      <c r="F12" s="177">
        <v>1874</v>
      </c>
      <c r="G12" s="177">
        <v>1820</v>
      </c>
      <c r="H12" s="256">
        <v>385</v>
      </c>
      <c r="I12" s="176">
        <v>195</v>
      </c>
      <c r="J12" s="176">
        <v>190</v>
      </c>
      <c r="K12" s="256">
        <v>1561</v>
      </c>
      <c r="L12" s="176">
        <v>775</v>
      </c>
      <c r="M12" s="176">
        <v>786</v>
      </c>
      <c r="N12" s="256">
        <v>1748</v>
      </c>
      <c r="O12" s="176">
        <v>904</v>
      </c>
      <c r="P12" s="176">
        <v>844</v>
      </c>
      <c r="Q12" s="256">
        <v>1708</v>
      </c>
      <c r="R12" s="176">
        <v>882</v>
      </c>
      <c r="S12" s="176">
        <v>826</v>
      </c>
    </row>
    <row r="13" spans="1:19" s="33" customFormat="1" ht="14.25" customHeight="1">
      <c r="A13" s="54"/>
      <c r="B13" s="55" t="s">
        <v>32</v>
      </c>
      <c r="C13" s="268">
        <v>21</v>
      </c>
      <c r="D13" s="176">
        <v>100</v>
      </c>
      <c r="E13" s="256">
        <v>1234</v>
      </c>
      <c r="F13" s="177">
        <v>606</v>
      </c>
      <c r="G13" s="177">
        <v>628</v>
      </c>
      <c r="H13" s="256">
        <v>39</v>
      </c>
      <c r="I13" s="176">
        <v>13</v>
      </c>
      <c r="J13" s="176">
        <v>26</v>
      </c>
      <c r="K13" s="256">
        <v>566</v>
      </c>
      <c r="L13" s="176">
        <v>254</v>
      </c>
      <c r="M13" s="176">
        <v>312</v>
      </c>
      <c r="N13" s="256">
        <v>629</v>
      </c>
      <c r="O13" s="176">
        <v>339</v>
      </c>
      <c r="P13" s="176">
        <v>290</v>
      </c>
      <c r="Q13" s="256">
        <v>573</v>
      </c>
      <c r="R13" s="176">
        <v>266</v>
      </c>
      <c r="S13" s="176">
        <v>307</v>
      </c>
    </row>
    <row r="14" spans="1:19" s="33" customFormat="1" ht="14.25" customHeight="1">
      <c r="A14" s="54"/>
      <c r="B14" s="55" t="s">
        <v>33</v>
      </c>
      <c r="C14" s="268">
        <v>11</v>
      </c>
      <c r="D14" s="176">
        <v>34</v>
      </c>
      <c r="E14" s="256">
        <v>391</v>
      </c>
      <c r="F14" s="177">
        <v>208</v>
      </c>
      <c r="G14" s="177">
        <v>183</v>
      </c>
      <c r="H14" s="256">
        <f aca="true" t="shared" si="0" ref="H14:H69">I14+J14</f>
        <v>0</v>
      </c>
      <c r="I14" s="243">
        <v>0</v>
      </c>
      <c r="J14" s="243">
        <v>0</v>
      </c>
      <c r="K14" s="256">
        <v>163</v>
      </c>
      <c r="L14" s="176">
        <v>82</v>
      </c>
      <c r="M14" s="176">
        <v>81</v>
      </c>
      <c r="N14" s="256">
        <v>228</v>
      </c>
      <c r="O14" s="176">
        <v>126</v>
      </c>
      <c r="P14" s="176">
        <v>102</v>
      </c>
      <c r="Q14" s="256">
        <v>227</v>
      </c>
      <c r="R14" s="176">
        <v>104</v>
      </c>
      <c r="S14" s="176">
        <v>123</v>
      </c>
    </row>
    <row r="15" spans="1:19" s="33" customFormat="1" ht="14.25" customHeight="1">
      <c r="A15" s="54"/>
      <c r="B15" s="55" t="s">
        <v>34</v>
      </c>
      <c r="C15" s="268">
        <v>15</v>
      </c>
      <c r="D15" s="176">
        <v>49</v>
      </c>
      <c r="E15" s="256">
        <v>688</v>
      </c>
      <c r="F15" s="177">
        <v>347</v>
      </c>
      <c r="G15" s="177">
        <v>341</v>
      </c>
      <c r="H15" s="256">
        <v>67</v>
      </c>
      <c r="I15" s="176">
        <v>26</v>
      </c>
      <c r="J15" s="176">
        <v>41</v>
      </c>
      <c r="K15" s="256">
        <v>290</v>
      </c>
      <c r="L15" s="176">
        <v>153</v>
      </c>
      <c r="M15" s="176">
        <v>137</v>
      </c>
      <c r="N15" s="256">
        <v>331</v>
      </c>
      <c r="O15" s="176">
        <v>168</v>
      </c>
      <c r="P15" s="176">
        <v>163</v>
      </c>
      <c r="Q15" s="256">
        <v>328</v>
      </c>
      <c r="R15" s="176">
        <v>148</v>
      </c>
      <c r="S15" s="176">
        <v>180</v>
      </c>
    </row>
    <row r="16" spans="1:19" s="33" customFormat="1" ht="14.25" customHeight="1">
      <c r="A16" s="54"/>
      <c r="B16" s="55" t="s">
        <v>35</v>
      </c>
      <c r="C16" s="269">
        <v>0</v>
      </c>
      <c r="D16" s="178">
        <v>0</v>
      </c>
      <c r="E16" s="256">
        <f>F16+G16</f>
        <v>0</v>
      </c>
      <c r="F16" s="180">
        <f>I16+L16+O16</f>
        <v>0</v>
      </c>
      <c r="G16" s="180">
        <f>J16+M16+P16</f>
        <v>0</v>
      </c>
      <c r="H16" s="256">
        <f t="shared" si="0"/>
        <v>0</v>
      </c>
      <c r="I16" s="176">
        <v>0</v>
      </c>
      <c r="J16" s="243">
        <v>0</v>
      </c>
      <c r="K16" s="256">
        <f>L16+M16</f>
        <v>0</v>
      </c>
      <c r="L16" s="243">
        <v>0</v>
      </c>
      <c r="M16" s="176">
        <v>0</v>
      </c>
      <c r="N16" s="256">
        <f>O16+P16</f>
        <v>0</v>
      </c>
      <c r="O16" s="243">
        <v>0</v>
      </c>
      <c r="P16" s="243">
        <v>0</v>
      </c>
      <c r="Q16" s="256">
        <f>R16+S16</f>
        <v>0</v>
      </c>
      <c r="R16" s="243">
        <v>0</v>
      </c>
      <c r="S16" s="243">
        <v>0</v>
      </c>
    </row>
    <row r="17" spans="1:19" s="34" customFormat="1" ht="4.5" customHeight="1">
      <c r="A17" s="57"/>
      <c r="B17" s="58"/>
      <c r="C17" s="247"/>
      <c r="D17" s="248"/>
      <c r="E17" s="246">
        <f>F17+G17</f>
        <v>0</v>
      </c>
      <c r="F17" s="248">
        <f>I17+L17+O17</f>
        <v>0</v>
      </c>
      <c r="G17" s="248">
        <f>J17+M17+P17</f>
        <v>0</v>
      </c>
      <c r="H17" s="246">
        <f t="shared" si="0"/>
        <v>0</v>
      </c>
      <c r="I17" s="248"/>
      <c r="J17" s="246"/>
      <c r="K17" s="246">
        <f>L17+M17</f>
        <v>0</v>
      </c>
      <c r="L17" s="248"/>
      <c r="M17" s="248"/>
      <c r="N17" s="246">
        <f>O17+P17</f>
        <v>0</v>
      </c>
      <c r="O17" s="248"/>
      <c r="P17" s="248"/>
      <c r="Q17" s="246"/>
      <c r="R17" s="246"/>
      <c r="S17" s="248"/>
    </row>
    <row r="18" spans="1:19" s="33" customFormat="1" ht="13.5" customHeight="1">
      <c r="A18" s="54"/>
      <c r="B18" s="55" t="s">
        <v>36</v>
      </c>
      <c r="C18" s="268">
        <v>1</v>
      </c>
      <c r="D18" s="176">
        <v>2</v>
      </c>
      <c r="E18" s="256">
        <v>23</v>
      </c>
      <c r="F18" s="177">
        <v>13</v>
      </c>
      <c r="G18" s="177">
        <v>10</v>
      </c>
      <c r="H18" s="256">
        <f t="shared" si="0"/>
        <v>0</v>
      </c>
      <c r="I18" s="243">
        <v>0</v>
      </c>
      <c r="J18" s="243">
        <v>0</v>
      </c>
      <c r="K18" s="256">
        <v>7</v>
      </c>
      <c r="L18" s="176">
        <v>4</v>
      </c>
      <c r="M18" s="176">
        <v>3</v>
      </c>
      <c r="N18" s="256">
        <v>16</v>
      </c>
      <c r="O18" s="176">
        <v>9</v>
      </c>
      <c r="P18" s="176">
        <v>7</v>
      </c>
      <c r="Q18" s="256">
        <v>12</v>
      </c>
      <c r="R18" s="176">
        <v>7</v>
      </c>
      <c r="S18" s="176">
        <v>5</v>
      </c>
    </row>
    <row r="19" spans="1:19" s="33" customFormat="1" ht="14.25" customHeight="1">
      <c r="A19" s="54"/>
      <c r="B19" s="120" t="s">
        <v>37</v>
      </c>
      <c r="C19" s="269">
        <v>0</v>
      </c>
      <c r="D19" s="178">
        <v>0</v>
      </c>
      <c r="E19" s="256">
        <f>F19+G19</f>
        <v>0</v>
      </c>
      <c r="F19" s="180">
        <f>I19+L19+O19</f>
        <v>0</v>
      </c>
      <c r="G19" s="180">
        <f>J19+M19+P19</f>
        <v>0</v>
      </c>
      <c r="H19" s="256">
        <f t="shared" si="0"/>
        <v>0</v>
      </c>
      <c r="I19" s="243">
        <v>0</v>
      </c>
      <c r="J19" s="243">
        <v>0</v>
      </c>
      <c r="K19" s="256">
        <f>L19+M19</f>
        <v>0</v>
      </c>
      <c r="L19" s="243">
        <v>0</v>
      </c>
      <c r="M19" s="243">
        <v>0</v>
      </c>
      <c r="N19" s="256">
        <f>O19+P19</f>
        <v>0</v>
      </c>
      <c r="O19" s="243">
        <v>0</v>
      </c>
      <c r="P19" s="243">
        <v>0</v>
      </c>
      <c r="Q19" s="256">
        <f>R19+S19</f>
        <v>0</v>
      </c>
      <c r="R19" s="243">
        <v>0</v>
      </c>
      <c r="S19" s="243">
        <v>0</v>
      </c>
    </row>
    <row r="20" spans="1:19" s="33" customFormat="1" ht="14.25" customHeight="1">
      <c r="A20" s="54"/>
      <c r="B20" s="55" t="s">
        <v>38</v>
      </c>
      <c r="C20" s="268">
        <v>6</v>
      </c>
      <c r="D20" s="176">
        <v>25</v>
      </c>
      <c r="E20" s="256">
        <v>315</v>
      </c>
      <c r="F20" s="177">
        <v>157</v>
      </c>
      <c r="G20" s="177">
        <v>158</v>
      </c>
      <c r="H20" s="256">
        <f t="shared" si="0"/>
        <v>0</v>
      </c>
      <c r="I20" s="243">
        <v>0</v>
      </c>
      <c r="J20" s="243">
        <v>0</v>
      </c>
      <c r="K20" s="256">
        <v>140</v>
      </c>
      <c r="L20" s="176">
        <v>68</v>
      </c>
      <c r="M20" s="176">
        <v>72</v>
      </c>
      <c r="N20" s="256">
        <v>175</v>
      </c>
      <c r="O20" s="176">
        <v>89</v>
      </c>
      <c r="P20" s="176">
        <v>86</v>
      </c>
      <c r="Q20" s="256">
        <v>198</v>
      </c>
      <c r="R20" s="176">
        <v>106</v>
      </c>
      <c r="S20" s="176">
        <v>92</v>
      </c>
    </row>
    <row r="21" spans="1:19" s="33" customFormat="1" ht="14.25" customHeight="1">
      <c r="A21" s="54"/>
      <c r="B21" s="55" t="s">
        <v>39</v>
      </c>
      <c r="C21" s="268">
        <v>6</v>
      </c>
      <c r="D21" s="176">
        <v>9</v>
      </c>
      <c r="E21" s="256">
        <v>58</v>
      </c>
      <c r="F21" s="177">
        <v>29</v>
      </c>
      <c r="G21" s="177">
        <v>29</v>
      </c>
      <c r="H21" s="256">
        <f t="shared" si="0"/>
        <v>0</v>
      </c>
      <c r="I21" s="243">
        <v>0</v>
      </c>
      <c r="J21" s="243">
        <v>0</v>
      </c>
      <c r="K21" s="256">
        <v>22</v>
      </c>
      <c r="L21" s="176">
        <v>11</v>
      </c>
      <c r="M21" s="176">
        <v>11</v>
      </c>
      <c r="N21" s="256">
        <v>36</v>
      </c>
      <c r="O21" s="176">
        <v>18</v>
      </c>
      <c r="P21" s="176">
        <v>18</v>
      </c>
      <c r="Q21" s="256">
        <v>37</v>
      </c>
      <c r="R21" s="176">
        <v>23</v>
      </c>
      <c r="S21" s="176">
        <v>14</v>
      </c>
    </row>
    <row r="22" spans="1:19" s="33" customFormat="1" ht="14.25" customHeight="1">
      <c r="A22" s="54"/>
      <c r="B22" s="55" t="s">
        <v>40</v>
      </c>
      <c r="C22" s="268">
        <v>2</v>
      </c>
      <c r="D22" s="176">
        <v>6</v>
      </c>
      <c r="E22" s="256">
        <v>56</v>
      </c>
      <c r="F22" s="177">
        <v>32</v>
      </c>
      <c r="G22" s="177">
        <v>24</v>
      </c>
      <c r="H22" s="256">
        <f t="shared" si="0"/>
        <v>0</v>
      </c>
      <c r="I22" s="243">
        <v>0</v>
      </c>
      <c r="J22" s="243">
        <v>0</v>
      </c>
      <c r="K22" s="256">
        <f>L22+M22</f>
        <v>0</v>
      </c>
      <c r="L22" s="243">
        <v>0</v>
      </c>
      <c r="M22" s="243">
        <v>0</v>
      </c>
      <c r="N22" s="256">
        <v>56</v>
      </c>
      <c r="O22" s="176">
        <v>32</v>
      </c>
      <c r="P22" s="176">
        <v>24</v>
      </c>
      <c r="Q22" s="256">
        <v>66</v>
      </c>
      <c r="R22" s="176">
        <v>43</v>
      </c>
      <c r="S22" s="176">
        <v>23</v>
      </c>
    </row>
    <row r="23" spans="1:19" s="34" customFormat="1" ht="4.5" customHeight="1">
      <c r="A23" s="57"/>
      <c r="B23" s="58"/>
      <c r="C23" s="247"/>
      <c r="D23" s="248"/>
      <c r="E23" s="246"/>
      <c r="F23" s="248"/>
      <c r="G23" s="248"/>
      <c r="H23" s="246">
        <f t="shared" si="0"/>
        <v>0</v>
      </c>
      <c r="I23" s="246"/>
      <c r="J23" s="246"/>
      <c r="K23" s="246">
        <f>L23+M23</f>
        <v>0</v>
      </c>
      <c r="L23" s="246"/>
      <c r="M23" s="246"/>
      <c r="N23" s="246"/>
      <c r="O23" s="248"/>
      <c r="P23" s="248"/>
      <c r="Q23" s="246"/>
      <c r="R23" s="248"/>
      <c r="S23" s="248"/>
    </row>
    <row r="24" spans="1:19" s="33" customFormat="1" ht="13.5" customHeight="1">
      <c r="A24" s="54"/>
      <c r="B24" s="55" t="s">
        <v>41</v>
      </c>
      <c r="C24" s="268">
        <v>1</v>
      </c>
      <c r="D24" s="176">
        <v>8</v>
      </c>
      <c r="E24" s="256">
        <v>112</v>
      </c>
      <c r="F24" s="177">
        <v>57</v>
      </c>
      <c r="G24" s="177">
        <v>55</v>
      </c>
      <c r="H24" s="256">
        <v>26</v>
      </c>
      <c r="I24" s="176">
        <v>11</v>
      </c>
      <c r="J24" s="176">
        <v>15</v>
      </c>
      <c r="K24" s="256">
        <v>35</v>
      </c>
      <c r="L24" s="176">
        <v>18</v>
      </c>
      <c r="M24" s="176">
        <v>17</v>
      </c>
      <c r="N24" s="256">
        <v>51</v>
      </c>
      <c r="O24" s="176">
        <v>28</v>
      </c>
      <c r="P24" s="176">
        <v>23</v>
      </c>
      <c r="Q24" s="256">
        <v>40</v>
      </c>
      <c r="R24" s="176">
        <v>13</v>
      </c>
      <c r="S24" s="176">
        <v>27</v>
      </c>
    </row>
    <row r="25" spans="1:19" s="33" customFormat="1" ht="14.25" customHeight="1">
      <c r="A25" s="54"/>
      <c r="B25" s="55" t="s">
        <v>42</v>
      </c>
      <c r="C25" s="269">
        <v>0</v>
      </c>
      <c r="D25" s="178">
        <v>0</v>
      </c>
      <c r="E25" s="256">
        <f>F25+G25</f>
        <v>0</v>
      </c>
      <c r="F25" s="180">
        <f>I25+L25+O25</f>
        <v>0</v>
      </c>
      <c r="G25" s="180">
        <f>J25+M25+P25</f>
        <v>0</v>
      </c>
      <c r="H25" s="256">
        <f t="shared" si="0"/>
        <v>0</v>
      </c>
      <c r="I25" s="243">
        <v>0</v>
      </c>
      <c r="J25" s="243">
        <v>0</v>
      </c>
      <c r="K25" s="256">
        <f>L25+M25</f>
        <v>0</v>
      </c>
      <c r="L25" s="243">
        <v>0</v>
      </c>
      <c r="M25" s="243">
        <v>0</v>
      </c>
      <c r="N25" s="256">
        <f>O25+P25</f>
        <v>0</v>
      </c>
      <c r="O25" s="243">
        <v>0</v>
      </c>
      <c r="P25" s="243">
        <v>0</v>
      </c>
      <c r="Q25" s="256">
        <f>R25+S25</f>
        <v>0</v>
      </c>
      <c r="R25" s="243">
        <v>0</v>
      </c>
      <c r="S25" s="243">
        <v>0</v>
      </c>
    </row>
    <row r="26" spans="1:19" s="33" customFormat="1" ht="14.25" customHeight="1">
      <c r="A26" s="54"/>
      <c r="B26" s="55" t="s">
        <v>43</v>
      </c>
      <c r="C26" s="268">
        <v>4</v>
      </c>
      <c r="D26" s="176">
        <v>7</v>
      </c>
      <c r="E26" s="256">
        <v>43</v>
      </c>
      <c r="F26" s="177">
        <v>16</v>
      </c>
      <c r="G26" s="177">
        <v>27</v>
      </c>
      <c r="H26" s="256">
        <f t="shared" si="0"/>
        <v>0</v>
      </c>
      <c r="I26" s="243">
        <v>0</v>
      </c>
      <c r="J26" s="243">
        <v>0</v>
      </c>
      <c r="K26" s="256">
        <v>23</v>
      </c>
      <c r="L26" s="176">
        <v>8</v>
      </c>
      <c r="M26" s="176">
        <v>15</v>
      </c>
      <c r="N26" s="256">
        <v>20</v>
      </c>
      <c r="O26" s="176">
        <v>8</v>
      </c>
      <c r="P26" s="243">
        <v>12</v>
      </c>
      <c r="Q26" s="256">
        <v>24</v>
      </c>
      <c r="R26" s="176">
        <v>17</v>
      </c>
      <c r="S26" s="176">
        <v>7</v>
      </c>
    </row>
    <row r="27" spans="1:19" s="33" customFormat="1" ht="14.25" customHeight="1">
      <c r="A27" s="54"/>
      <c r="B27" s="55" t="s">
        <v>44</v>
      </c>
      <c r="C27" s="269">
        <v>0</v>
      </c>
      <c r="D27" s="178">
        <v>0</v>
      </c>
      <c r="E27" s="256">
        <f>F27+G27</f>
        <v>0</v>
      </c>
      <c r="F27" s="180">
        <f aca="true" t="shared" si="1" ref="F27:G29">I27+L27+O27</f>
        <v>0</v>
      </c>
      <c r="G27" s="180">
        <f t="shared" si="1"/>
        <v>0</v>
      </c>
      <c r="H27" s="256">
        <f t="shared" si="0"/>
        <v>0</v>
      </c>
      <c r="I27" s="243">
        <v>0</v>
      </c>
      <c r="J27" s="243">
        <v>0</v>
      </c>
      <c r="K27" s="256">
        <f>L27+M27</f>
        <v>0</v>
      </c>
      <c r="L27" s="243">
        <v>0</v>
      </c>
      <c r="M27" s="243">
        <v>0</v>
      </c>
      <c r="N27" s="256">
        <f>O27+P27</f>
        <v>0</v>
      </c>
      <c r="O27" s="243">
        <v>0</v>
      </c>
      <c r="P27" s="243">
        <v>0</v>
      </c>
      <c r="Q27" s="256">
        <f>R27+S27</f>
        <v>0</v>
      </c>
      <c r="R27" s="243">
        <v>0</v>
      </c>
      <c r="S27" s="243">
        <v>0</v>
      </c>
    </row>
    <row r="28" spans="1:19" s="33" customFormat="1" ht="14.25" customHeight="1">
      <c r="A28" s="54"/>
      <c r="B28" s="55" t="s">
        <v>45</v>
      </c>
      <c r="C28" s="269">
        <v>0</v>
      </c>
      <c r="D28" s="178">
        <v>0</v>
      </c>
      <c r="E28" s="256">
        <f>F28+G28</f>
        <v>0</v>
      </c>
      <c r="F28" s="180">
        <f t="shared" si="1"/>
        <v>0</v>
      </c>
      <c r="G28" s="180">
        <f t="shared" si="1"/>
        <v>0</v>
      </c>
      <c r="H28" s="256">
        <f t="shared" si="0"/>
        <v>0</v>
      </c>
      <c r="I28" s="243">
        <v>0</v>
      </c>
      <c r="J28" s="243">
        <v>0</v>
      </c>
      <c r="K28" s="256">
        <f>L28+M28</f>
        <v>0</v>
      </c>
      <c r="L28" s="243">
        <v>0</v>
      </c>
      <c r="M28" s="243">
        <v>0</v>
      </c>
      <c r="N28" s="256">
        <f>O28+P28</f>
        <v>0</v>
      </c>
      <c r="O28" s="243">
        <v>0</v>
      </c>
      <c r="P28" s="243">
        <v>0</v>
      </c>
      <c r="Q28" s="256">
        <f>R28+S28</f>
        <v>0</v>
      </c>
      <c r="R28" s="243">
        <v>0</v>
      </c>
      <c r="S28" s="243">
        <v>0</v>
      </c>
    </row>
    <row r="29" spans="1:19" s="34" customFormat="1" ht="4.5" customHeight="1">
      <c r="A29" s="57"/>
      <c r="B29" s="58"/>
      <c r="C29" s="244"/>
      <c r="D29" s="245"/>
      <c r="E29" s="246">
        <f>F29+G29</f>
        <v>0</v>
      </c>
      <c r="F29" s="245">
        <f t="shared" si="1"/>
        <v>0</v>
      </c>
      <c r="G29" s="245">
        <f t="shared" si="1"/>
        <v>0</v>
      </c>
      <c r="H29" s="246">
        <f t="shared" si="0"/>
        <v>0</v>
      </c>
      <c r="I29" s="246"/>
      <c r="J29" s="246"/>
      <c r="K29" s="246">
        <f>L29+M29</f>
        <v>0</v>
      </c>
      <c r="L29" s="246"/>
      <c r="M29" s="246"/>
      <c r="N29" s="246">
        <f>O29+P29</f>
        <v>0</v>
      </c>
      <c r="O29" s="246"/>
      <c r="P29" s="246"/>
      <c r="Q29" s="246">
        <f>R29+S29</f>
        <v>0</v>
      </c>
      <c r="R29" s="246"/>
      <c r="S29" s="246"/>
    </row>
    <row r="30" spans="1:19" s="33" customFormat="1" ht="13.5" customHeight="1">
      <c r="A30" s="54"/>
      <c r="B30" s="55" t="s">
        <v>46</v>
      </c>
      <c r="C30" s="268">
        <v>1</v>
      </c>
      <c r="D30" s="176">
        <v>2</v>
      </c>
      <c r="E30" s="256">
        <v>16</v>
      </c>
      <c r="F30" s="177">
        <v>7</v>
      </c>
      <c r="G30" s="177">
        <v>9</v>
      </c>
      <c r="H30" s="256">
        <v>4</v>
      </c>
      <c r="I30" s="243">
        <v>3</v>
      </c>
      <c r="J30" s="176">
        <v>1</v>
      </c>
      <c r="K30" s="256">
        <v>5</v>
      </c>
      <c r="L30" s="243">
        <v>0</v>
      </c>
      <c r="M30" s="176">
        <v>5</v>
      </c>
      <c r="N30" s="256">
        <v>7</v>
      </c>
      <c r="O30" s="176">
        <v>4</v>
      </c>
      <c r="P30" s="176">
        <v>3</v>
      </c>
      <c r="Q30" s="256">
        <v>3</v>
      </c>
      <c r="R30" s="176">
        <v>1</v>
      </c>
      <c r="S30" s="176">
        <v>2</v>
      </c>
    </row>
    <row r="31" spans="1:19" s="33" customFormat="1" ht="14.25" customHeight="1">
      <c r="A31" s="54"/>
      <c r="B31" s="55" t="s">
        <v>47</v>
      </c>
      <c r="C31" s="268">
        <v>2</v>
      </c>
      <c r="D31" s="176">
        <v>4</v>
      </c>
      <c r="E31" s="256">
        <v>20</v>
      </c>
      <c r="F31" s="177">
        <v>12</v>
      </c>
      <c r="G31" s="177">
        <v>8</v>
      </c>
      <c r="H31" s="256">
        <f t="shared" si="0"/>
        <v>0</v>
      </c>
      <c r="I31" s="243">
        <v>0</v>
      </c>
      <c r="J31" s="243">
        <v>0</v>
      </c>
      <c r="K31" s="256">
        <f>L31+M31</f>
        <v>0</v>
      </c>
      <c r="L31" s="243">
        <v>0</v>
      </c>
      <c r="M31" s="243">
        <v>0</v>
      </c>
      <c r="N31" s="256">
        <v>20</v>
      </c>
      <c r="O31" s="176">
        <v>12</v>
      </c>
      <c r="P31" s="176">
        <v>8</v>
      </c>
      <c r="Q31" s="256">
        <v>22</v>
      </c>
      <c r="R31" s="176">
        <v>10</v>
      </c>
      <c r="S31" s="176">
        <v>12</v>
      </c>
    </row>
    <row r="32" spans="1:19" s="33" customFormat="1" ht="14.25" customHeight="1">
      <c r="A32" s="54"/>
      <c r="B32" s="55" t="s">
        <v>48</v>
      </c>
      <c r="C32" s="268">
        <v>1</v>
      </c>
      <c r="D32" s="176">
        <v>7</v>
      </c>
      <c r="E32" s="256">
        <v>66</v>
      </c>
      <c r="F32" s="177">
        <v>28</v>
      </c>
      <c r="G32" s="177">
        <v>38</v>
      </c>
      <c r="H32" s="256">
        <f t="shared" si="0"/>
        <v>0</v>
      </c>
      <c r="I32" s="243">
        <v>0</v>
      </c>
      <c r="J32" s="243">
        <v>0</v>
      </c>
      <c r="K32" s="256">
        <v>34</v>
      </c>
      <c r="L32" s="176">
        <v>12</v>
      </c>
      <c r="M32" s="176">
        <v>22</v>
      </c>
      <c r="N32" s="256">
        <v>32</v>
      </c>
      <c r="O32" s="176">
        <v>16</v>
      </c>
      <c r="P32" s="176">
        <v>16</v>
      </c>
      <c r="Q32" s="256">
        <v>39</v>
      </c>
      <c r="R32" s="176">
        <v>17</v>
      </c>
      <c r="S32" s="176">
        <v>22</v>
      </c>
    </row>
    <row r="33" spans="1:19" s="33" customFormat="1" ht="14.25" customHeight="1">
      <c r="A33" s="54"/>
      <c r="B33" s="55" t="s">
        <v>49</v>
      </c>
      <c r="C33" s="269">
        <v>0</v>
      </c>
      <c r="D33" s="178">
        <v>0</v>
      </c>
      <c r="E33" s="256">
        <f>F33+G33</f>
        <v>0</v>
      </c>
      <c r="F33" s="180">
        <f>I33+L33+O33</f>
        <v>0</v>
      </c>
      <c r="G33" s="180">
        <f>J33+M33+P33</f>
        <v>0</v>
      </c>
      <c r="H33" s="256">
        <f t="shared" si="0"/>
        <v>0</v>
      </c>
      <c r="I33" s="243">
        <v>0</v>
      </c>
      <c r="J33" s="243">
        <v>0</v>
      </c>
      <c r="K33" s="256">
        <f>L33+M33</f>
        <v>0</v>
      </c>
      <c r="L33" s="243">
        <v>0</v>
      </c>
      <c r="M33" s="243">
        <v>0</v>
      </c>
      <c r="N33" s="256">
        <f>O33+P33</f>
        <v>0</v>
      </c>
      <c r="O33" s="243">
        <v>0</v>
      </c>
      <c r="P33" s="243">
        <v>0</v>
      </c>
      <c r="Q33" s="256">
        <f>R33+S33</f>
        <v>0</v>
      </c>
      <c r="R33" s="243">
        <v>0</v>
      </c>
      <c r="S33" s="243">
        <v>0</v>
      </c>
    </row>
    <row r="34" spans="1:19" s="33" customFormat="1" ht="14.25" customHeight="1">
      <c r="A34" s="54"/>
      <c r="B34" s="55" t="s">
        <v>50</v>
      </c>
      <c r="C34" s="268">
        <v>2</v>
      </c>
      <c r="D34" s="176">
        <v>6</v>
      </c>
      <c r="E34" s="256">
        <v>64</v>
      </c>
      <c r="F34" s="177">
        <v>29</v>
      </c>
      <c r="G34" s="177">
        <v>35</v>
      </c>
      <c r="H34" s="256">
        <f t="shared" si="0"/>
        <v>0</v>
      </c>
      <c r="I34" s="243">
        <v>0</v>
      </c>
      <c r="J34" s="243">
        <v>0</v>
      </c>
      <c r="K34" s="256">
        <v>19</v>
      </c>
      <c r="L34" s="243">
        <v>8</v>
      </c>
      <c r="M34" s="243">
        <v>11</v>
      </c>
      <c r="N34" s="256">
        <v>45</v>
      </c>
      <c r="O34" s="176">
        <v>21</v>
      </c>
      <c r="P34" s="176">
        <v>24</v>
      </c>
      <c r="Q34" s="256">
        <v>54</v>
      </c>
      <c r="R34" s="176">
        <v>27</v>
      </c>
      <c r="S34" s="176">
        <v>27</v>
      </c>
    </row>
    <row r="35" spans="1:19" s="34" customFormat="1" ht="4.5" customHeight="1">
      <c r="A35" s="57"/>
      <c r="B35" s="58"/>
      <c r="C35" s="247"/>
      <c r="D35" s="248"/>
      <c r="E35" s="246"/>
      <c r="F35" s="248"/>
      <c r="G35" s="248"/>
      <c r="H35" s="246">
        <f t="shared" si="0"/>
        <v>0</v>
      </c>
      <c r="I35" s="246"/>
      <c r="J35" s="246"/>
      <c r="K35" s="246">
        <f>L35+M35</f>
        <v>0</v>
      </c>
      <c r="L35" s="246"/>
      <c r="M35" s="246"/>
      <c r="N35" s="246">
        <f>O35+P35</f>
        <v>0</v>
      </c>
      <c r="O35" s="248"/>
      <c r="P35" s="248"/>
      <c r="Q35" s="246">
        <f>R35+S35</f>
        <v>0</v>
      </c>
      <c r="R35" s="248"/>
      <c r="S35" s="248"/>
    </row>
    <row r="36" spans="1:19" s="33" customFormat="1" ht="13.5" customHeight="1">
      <c r="A36" s="54"/>
      <c r="B36" s="55" t="s">
        <v>51</v>
      </c>
      <c r="C36" s="269">
        <v>0</v>
      </c>
      <c r="D36" s="178">
        <v>0</v>
      </c>
      <c r="E36" s="256">
        <f>F36+G36</f>
        <v>0</v>
      </c>
      <c r="F36" s="180">
        <f>I36+L36+O36</f>
        <v>0</v>
      </c>
      <c r="G36" s="180">
        <f>J36+M36+P36</f>
        <v>0</v>
      </c>
      <c r="H36" s="256">
        <f t="shared" si="0"/>
        <v>0</v>
      </c>
      <c r="I36" s="243">
        <v>0</v>
      </c>
      <c r="J36" s="243">
        <v>0</v>
      </c>
      <c r="K36" s="256">
        <f>L36+M36</f>
        <v>0</v>
      </c>
      <c r="L36" s="243">
        <v>0</v>
      </c>
      <c r="M36" s="243">
        <v>0</v>
      </c>
      <c r="N36" s="256">
        <f>O36+P36</f>
        <v>0</v>
      </c>
      <c r="O36" s="243">
        <v>0</v>
      </c>
      <c r="P36" s="243">
        <v>0</v>
      </c>
      <c r="Q36" s="256">
        <f>R36+S36</f>
        <v>0</v>
      </c>
      <c r="R36" s="243">
        <v>0</v>
      </c>
      <c r="S36" s="243">
        <v>0</v>
      </c>
    </row>
    <row r="37" spans="1:19" s="33" customFormat="1" ht="14.25" customHeight="1">
      <c r="A37" s="54"/>
      <c r="B37" s="55" t="s">
        <v>52</v>
      </c>
      <c r="C37" s="268">
        <v>1</v>
      </c>
      <c r="D37" s="176">
        <v>2</v>
      </c>
      <c r="E37" s="256">
        <v>30</v>
      </c>
      <c r="F37" s="177">
        <v>16</v>
      </c>
      <c r="G37" s="177">
        <v>14</v>
      </c>
      <c r="H37" s="256">
        <f t="shared" si="0"/>
        <v>0</v>
      </c>
      <c r="I37" s="243">
        <v>0</v>
      </c>
      <c r="J37" s="243">
        <v>0</v>
      </c>
      <c r="K37" s="256">
        <f>L37+M37</f>
        <v>0</v>
      </c>
      <c r="L37" s="243">
        <v>0</v>
      </c>
      <c r="M37" s="243">
        <v>0</v>
      </c>
      <c r="N37" s="256">
        <v>30</v>
      </c>
      <c r="O37" s="176">
        <v>16</v>
      </c>
      <c r="P37" s="176">
        <v>14</v>
      </c>
      <c r="Q37" s="256">
        <v>31</v>
      </c>
      <c r="R37" s="176">
        <v>15</v>
      </c>
      <c r="S37" s="176">
        <v>16</v>
      </c>
    </row>
    <row r="38" spans="1:19" s="33" customFormat="1" ht="14.25" customHeight="1">
      <c r="A38" s="54"/>
      <c r="B38" s="55" t="s">
        <v>53</v>
      </c>
      <c r="C38" s="268">
        <v>4</v>
      </c>
      <c r="D38" s="176">
        <v>13</v>
      </c>
      <c r="E38" s="256">
        <v>200</v>
      </c>
      <c r="F38" s="177">
        <v>101</v>
      </c>
      <c r="G38" s="177">
        <v>99</v>
      </c>
      <c r="H38" s="256">
        <v>21</v>
      </c>
      <c r="I38" s="176">
        <v>14</v>
      </c>
      <c r="J38" s="176">
        <v>7</v>
      </c>
      <c r="K38" s="256">
        <v>35</v>
      </c>
      <c r="L38" s="176">
        <v>19</v>
      </c>
      <c r="M38" s="176">
        <v>16</v>
      </c>
      <c r="N38" s="256">
        <v>144</v>
      </c>
      <c r="O38" s="176">
        <v>68</v>
      </c>
      <c r="P38" s="176">
        <v>76</v>
      </c>
      <c r="Q38" s="256">
        <v>141</v>
      </c>
      <c r="R38" s="176">
        <v>66</v>
      </c>
      <c r="S38" s="176">
        <v>75</v>
      </c>
    </row>
    <row r="39" spans="1:19" s="33" customFormat="1" ht="14.25" customHeight="1">
      <c r="A39" s="54"/>
      <c r="B39" s="55" t="s">
        <v>54</v>
      </c>
      <c r="C39" s="268">
        <v>3</v>
      </c>
      <c r="D39" s="176">
        <v>8</v>
      </c>
      <c r="E39" s="256">
        <v>163</v>
      </c>
      <c r="F39" s="177">
        <v>87</v>
      </c>
      <c r="G39" s="177">
        <v>76</v>
      </c>
      <c r="H39" s="256">
        <f t="shared" si="0"/>
        <v>0</v>
      </c>
      <c r="I39" s="243">
        <v>0</v>
      </c>
      <c r="J39" s="243">
        <v>0</v>
      </c>
      <c r="K39" s="256">
        <f>L39+M39</f>
        <v>0</v>
      </c>
      <c r="L39" s="243">
        <v>0</v>
      </c>
      <c r="M39" s="243">
        <v>0</v>
      </c>
      <c r="N39" s="256">
        <v>163</v>
      </c>
      <c r="O39" s="176">
        <v>87</v>
      </c>
      <c r="P39" s="176">
        <v>76</v>
      </c>
      <c r="Q39" s="256">
        <v>144</v>
      </c>
      <c r="R39" s="176">
        <v>68</v>
      </c>
      <c r="S39" s="176">
        <v>76</v>
      </c>
    </row>
    <row r="40" spans="1:19" s="33" customFormat="1" ht="14.25" customHeight="1">
      <c r="A40" s="54"/>
      <c r="B40" s="55" t="s">
        <v>55</v>
      </c>
      <c r="C40" s="268">
        <v>4</v>
      </c>
      <c r="D40" s="176">
        <v>40</v>
      </c>
      <c r="E40" s="256">
        <v>663</v>
      </c>
      <c r="F40" s="177">
        <v>326</v>
      </c>
      <c r="G40" s="177">
        <v>337</v>
      </c>
      <c r="H40" s="256">
        <f t="shared" si="0"/>
        <v>0</v>
      </c>
      <c r="I40" s="243">
        <v>0</v>
      </c>
      <c r="J40" s="243">
        <v>0</v>
      </c>
      <c r="K40" s="256">
        <v>330</v>
      </c>
      <c r="L40" s="176">
        <v>170</v>
      </c>
      <c r="M40" s="176">
        <v>160</v>
      </c>
      <c r="N40" s="256">
        <v>333</v>
      </c>
      <c r="O40" s="176">
        <v>156</v>
      </c>
      <c r="P40" s="176">
        <v>177</v>
      </c>
      <c r="Q40" s="256">
        <v>292</v>
      </c>
      <c r="R40" s="176">
        <v>153</v>
      </c>
      <c r="S40" s="176">
        <v>139</v>
      </c>
    </row>
    <row r="41" spans="1:19" s="34" customFormat="1" ht="4.5" customHeight="1">
      <c r="A41" s="57"/>
      <c r="B41" s="58"/>
      <c r="C41" s="247"/>
      <c r="D41" s="248"/>
      <c r="E41" s="246"/>
      <c r="F41" s="248"/>
      <c r="G41" s="248"/>
      <c r="H41" s="246">
        <f t="shared" si="0"/>
        <v>0</v>
      </c>
      <c r="I41" s="246"/>
      <c r="J41" s="246"/>
      <c r="K41" s="246"/>
      <c r="L41" s="248"/>
      <c r="M41" s="248"/>
      <c r="N41" s="246"/>
      <c r="O41" s="248"/>
      <c r="P41" s="248"/>
      <c r="Q41" s="246"/>
      <c r="R41" s="248"/>
      <c r="S41" s="248"/>
    </row>
    <row r="42" spans="1:19" s="33" customFormat="1" ht="13.5" customHeight="1">
      <c r="A42" s="54"/>
      <c r="B42" s="55" t="s">
        <v>56</v>
      </c>
      <c r="C42" s="268">
        <v>4</v>
      </c>
      <c r="D42" s="176">
        <v>14</v>
      </c>
      <c r="E42" s="256">
        <v>156</v>
      </c>
      <c r="F42" s="177">
        <v>91</v>
      </c>
      <c r="G42" s="177">
        <v>65</v>
      </c>
      <c r="H42" s="256">
        <v>2</v>
      </c>
      <c r="I42" s="176">
        <v>1</v>
      </c>
      <c r="J42" s="178">
        <v>1</v>
      </c>
      <c r="K42" s="256">
        <v>66</v>
      </c>
      <c r="L42" s="176">
        <v>40</v>
      </c>
      <c r="M42" s="176">
        <v>26</v>
      </c>
      <c r="N42" s="256">
        <v>88</v>
      </c>
      <c r="O42" s="176">
        <v>50</v>
      </c>
      <c r="P42" s="176">
        <v>38</v>
      </c>
      <c r="Q42" s="256">
        <v>105</v>
      </c>
      <c r="R42" s="176">
        <v>57</v>
      </c>
      <c r="S42" s="176">
        <v>48</v>
      </c>
    </row>
    <row r="43" spans="1:19" s="33" customFormat="1" ht="14.25" customHeight="1">
      <c r="A43" s="54"/>
      <c r="B43" s="55" t="s">
        <v>57</v>
      </c>
      <c r="C43" s="268">
        <v>4</v>
      </c>
      <c r="D43" s="176">
        <v>5</v>
      </c>
      <c r="E43" s="256">
        <v>87</v>
      </c>
      <c r="F43" s="177">
        <v>54</v>
      </c>
      <c r="G43" s="177">
        <v>33</v>
      </c>
      <c r="H43" s="256">
        <f t="shared" si="0"/>
        <v>0</v>
      </c>
      <c r="I43" s="243">
        <v>0</v>
      </c>
      <c r="J43" s="243">
        <v>0</v>
      </c>
      <c r="K43" s="256">
        <f>L43+M43</f>
        <v>0</v>
      </c>
      <c r="L43" s="243">
        <v>0</v>
      </c>
      <c r="M43" s="243">
        <v>0</v>
      </c>
      <c r="N43" s="256">
        <v>87</v>
      </c>
      <c r="O43" s="176">
        <v>54</v>
      </c>
      <c r="P43" s="176">
        <v>33</v>
      </c>
      <c r="Q43" s="256">
        <v>109</v>
      </c>
      <c r="R43" s="176">
        <v>57</v>
      </c>
      <c r="S43" s="176">
        <v>52</v>
      </c>
    </row>
    <row r="44" spans="1:19" s="33" customFormat="1" ht="14.25" customHeight="1">
      <c r="A44" s="54"/>
      <c r="B44" s="55" t="s">
        <v>58</v>
      </c>
      <c r="C44" s="268">
        <v>2</v>
      </c>
      <c r="D44" s="176">
        <v>5</v>
      </c>
      <c r="E44" s="256">
        <v>61</v>
      </c>
      <c r="F44" s="177">
        <v>27</v>
      </c>
      <c r="G44" s="177">
        <v>34</v>
      </c>
      <c r="H44" s="256">
        <f t="shared" si="0"/>
        <v>0</v>
      </c>
      <c r="I44" s="243">
        <v>0</v>
      </c>
      <c r="J44" s="243">
        <v>0</v>
      </c>
      <c r="K44" s="256">
        <f>L44+M44</f>
        <v>0</v>
      </c>
      <c r="L44" s="243">
        <v>0</v>
      </c>
      <c r="M44" s="243">
        <v>0</v>
      </c>
      <c r="N44" s="256">
        <v>61</v>
      </c>
      <c r="O44" s="176">
        <v>27</v>
      </c>
      <c r="P44" s="176">
        <v>34</v>
      </c>
      <c r="Q44" s="256">
        <v>62</v>
      </c>
      <c r="R44" s="176">
        <v>29</v>
      </c>
      <c r="S44" s="176">
        <v>33</v>
      </c>
    </row>
    <row r="45" spans="1:19" s="33" customFormat="1" ht="14.25" customHeight="1">
      <c r="A45" s="54"/>
      <c r="B45" s="55" t="s">
        <v>59</v>
      </c>
      <c r="C45" s="268">
        <v>2</v>
      </c>
      <c r="D45" s="176">
        <v>8</v>
      </c>
      <c r="E45" s="256">
        <v>111</v>
      </c>
      <c r="F45" s="177">
        <v>58</v>
      </c>
      <c r="G45" s="177">
        <v>53</v>
      </c>
      <c r="H45" s="256">
        <f t="shared" si="0"/>
        <v>0</v>
      </c>
      <c r="I45" s="243">
        <v>0</v>
      </c>
      <c r="J45" s="243">
        <v>0</v>
      </c>
      <c r="K45" s="256">
        <v>52</v>
      </c>
      <c r="L45" s="176">
        <v>27</v>
      </c>
      <c r="M45" s="176">
        <v>25</v>
      </c>
      <c r="N45" s="256">
        <v>59</v>
      </c>
      <c r="O45" s="176">
        <v>31</v>
      </c>
      <c r="P45" s="176">
        <v>28</v>
      </c>
      <c r="Q45" s="256">
        <v>71</v>
      </c>
      <c r="R45" s="176">
        <v>36</v>
      </c>
      <c r="S45" s="176">
        <v>35</v>
      </c>
    </row>
    <row r="46" spans="1:19" s="33" customFormat="1" ht="14.25" customHeight="1">
      <c r="A46" s="54"/>
      <c r="B46" s="55" t="s">
        <v>60</v>
      </c>
      <c r="C46" s="268">
        <v>5</v>
      </c>
      <c r="D46" s="176">
        <v>10</v>
      </c>
      <c r="E46" s="256">
        <v>121</v>
      </c>
      <c r="F46" s="177">
        <v>58</v>
      </c>
      <c r="G46" s="177">
        <v>63</v>
      </c>
      <c r="H46" s="256">
        <f t="shared" si="0"/>
        <v>0</v>
      </c>
      <c r="I46" s="243">
        <v>0</v>
      </c>
      <c r="J46" s="243">
        <v>0</v>
      </c>
      <c r="K46" s="256">
        <v>40</v>
      </c>
      <c r="L46" s="176">
        <v>24</v>
      </c>
      <c r="M46" s="176">
        <v>16</v>
      </c>
      <c r="N46" s="256">
        <v>81</v>
      </c>
      <c r="O46" s="176">
        <v>34</v>
      </c>
      <c r="P46" s="176">
        <v>47</v>
      </c>
      <c r="Q46" s="256">
        <v>99</v>
      </c>
      <c r="R46" s="176">
        <v>54</v>
      </c>
      <c r="S46" s="176">
        <v>45</v>
      </c>
    </row>
    <row r="47" spans="1:19" s="34" customFormat="1" ht="4.5" customHeight="1">
      <c r="A47" s="57"/>
      <c r="B47" s="58"/>
      <c r="C47" s="247"/>
      <c r="D47" s="248"/>
      <c r="E47" s="246"/>
      <c r="F47" s="248"/>
      <c r="G47" s="248"/>
      <c r="H47" s="246">
        <f t="shared" si="0"/>
        <v>0</v>
      </c>
      <c r="I47" s="248"/>
      <c r="J47" s="246"/>
      <c r="K47" s="246">
        <f>L47+M47</f>
        <v>0</v>
      </c>
      <c r="L47" s="248"/>
      <c r="M47" s="248"/>
      <c r="N47" s="246"/>
      <c r="O47" s="248"/>
      <c r="P47" s="248"/>
      <c r="Q47" s="246">
        <f>R47+S47</f>
        <v>0</v>
      </c>
      <c r="R47" s="248"/>
      <c r="S47" s="248"/>
    </row>
    <row r="48" spans="1:19" s="33" customFormat="1" ht="13.5" customHeight="1">
      <c r="A48" s="54"/>
      <c r="B48" s="55" t="s">
        <v>61</v>
      </c>
      <c r="C48" s="268">
        <v>3</v>
      </c>
      <c r="D48" s="176">
        <v>7</v>
      </c>
      <c r="E48" s="256">
        <v>128</v>
      </c>
      <c r="F48" s="177">
        <v>60</v>
      </c>
      <c r="G48" s="177">
        <v>68</v>
      </c>
      <c r="H48" s="256">
        <f t="shared" si="0"/>
        <v>0</v>
      </c>
      <c r="I48" s="243">
        <v>0</v>
      </c>
      <c r="J48" s="243">
        <v>0</v>
      </c>
      <c r="K48" s="256">
        <f>L48+M48</f>
        <v>0</v>
      </c>
      <c r="L48" s="243">
        <v>0</v>
      </c>
      <c r="M48" s="243">
        <v>0</v>
      </c>
      <c r="N48" s="256">
        <v>128</v>
      </c>
      <c r="O48" s="176">
        <v>60</v>
      </c>
      <c r="P48" s="176">
        <v>68</v>
      </c>
      <c r="Q48" s="256">
        <v>130</v>
      </c>
      <c r="R48" s="176">
        <v>63</v>
      </c>
      <c r="S48" s="176">
        <v>67</v>
      </c>
    </row>
    <row r="49" spans="1:19" s="33" customFormat="1" ht="14.25" customHeight="1">
      <c r="A49" s="54"/>
      <c r="B49" s="55" t="s">
        <v>62</v>
      </c>
      <c r="C49" s="268">
        <v>8</v>
      </c>
      <c r="D49" s="176">
        <v>38</v>
      </c>
      <c r="E49" s="256">
        <v>463</v>
      </c>
      <c r="F49" s="177">
        <v>235</v>
      </c>
      <c r="G49" s="177">
        <v>228</v>
      </c>
      <c r="H49" s="256">
        <v>62</v>
      </c>
      <c r="I49" s="176">
        <v>34</v>
      </c>
      <c r="J49" s="176">
        <v>28</v>
      </c>
      <c r="K49" s="256">
        <v>184</v>
      </c>
      <c r="L49" s="176">
        <v>95</v>
      </c>
      <c r="M49" s="176">
        <v>89</v>
      </c>
      <c r="N49" s="256">
        <v>217</v>
      </c>
      <c r="O49" s="176">
        <v>106</v>
      </c>
      <c r="P49" s="176">
        <v>111</v>
      </c>
      <c r="Q49" s="256">
        <v>228</v>
      </c>
      <c r="R49" s="176">
        <v>122</v>
      </c>
      <c r="S49" s="176">
        <v>106</v>
      </c>
    </row>
    <row r="50" spans="1:19" s="33" customFormat="1" ht="14.25" customHeight="1">
      <c r="A50" s="54"/>
      <c r="B50" s="55" t="s">
        <v>63</v>
      </c>
      <c r="C50" s="268">
        <v>2</v>
      </c>
      <c r="D50" s="176">
        <v>7</v>
      </c>
      <c r="E50" s="256">
        <v>111</v>
      </c>
      <c r="F50" s="177">
        <v>57</v>
      </c>
      <c r="G50" s="177">
        <v>54</v>
      </c>
      <c r="H50" s="256">
        <f t="shared" si="0"/>
        <v>0</v>
      </c>
      <c r="I50" s="243">
        <v>0</v>
      </c>
      <c r="J50" s="243">
        <v>0</v>
      </c>
      <c r="K50" s="256">
        <v>46</v>
      </c>
      <c r="L50" s="176">
        <v>21</v>
      </c>
      <c r="M50" s="176">
        <v>25</v>
      </c>
      <c r="N50" s="256">
        <v>65</v>
      </c>
      <c r="O50" s="176">
        <v>36</v>
      </c>
      <c r="P50" s="176">
        <v>29</v>
      </c>
      <c r="Q50" s="256">
        <v>54</v>
      </c>
      <c r="R50" s="176">
        <v>21</v>
      </c>
      <c r="S50" s="176">
        <v>33</v>
      </c>
    </row>
    <row r="51" spans="1:19" s="33" customFormat="1" ht="14.25" customHeight="1">
      <c r="A51" s="54"/>
      <c r="B51" s="55" t="s">
        <v>64</v>
      </c>
      <c r="C51" s="268">
        <v>5</v>
      </c>
      <c r="D51" s="176">
        <v>7</v>
      </c>
      <c r="E51" s="256">
        <v>90</v>
      </c>
      <c r="F51" s="177">
        <v>48</v>
      </c>
      <c r="G51" s="177">
        <v>42</v>
      </c>
      <c r="H51" s="256">
        <f t="shared" si="0"/>
        <v>0</v>
      </c>
      <c r="I51" s="243">
        <v>0</v>
      </c>
      <c r="J51" s="243">
        <v>0</v>
      </c>
      <c r="K51" s="256">
        <f>L51+M51</f>
        <v>0</v>
      </c>
      <c r="L51" s="243">
        <v>0</v>
      </c>
      <c r="M51" s="243">
        <v>0</v>
      </c>
      <c r="N51" s="256">
        <v>90</v>
      </c>
      <c r="O51" s="176">
        <v>48</v>
      </c>
      <c r="P51" s="176">
        <v>42</v>
      </c>
      <c r="Q51" s="256">
        <v>87</v>
      </c>
      <c r="R51" s="176">
        <v>48</v>
      </c>
      <c r="S51" s="176">
        <v>39</v>
      </c>
    </row>
    <row r="52" spans="1:19" s="33" customFormat="1" ht="14.25" customHeight="1">
      <c r="A52" s="54"/>
      <c r="B52" s="55" t="s">
        <v>65</v>
      </c>
      <c r="C52" s="268">
        <v>4</v>
      </c>
      <c r="D52" s="176">
        <v>3</v>
      </c>
      <c r="E52" s="256">
        <v>7</v>
      </c>
      <c r="F52" s="177">
        <v>5</v>
      </c>
      <c r="G52" s="177">
        <v>2</v>
      </c>
      <c r="H52" s="256">
        <f t="shared" si="0"/>
        <v>0</v>
      </c>
      <c r="I52" s="243">
        <v>0</v>
      </c>
      <c r="J52" s="243">
        <v>0</v>
      </c>
      <c r="K52" s="256">
        <v>4</v>
      </c>
      <c r="L52" s="176">
        <v>3</v>
      </c>
      <c r="M52" s="176">
        <v>1</v>
      </c>
      <c r="N52" s="256">
        <v>3</v>
      </c>
      <c r="O52" s="176">
        <v>2</v>
      </c>
      <c r="P52" s="176">
        <v>1</v>
      </c>
      <c r="Q52" s="256">
        <v>7</v>
      </c>
      <c r="R52" s="176">
        <v>3</v>
      </c>
      <c r="S52" s="176">
        <v>4</v>
      </c>
    </row>
    <row r="53" spans="1:19" s="34" customFormat="1" ht="4.5" customHeight="1">
      <c r="A53" s="57"/>
      <c r="B53" s="58"/>
      <c r="C53" s="247"/>
      <c r="D53" s="248"/>
      <c r="E53" s="246"/>
      <c r="F53" s="248"/>
      <c r="G53" s="248"/>
      <c r="H53" s="246">
        <f t="shared" si="0"/>
        <v>0</v>
      </c>
      <c r="I53" s="246"/>
      <c r="J53" s="246"/>
      <c r="K53" s="246"/>
      <c r="L53" s="248"/>
      <c r="M53" s="248"/>
      <c r="N53" s="246"/>
      <c r="O53" s="248"/>
      <c r="P53" s="248"/>
      <c r="Q53" s="246"/>
      <c r="R53" s="248"/>
      <c r="S53" s="248"/>
    </row>
    <row r="54" spans="1:19" s="33" customFormat="1" ht="13.5" customHeight="1">
      <c r="A54" s="54"/>
      <c r="B54" s="55" t="s">
        <v>66</v>
      </c>
      <c r="C54" s="268">
        <v>8</v>
      </c>
      <c r="D54" s="176">
        <v>17</v>
      </c>
      <c r="E54" s="256">
        <v>174</v>
      </c>
      <c r="F54" s="177">
        <v>92</v>
      </c>
      <c r="G54" s="177">
        <v>82</v>
      </c>
      <c r="H54" s="256">
        <v>2</v>
      </c>
      <c r="I54" s="243">
        <v>2</v>
      </c>
      <c r="J54" s="243">
        <v>0</v>
      </c>
      <c r="K54" s="256">
        <v>43</v>
      </c>
      <c r="L54" s="176">
        <v>22</v>
      </c>
      <c r="M54" s="176">
        <v>21</v>
      </c>
      <c r="N54" s="256">
        <v>129</v>
      </c>
      <c r="O54" s="176">
        <v>68</v>
      </c>
      <c r="P54" s="176">
        <v>61</v>
      </c>
      <c r="Q54" s="256">
        <v>162</v>
      </c>
      <c r="R54" s="176">
        <v>84</v>
      </c>
      <c r="S54" s="176">
        <v>78</v>
      </c>
    </row>
    <row r="55" spans="1:19" s="33" customFormat="1" ht="14.25" customHeight="1">
      <c r="A55" s="54"/>
      <c r="B55" s="55" t="s">
        <v>67</v>
      </c>
      <c r="C55" s="268">
        <v>8</v>
      </c>
      <c r="D55" s="176">
        <v>12</v>
      </c>
      <c r="E55" s="256">
        <v>148</v>
      </c>
      <c r="F55" s="177">
        <v>73</v>
      </c>
      <c r="G55" s="177">
        <v>75</v>
      </c>
      <c r="H55" s="256">
        <f t="shared" si="0"/>
        <v>0</v>
      </c>
      <c r="I55" s="243">
        <v>0</v>
      </c>
      <c r="J55" s="243">
        <v>0</v>
      </c>
      <c r="K55" s="256">
        <v>76</v>
      </c>
      <c r="L55" s="176">
        <v>34</v>
      </c>
      <c r="M55" s="176">
        <v>42</v>
      </c>
      <c r="N55" s="256">
        <v>72</v>
      </c>
      <c r="O55" s="176">
        <v>39</v>
      </c>
      <c r="P55" s="176">
        <v>33</v>
      </c>
      <c r="Q55" s="256">
        <v>81</v>
      </c>
      <c r="R55" s="176">
        <v>42</v>
      </c>
      <c r="S55" s="176">
        <v>39</v>
      </c>
    </row>
    <row r="56" spans="1:19" s="33" customFormat="1" ht="14.25" customHeight="1">
      <c r="A56" s="54"/>
      <c r="B56" s="55" t="s">
        <v>68</v>
      </c>
      <c r="C56" s="268">
        <v>8</v>
      </c>
      <c r="D56" s="176">
        <v>8</v>
      </c>
      <c r="E56" s="256">
        <v>78</v>
      </c>
      <c r="F56" s="177">
        <v>37</v>
      </c>
      <c r="G56" s="177">
        <v>41</v>
      </c>
      <c r="H56" s="256">
        <f t="shared" si="0"/>
        <v>0</v>
      </c>
      <c r="I56" s="243">
        <v>0</v>
      </c>
      <c r="J56" s="243">
        <v>0</v>
      </c>
      <c r="K56" s="256">
        <v>35</v>
      </c>
      <c r="L56" s="176">
        <v>16</v>
      </c>
      <c r="M56" s="176">
        <v>19</v>
      </c>
      <c r="N56" s="256">
        <v>43</v>
      </c>
      <c r="O56" s="176">
        <v>21</v>
      </c>
      <c r="P56" s="176">
        <v>22</v>
      </c>
      <c r="Q56" s="256">
        <v>51</v>
      </c>
      <c r="R56" s="176">
        <v>26</v>
      </c>
      <c r="S56" s="176">
        <v>25</v>
      </c>
    </row>
    <row r="57" spans="1:19" s="33" customFormat="1" ht="14.25" customHeight="1">
      <c r="A57" s="54"/>
      <c r="B57" s="55" t="s">
        <v>69</v>
      </c>
      <c r="C57" s="268">
        <v>7</v>
      </c>
      <c r="D57" s="176">
        <v>5</v>
      </c>
      <c r="E57" s="256">
        <v>56</v>
      </c>
      <c r="F57" s="177">
        <v>30</v>
      </c>
      <c r="G57" s="177">
        <v>26</v>
      </c>
      <c r="H57" s="256">
        <f t="shared" si="0"/>
        <v>0</v>
      </c>
      <c r="I57" s="243">
        <v>0</v>
      </c>
      <c r="J57" s="243">
        <v>0</v>
      </c>
      <c r="K57" s="256">
        <v>10</v>
      </c>
      <c r="L57" s="176">
        <v>7</v>
      </c>
      <c r="M57" s="176">
        <v>3</v>
      </c>
      <c r="N57" s="256">
        <v>46</v>
      </c>
      <c r="O57" s="176">
        <v>23</v>
      </c>
      <c r="P57" s="176">
        <v>23</v>
      </c>
      <c r="Q57" s="256">
        <v>59</v>
      </c>
      <c r="R57" s="176">
        <v>34</v>
      </c>
      <c r="S57" s="176">
        <v>25</v>
      </c>
    </row>
    <row r="58" spans="1:19" s="33" customFormat="1" ht="14.25" customHeight="1">
      <c r="A58" s="54"/>
      <c r="B58" s="55" t="s">
        <v>70</v>
      </c>
      <c r="C58" s="268">
        <v>4</v>
      </c>
      <c r="D58" s="176">
        <v>1</v>
      </c>
      <c r="E58" s="256">
        <v>10</v>
      </c>
      <c r="F58" s="177">
        <v>6</v>
      </c>
      <c r="G58" s="177">
        <v>4</v>
      </c>
      <c r="H58" s="256">
        <f t="shared" si="0"/>
        <v>0</v>
      </c>
      <c r="I58" s="243">
        <v>0</v>
      </c>
      <c r="J58" s="243">
        <v>0</v>
      </c>
      <c r="K58" s="256">
        <v>2</v>
      </c>
      <c r="L58" s="176">
        <v>1</v>
      </c>
      <c r="M58" s="176">
        <v>1</v>
      </c>
      <c r="N58" s="256">
        <v>8</v>
      </c>
      <c r="O58" s="176">
        <v>5</v>
      </c>
      <c r="P58" s="176">
        <v>3</v>
      </c>
      <c r="Q58" s="256">
        <v>6</v>
      </c>
      <c r="R58" s="176">
        <v>3</v>
      </c>
      <c r="S58" s="176">
        <v>3</v>
      </c>
    </row>
    <row r="59" spans="1:19" s="34" customFormat="1" ht="4.5" customHeight="1">
      <c r="A59" s="57"/>
      <c r="B59" s="58"/>
      <c r="C59" s="247"/>
      <c r="D59" s="248"/>
      <c r="E59" s="246"/>
      <c r="F59" s="248"/>
      <c r="G59" s="248"/>
      <c r="H59" s="246">
        <f t="shared" si="0"/>
        <v>0</v>
      </c>
      <c r="I59" s="246"/>
      <c r="J59" s="246"/>
      <c r="K59" s="246"/>
      <c r="L59" s="248"/>
      <c r="M59" s="248"/>
      <c r="N59" s="246"/>
      <c r="O59" s="248"/>
      <c r="P59" s="248"/>
      <c r="Q59" s="246"/>
      <c r="R59" s="248"/>
      <c r="S59" s="248"/>
    </row>
    <row r="60" spans="1:19" s="33" customFormat="1" ht="13.5" customHeight="1">
      <c r="A60" s="54"/>
      <c r="B60" s="55" t="s">
        <v>71</v>
      </c>
      <c r="C60" s="268">
        <v>7</v>
      </c>
      <c r="D60" s="176">
        <v>9</v>
      </c>
      <c r="E60" s="256">
        <v>105</v>
      </c>
      <c r="F60" s="177">
        <v>48</v>
      </c>
      <c r="G60" s="177">
        <v>57</v>
      </c>
      <c r="H60" s="256">
        <f t="shared" si="0"/>
        <v>0</v>
      </c>
      <c r="I60" s="243">
        <v>0</v>
      </c>
      <c r="J60" s="243">
        <v>0</v>
      </c>
      <c r="K60" s="256">
        <v>50</v>
      </c>
      <c r="L60" s="176">
        <v>21</v>
      </c>
      <c r="M60" s="176">
        <v>29</v>
      </c>
      <c r="N60" s="256">
        <v>55</v>
      </c>
      <c r="O60" s="176">
        <v>27</v>
      </c>
      <c r="P60" s="176">
        <v>28</v>
      </c>
      <c r="Q60" s="256">
        <v>78</v>
      </c>
      <c r="R60" s="176">
        <v>43</v>
      </c>
      <c r="S60" s="176">
        <v>35</v>
      </c>
    </row>
    <row r="61" spans="1:19" s="33" customFormat="1" ht="14.25" customHeight="1">
      <c r="A61" s="54"/>
      <c r="B61" s="55" t="s">
        <v>72</v>
      </c>
      <c r="C61" s="268">
        <v>3</v>
      </c>
      <c r="D61" s="176">
        <v>2</v>
      </c>
      <c r="E61" s="256">
        <v>12</v>
      </c>
      <c r="F61" s="177">
        <v>5</v>
      </c>
      <c r="G61" s="177">
        <v>7</v>
      </c>
      <c r="H61" s="256">
        <f t="shared" si="0"/>
        <v>0</v>
      </c>
      <c r="I61" s="178">
        <v>0</v>
      </c>
      <c r="J61" s="178">
        <v>0</v>
      </c>
      <c r="K61" s="256">
        <v>6</v>
      </c>
      <c r="L61" s="176">
        <v>1</v>
      </c>
      <c r="M61" s="176">
        <v>5</v>
      </c>
      <c r="N61" s="256">
        <v>6</v>
      </c>
      <c r="O61" s="176">
        <v>4</v>
      </c>
      <c r="P61" s="176">
        <v>2</v>
      </c>
      <c r="Q61" s="256">
        <v>5</v>
      </c>
      <c r="R61" s="176">
        <v>4</v>
      </c>
      <c r="S61" s="176">
        <v>1</v>
      </c>
    </row>
    <row r="62" spans="1:19" s="33" customFormat="1" ht="14.25" customHeight="1">
      <c r="A62" s="54"/>
      <c r="B62" s="55" t="s">
        <v>73</v>
      </c>
      <c r="C62" s="268">
        <v>2</v>
      </c>
      <c r="D62" s="176">
        <v>3</v>
      </c>
      <c r="E62" s="256">
        <v>20</v>
      </c>
      <c r="F62" s="177">
        <v>10</v>
      </c>
      <c r="G62" s="177">
        <v>10</v>
      </c>
      <c r="H62" s="256">
        <v>5</v>
      </c>
      <c r="I62" s="176">
        <v>3</v>
      </c>
      <c r="J62" s="176">
        <v>2</v>
      </c>
      <c r="K62" s="256">
        <v>7</v>
      </c>
      <c r="L62" s="176">
        <v>4</v>
      </c>
      <c r="M62" s="176">
        <v>3</v>
      </c>
      <c r="N62" s="256">
        <v>8</v>
      </c>
      <c r="O62" s="176">
        <v>3</v>
      </c>
      <c r="P62" s="176">
        <v>5</v>
      </c>
      <c r="Q62" s="256">
        <v>9</v>
      </c>
      <c r="R62" s="176">
        <v>5</v>
      </c>
      <c r="S62" s="176">
        <v>4</v>
      </c>
    </row>
    <row r="63" spans="1:19" s="33" customFormat="1" ht="14.25" customHeight="1">
      <c r="A63" s="54"/>
      <c r="B63" s="55" t="s">
        <v>74</v>
      </c>
      <c r="C63" s="268">
        <v>4</v>
      </c>
      <c r="D63" s="176">
        <v>5</v>
      </c>
      <c r="E63" s="256">
        <v>61</v>
      </c>
      <c r="F63" s="177">
        <v>31</v>
      </c>
      <c r="G63" s="177">
        <v>30</v>
      </c>
      <c r="H63" s="256">
        <f t="shared" si="0"/>
        <v>0</v>
      </c>
      <c r="I63" s="243">
        <v>0</v>
      </c>
      <c r="J63" s="243">
        <v>0</v>
      </c>
      <c r="K63" s="256">
        <v>1</v>
      </c>
      <c r="L63" s="243">
        <v>0</v>
      </c>
      <c r="M63" s="243">
        <v>1</v>
      </c>
      <c r="N63" s="256">
        <v>60</v>
      </c>
      <c r="O63" s="176">
        <v>31</v>
      </c>
      <c r="P63" s="176">
        <v>29</v>
      </c>
      <c r="Q63" s="256">
        <v>75</v>
      </c>
      <c r="R63" s="176">
        <v>44</v>
      </c>
      <c r="S63" s="176">
        <v>31</v>
      </c>
    </row>
    <row r="64" spans="1:19" s="33" customFormat="1" ht="14.25" customHeight="1">
      <c r="A64" s="54"/>
      <c r="B64" s="55" t="s">
        <v>75</v>
      </c>
      <c r="C64" s="268">
        <v>11</v>
      </c>
      <c r="D64" s="176">
        <v>17</v>
      </c>
      <c r="E64" s="256">
        <v>125</v>
      </c>
      <c r="F64" s="177">
        <v>69</v>
      </c>
      <c r="G64" s="177">
        <v>56</v>
      </c>
      <c r="H64" s="256">
        <f t="shared" si="0"/>
        <v>0</v>
      </c>
      <c r="I64" s="243">
        <v>0</v>
      </c>
      <c r="J64" s="243">
        <v>0</v>
      </c>
      <c r="K64" s="256">
        <v>52</v>
      </c>
      <c r="L64" s="176">
        <v>32</v>
      </c>
      <c r="M64" s="176">
        <v>20</v>
      </c>
      <c r="N64" s="256">
        <v>73</v>
      </c>
      <c r="O64" s="176">
        <v>37</v>
      </c>
      <c r="P64" s="176">
        <v>36</v>
      </c>
      <c r="Q64" s="256">
        <v>93</v>
      </c>
      <c r="R64" s="176">
        <v>43</v>
      </c>
      <c r="S64" s="176">
        <v>50</v>
      </c>
    </row>
    <row r="65" spans="1:19" s="34" customFormat="1" ht="4.5" customHeight="1">
      <c r="A65" s="57"/>
      <c r="B65" s="58"/>
      <c r="C65" s="247"/>
      <c r="D65" s="248"/>
      <c r="E65" s="246"/>
      <c r="F65" s="248"/>
      <c r="G65" s="248"/>
      <c r="H65" s="246">
        <f t="shared" si="0"/>
        <v>0</v>
      </c>
      <c r="I65" s="246"/>
      <c r="J65" s="246"/>
      <c r="K65" s="246">
        <f>L65+M65</f>
        <v>0</v>
      </c>
      <c r="L65" s="248"/>
      <c r="M65" s="248"/>
      <c r="N65" s="246"/>
      <c r="O65" s="248"/>
      <c r="P65" s="248"/>
      <c r="Q65" s="246"/>
      <c r="R65" s="248"/>
      <c r="S65" s="248"/>
    </row>
    <row r="66" spans="1:19" s="33" customFormat="1" ht="13.5" customHeight="1">
      <c r="A66" s="54"/>
      <c r="B66" s="55" t="s">
        <v>76</v>
      </c>
      <c r="C66" s="268">
        <v>6</v>
      </c>
      <c r="D66" s="176">
        <v>3</v>
      </c>
      <c r="E66" s="256">
        <v>24</v>
      </c>
      <c r="F66" s="177">
        <v>15</v>
      </c>
      <c r="G66" s="177">
        <v>9</v>
      </c>
      <c r="H66" s="256">
        <f t="shared" si="0"/>
        <v>0</v>
      </c>
      <c r="I66" s="243">
        <v>0</v>
      </c>
      <c r="J66" s="243">
        <v>0</v>
      </c>
      <c r="K66" s="256">
        <f>L66+M66</f>
        <v>0</v>
      </c>
      <c r="L66" s="243">
        <v>0</v>
      </c>
      <c r="M66" s="243">
        <v>0</v>
      </c>
      <c r="N66" s="256">
        <v>24</v>
      </c>
      <c r="O66" s="176">
        <v>15</v>
      </c>
      <c r="P66" s="176">
        <v>9</v>
      </c>
      <c r="Q66" s="256">
        <v>31</v>
      </c>
      <c r="R66" s="176">
        <v>18</v>
      </c>
      <c r="S66" s="176">
        <v>13</v>
      </c>
    </row>
    <row r="67" spans="1:19" s="33" customFormat="1" ht="14.25" customHeight="1">
      <c r="A67" s="54"/>
      <c r="B67" s="55" t="s">
        <v>77</v>
      </c>
      <c r="C67" s="268">
        <v>4</v>
      </c>
      <c r="D67" s="176">
        <v>7</v>
      </c>
      <c r="E67" s="256">
        <v>66</v>
      </c>
      <c r="F67" s="177">
        <v>37</v>
      </c>
      <c r="G67" s="177">
        <v>29</v>
      </c>
      <c r="H67" s="256">
        <f t="shared" si="0"/>
        <v>0</v>
      </c>
      <c r="I67" s="243">
        <v>0</v>
      </c>
      <c r="J67" s="243">
        <v>0</v>
      </c>
      <c r="K67" s="256">
        <v>29</v>
      </c>
      <c r="L67" s="176">
        <v>16</v>
      </c>
      <c r="M67" s="176">
        <v>13</v>
      </c>
      <c r="N67" s="256">
        <v>37</v>
      </c>
      <c r="O67" s="176">
        <v>21</v>
      </c>
      <c r="P67" s="176">
        <v>16</v>
      </c>
      <c r="Q67" s="256">
        <v>46</v>
      </c>
      <c r="R67" s="176">
        <v>26</v>
      </c>
      <c r="S67" s="176">
        <v>20</v>
      </c>
    </row>
    <row r="68" spans="1:19" s="33" customFormat="1" ht="14.25" customHeight="1">
      <c r="A68" s="54"/>
      <c r="B68" s="55" t="s">
        <v>78</v>
      </c>
      <c r="C68" s="268">
        <v>5</v>
      </c>
      <c r="D68" s="176">
        <v>8</v>
      </c>
      <c r="E68" s="256">
        <v>105</v>
      </c>
      <c r="F68" s="177">
        <v>57</v>
      </c>
      <c r="G68" s="177">
        <v>48</v>
      </c>
      <c r="H68" s="256">
        <v>1</v>
      </c>
      <c r="I68" s="243">
        <v>1</v>
      </c>
      <c r="J68" s="243">
        <v>0</v>
      </c>
      <c r="K68" s="256">
        <v>4</v>
      </c>
      <c r="L68" s="176">
        <v>2</v>
      </c>
      <c r="M68" s="243">
        <v>2</v>
      </c>
      <c r="N68" s="256">
        <v>100</v>
      </c>
      <c r="O68" s="176">
        <v>54</v>
      </c>
      <c r="P68" s="176">
        <v>46</v>
      </c>
      <c r="Q68" s="256">
        <v>90</v>
      </c>
      <c r="R68" s="176">
        <v>45</v>
      </c>
      <c r="S68" s="176">
        <v>45</v>
      </c>
    </row>
    <row r="69" spans="1:19" s="33" customFormat="1" ht="14.25" customHeight="1">
      <c r="A69" s="54"/>
      <c r="B69" s="120" t="s">
        <v>79</v>
      </c>
      <c r="C69" s="269">
        <v>0</v>
      </c>
      <c r="D69" s="178">
        <v>0</v>
      </c>
      <c r="E69" s="256">
        <f>F69+G69</f>
        <v>0</v>
      </c>
      <c r="F69" s="180">
        <f>I69+L69+O69</f>
        <v>0</v>
      </c>
      <c r="G69" s="180">
        <f>J69+M69+P69</f>
        <v>0</v>
      </c>
      <c r="H69" s="256">
        <f t="shared" si="0"/>
        <v>0</v>
      </c>
      <c r="I69" s="243">
        <v>0</v>
      </c>
      <c r="J69" s="243">
        <v>0</v>
      </c>
      <c r="K69" s="256">
        <f>L69+M69</f>
        <v>0</v>
      </c>
      <c r="L69" s="243">
        <v>0</v>
      </c>
      <c r="M69" s="243">
        <v>0</v>
      </c>
      <c r="N69" s="256">
        <f>O69+P69</f>
        <v>0</v>
      </c>
      <c r="O69" s="243">
        <v>0</v>
      </c>
      <c r="P69" s="243">
        <v>0</v>
      </c>
      <c r="Q69" s="256">
        <f>R69+S69</f>
        <v>0</v>
      </c>
      <c r="R69" s="243">
        <v>0</v>
      </c>
      <c r="S69" s="243">
        <v>0</v>
      </c>
    </row>
    <row r="70" spans="1:19" s="33" customFormat="1" ht="14.25" customHeight="1">
      <c r="A70" s="54"/>
      <c r="B70" s="121" t="s">
        <v>80</v>
      </c>
      <c r="C70" s="268">
        <v>4</v>
      </c>
      <c r="D70" s="176">
        <v>4</v>
      </c>
      <c r="E70" s="256">
        <v>12</v>
      </c>
      <c r="F70" s="177">
        <v>6</v>
      </c>
      <c r="G70" s="177">
        <v>6</v>
      </c>
      <c r="H70" s="256">
        <v>2</v>
      </c>
      <c r="I70" s="176">
        <v>1</v>
      </c>
      <c r="J70" s="243">
        <v>1</v>
      </c>
      <c r="K70" s="256">
        <v>5</v>
      </c>
      <c r="L70" s="176">
        <v>1</v>
      </c>
      <c r="M70" s="176">
        <v>4</v>
      </c>
      <c r="N70" s="256">
        <v>5</v>
      </c>
      <c r="O70" s="176">
        <v>4</v>
      </c>
      <c r="P70" s="176">
        <v>1</v>
      </c>
      <c r="Q70" s="256">
        <v>2</v>
      </c>
      <c r="R70" s="176">
        <v>1</v>
      </c>
      <c r="S70" s="176">
        <v>1</v>
      </c>
    </row>
    <row r="71" spans="1:19" s="33" customFormat="1" ht="4.5" customHeight="1" thickBot="1">
      <c r="A71" s="54"/>
      <c r="B71" s="249"/>
      <c r="C71" s="270"/>
      <c r="D71" s="271"/>
      <c r="E71" s="273"/>
      <c r="F71" s="271"/>
      <c r="G71" s="271"/>
      <c r="H71" s="273"/>
      <c r="I71" s="271"/>
      <c r="J71" s="273"/>
      <c r="K71" s="273"/>
      <c r="L71" s="271"/>
      <c r="M71" s="271"/>
      <c r="N71" s="273"/>
      <c r="O71" s="271"/>
      <c r="P71" s="271"/>
      <c r="Q71" s="273"/>
      <c r="R71" s="271"/>
      <c r="S71" s="271"/>
    </row>
    <row r="72" ht="13.5" customHeight="1"/>
    <row r="73" ht="12" thickBot="1" thickTop="1"/>
    <row r="74" ht="12" thickBot="1" thickTop="1"/>
    <row r="75" ht="12" thickBot="1" thickTop="1"/>
    <row r="76" ht="12" thickBot="1" thickTop="1"/>
    <row r="77" ht="12" thickBot="1" thickTop="1"/>
    <row r="78" ht="12" thickBot="1" thickTop="1"/>
  </sheetData>
  <mergeCells count="5">
    <mergeCell ref="Q4:S4"/>
    <mergeCell ref="H4:M4"/>
    <mergeCell ref="Q5:Q6"/>
    <mergeCell ref="S5:S6"/>
    <mergeCell ref="R5:R6"/>
  </mergeCells>
  <printOptions/>
  <pageMargins left="0.7874015748031497" right="0.1968503937007874" top="0.7874015748031497" bottom="0.7874015748031497" header="0.5118110236220472" footer="0.5118110236220472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43"/>
  <sheetViews>
    <sheetView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" sqref="B3:U43"/>
    </sheetView>
  </sheetViews>
  <sheetFormatPr defaultColWidth="9.00390625" defaultRowHeight="13.5"/>
  <cols>
    <col min="1" max="1" width="0.5" style="274" customWidth="1"/>
    <col min="2" max="2" width="8.125" style="274" customWidth="1"/>
    <col min="3" max="3" width="9.00390625" style="274" customWidth="1"/>
    <col min="4" max="4" width="6.75390625" style="274" customWidth="1"/>
    <col min="5" max="5" width="4.625" style="274" customWidth="1"/>
    <col min="6" max="6" width="7.125" style="274" customWidth="1"/>
    <col min="7" max="7" width="4.625" style="274" customWidth="1"/>
    <col min="8" max="8" width="3.50390625" style="274" customWidth="1"/>
    <col min="9" max="10" width="4.625" style="274" customWidth="1"/>
    <col min="11" max="11" width="5.25390625" style="274" customWidth="1"/>
    <col min="12" max="12" width="4.625" style="274" customWidth="1"/>
    <col min="13" max="13" width="6.375" style="274" customWidth="1"/>
    <col min="14" max="14" width="5.25390625" style="274" customWidth="1"/>
    <col min="15" max="15" width="6.375" style="274" customWidth="1"/>
    <col min="16" max="16" width="6.75390625" style="274" customWidth="1"/>
    <col min="17" max="17" width="5.375" style="274" customWidth="1"/>
    <col min="18" max="18" width="6.25390625" style="274" customWidth="1"/>
    <col min="19" max="19" width="5.375" style="274" customWidth="1"/>
    <col min="20" max="21" width="4.875" style="274" customWidth="1"/>
    <col min="22" max="16384" width="9.00390625" style="274" customWidth="1"/>
  </cols>
  <sheetData>
    <row r="1" ht="4.5" customHeight="1"/>
    <row r="2" ht="13.5" customHeight="1">
      <c r="B2" s="35" t="s">
        <v>202</v>
      </c>
    </row>
    <row r="3" s="33" customFormat="1" ht="4.5" customHeight="1"/>
    <row r="4" spans="2:21" s="36" customFormat="1" ht="13.5" customHeight="1">
      <c r="B4" s="223"/>
      <c r="C4" s="224"/>
      <c r="D4" s="447" t="s">
        <v>225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48"/>
      <c r="P4" s="485" t="s">
        <v>203</v>
      </c>
      <c r="Q4" s="486"/>
      <c r="R4" s="486"/>
      <c r="S4" s="486"/>
      <c r="T4" s="486"/>
      <c r="U4" s="487"/>
    </row>
    <row r="5" spans="2:21" s="36" customFormat="1" ht="13.5" customHeight="1">
      <c r="B5" s="488" t="s">
        <v>226</v>
      </c>
      <c r="C5" s="491"/>
      <c r="D5" s="223"/>
      <c r="E5" s="129" t="s">
        <v>9</v>
      </c>
      <c r="F5" s="224"/>
      <c r="G5" s="223"/>
      <c r="H5" s="129" t="s">
        <v>204</v>
      </c>
      <c r="I5" s="224"/>
      <c r="J5" s="223"/>
      <c r="K5" s="129" t="s">
        <v>205</v>
      </c>
      <c r="L5" s="224"/>
      <c r="M5" s="223"/>
      <c r="N5" s="129" t="s">
        <v>206</v>
      </c>
      <c r="O5" s="224"/>
      <c r="P5" s="447" t="s">
        <v>227</v>
      </c>
      <c r="Q5" s="462"/>
      <c r="R5" s="448"/>
      <c r="S5" s="447" t="s">
        <v>228</v>
      </c>
      <c r="T5" s="462"/>
      <c r="U5" s="448"/>
    </row>
    <row r="6" spans="2:21" s="36" customFormat="1" ht="13.5" customHeight="1">
      <c r="B6" s="239"/>
      <c r="D6" s="37" t="s">
        <v>9</v>
      </c>
      <c r="E6" s="37" t="s">
        <v>83</v>
      </c>
      <c r="F6" s="37" t="s">
        <v>84</v>
      </c>
      <c r="G6" s="37" t="s">
        <v>9</v>
      </c>
      <c r="H6" s="37" t="s">
        <v>83</v>
      </c>
      <c r="I6" s="37" t="s">
        <v>84</v>
      </c>
      <c r="J6" s="37" t="s">
        <v>9</v>
      </c>
      <c r="K6" s="37" t="s">
        <v>83</v>
      </c>
      <c r="L6" s="37" t="s">
        <v>84</v>
      </c>
      <c r="M6" s="37" t="s">
        <v>9</v>
      </c>
      <c r="N6" s="37" t="s">
        <v>83</v>
      </c>
      <c r="O6" s="37" t="s">
        <v>84</v>
      </c>
      <c r="P6" s="37" t="s">
        <v>9</v>
      </c>
      <c r="Q6" s="37" t="s">
        <v>83</v>
      </c>
      <c r="R6" s="37" t="s">
        <v>84</v>
      </c>
      <c r="S6" s="37" t="s">
        <v>9</v>
      </c>
      <c r="T6" s="37" t="s">
        <v>83</v>
      </c>
      <c r="U6" s="193" t="s">
        <v>84</v>
      </c>
    </row>
    <row r="7" spans="2:21" s="33" customFormat="1" ht="4.5" customHeight="1">
      <c r="B7" s="275"/>
      <c r="C7" s="226"/>
      <c r="D7" s="27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63"/>
    </row>
    <row r="8" spans="2:21" s="33" customFormat="1" ht="13.5" customHeight="1">
      <c r="B8" s="493" t="s">
        <v>229</v>
      </c>
      <c r="C8" s="494"/>
      <c r="D8" s="266">
        <v>2820</v>
      </c>
      <c r="E8" s="267">
        <v>922</v>
      </c>
      <c r="F8" s="267">
        <v>1898</v>
      </c>
      <c r="G8" s="267">
        <v>176</v>
      </c>
      <c r="H8" s="267">
        <v>8</v>
      </c>
      <c r="I8" s="267">
        <v>168</v>
      </c>
      <c r="J8" s="267">
        <v>688</v>
      </c>
      <c r="K8" s="267">
        <v>104</v>
      </c>
      <c r="L8" s="267">
        <v>584</v>
      </c>
      <c r="M8" s="267">
        <v>1956</v>
      </c>
      <c r="N8" s="267">
        <v>810</v>
      </c>
      <c r="O8" s="267">
        <v>1146</v>
      </c>
      <c r="P8" s="267">
        <v>2487</v>
      </c>
      <c r="Q8" s="267">
        <v>855</v>
      </c>
      <c r="R8" s="267">
        <v>1632</v>
      </c>
      <c r="S8" s="267">
        <v>333</v>
      </c>
      <c r="T8" s="267">
        <v>67</v>
      </c>
      <c r="U8" s="267">
        <v>266</v>
      </c>
    </row>
    <row r="9" spans="2:21" s="33" customFormat="1" ht="4.5" customHeight="1">
      <c r="B9" s="239"/>
      <c r="C9" s="36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</row>
    <row r="10" spans="2:21" s="33" customFormat="1" ht="13.5" customHeight="1">
      <c r="B10" s="490" t="s">
        <v>207</v>
      </c>
      <c r="C10" s="128" t="s">
        <v>9</v>
      </c>
      <c r="D10" s="175">
        <v>329</v>
      </c>
      <c r="E10" s="177">
        <v>242</v>
      </c>
      <c r="F10" s="177">
        <v>87</v>
      </c>
      <c r="G10" s="180">
        <f aca="true" t="shared" si="0" ref="G10:G40">H10+I10</f>
        <v>0</v>
      </c>
      <c r="H10" s="180">
        <f>H11</f>
        <v>0</v>
      </c>
      <c r="I10" s="180">
        <f>I11</f>
        <v>0</v>
      </c>
      <c r="J10" s="180">
        <f aca="true" t="shared" si="1" ref="J10:J40">K10+L10</f>
        <v>0</v>
      </c>
      <c r="K10" s="180">
        <f>K11</f>
        <v>0</v>
      </c>
      <c r="L10" s="180">
        <f>L11</f>
        <v>0</v>
      </c>
      <c r="M10" s="177">
        <v>329</v>
      </c>
      <c r="N10" s="177">
        <v>242</v>
      </c>
      <c r="O10" s="177">
        <v>87</v>
      </c>
      <c r="P10" s="177">
        <v>329</v>
      </c>
      <c r="Q10" s="177">
        <v>242</v>
      </c>
      <c r="R10" s="177">
        <v>87</v>
      </c>
      <c r="S10" s="180">
        <f aca="true" t="shared" si="2" ref="S10:S40">T10+U10</f>
        <v>0</v>
      </c>
      <c r="T10" s="180">
        <f>T11</f>
        <v>0</v>
      </c>
      <c r="U10" s="180">
        <f>U11</f>
        <v>0</v>
      </c>
    </row>
    <row r="11" spans="2:21" s="33" customFormat="1" ht="13.5" customHeight="1">
      <c r="B11" s="492"/>
      <c r="C11" s="128" t="s">
        <v>208</v>
      </c>
      <c r="D11" s="175">
        <v>329</v>
      </c>
      <c r="E11" s="177">
        <v>242</v>
      </c>
      <c r="F11" s="177">
        <v>87</v>
      </c>
      <c r="G11" s="180">
        <f t="shared" si="0"/>
        <v>0</v>
      </c>
      <c r="H11" s="243">
        <v>0</v>
      </c>
      <c r="I11" s="243">
        <v>0</v>
      </c>
      <c r="J11" s="180">
        <f t="shared" si="1"/>
        <v>0</v>
      </c>
      <c r="K11" s="243">
        <v>0</v>
      </c>
      <c r="L11" s="243">
        <v>0</v>
      </c>
      <c r="M11" s="177">
        <v>329</v>
      </c>
      <c r="N11" s="176">
        <v>242</v>
      </c>
      <c r="O11" s="176">
        <v>87</v>
      </c>
      <c r="P11" s="177">
        <v>329</v>
      </c>
      <c r="Q11" s="176">
        <v>242</v>
      </c>
      <c r="R11" s="176">
        <v>87</v>
      </c>
      <c r="S11" s="180">
        <f t="shared" si="2"/>
        <v>0</v>
      </c>
      <c r="T11" s="243">
        <v>0</v>
      </c>
      <c r="U11" s="243">
        <v>0</v>
      </c>
    </row>
    <row r="12" spans="2:21" s="33" customFormat="1" ht="4.5" customHeight="1">
      <c r="B12" s="239"/>
      <c r="C12" s="36"/>
      <c r="D12" s="179"/>
      <c r="E12" s="180"/>
      <c r="F12" s="180"/>
      <c r="G12" s="180">
        <f t="shared" si="0"/>
        <v>0</v>
      </c>
      <c r="H12" s="180"/>
      <c r="I12" s="180"/>
      <c r="J12" s="180">
        <f t="shared" si="1"/>
        <v>0</v>
      </c>
      <c r="K12" s="180"/>
      <c r="L12" s="180"/>
      <c r="M12" s="180"/>
      <c r="N12" s="180"/>
      <c r="O12" s="180"/>
      <c r="P12" s="180"/>
      <c r="Q12" s="180"/>
      <c r="R12" s="180"/>
      <c r="S12" s="180">
        <f t="shared" si="2"/>
        <v>0</v>
      </c>
      <c r="T12" s="180"/>
      <c r="U12" s="180"/>
    </row>
    <row r="13" spans="2:21" s="33" customFormat="1" ht="13.5" customHeight="1">
      <c r="B13" s="239"/>
      <c r="C13" s="128" t="s">
        <v>9</v>
      </c>
      <c r="D13" s="175">
        <v>1611</v>
      </c>
      <c r="E13" s="177">
        <v>311</v>
      </c>
      <c r="F13" s="177">
        <v>1300</v>
      </c>
      <c r="G13" s="177">
        <v>176</v>
      </c>
      <c r="H13" s="177">
        <v>8</v>
      </c>
      <c r="I13" s="177">
        <v>168</v>
      </c>
      <c r="J13" s="177">
        <v>688</v>
      </c>
      <c r="K13" s="177">
        <v>104</v>
      </c>
      <c r="L13" s="177">
        <v>584</v>
      </c>
      <c r="M13" s="177">
        <v>747</v>
      </c>
      <c r="N13" s="177">
        <v>199</v>
      </c>
      <c r="O13" s="177">
        <v>548</v>
      </c>
      <c r="P13" s="177">
        <v>1326</v>
      </c>
      <c r="Q13" s="177">
        <v>256</v>
      </c>
      <c r="R13" s="177">
        <v>1070</v>
      </c>
      <c r="S13" s="177">
        <v>285</v>
      </c>
      <c r="T13" s="177">
        <v>55</v>
      </c>
      <c r="U13" s="177">
        <v>230</v>
      </c>
    </row>
    <row r="14" spans="2:21" s="33" customFormat="1" ht="13.5" customHeight="1">
      <c r="B14" s="239"/>
      <c r="C14" s="128" t="s">
        <v>209</v>
      </c>
      <c r="D14" s="175">
        <v>714</v>
      </c>
      <c r="E14" s="177">
        <v>73</v>
      </c>
      <c r="F14" s="177">
        <v>641</v>
      </c>
      <c r="G14" s="177">
        <v>176</v>
      </c>
      <c r="H14" s="176">
        <v>8</v>
      </c>
      <c r="I14" s="176">
        <v>168</v>
      </c>
      <c r="J14" s="177">
        <v>345</v>
      </c>
      <c r="K14" s="176">
        <v>50</v>
      </c>
      <c r="L14" s="176">
        <v>295</v>
      </c>
      <c r="M14" s="177">
        <v>193</v>
      </c>
      <c r="N14" s="176">
        <v>15</v>
      </c>
      <c r="O14" s="176">
        <v>178</v>
      </c>
      <c r="P14" s="177">
        <v>429</v>
      </c>
      <c r="Q14" s="176">
        <v>18</v>
      </c>
      <c r="R14" s="176">
        <v>411</v>
      </c>
      <c r="S14" s="177">
        <v>285</v>
      </c>
      <c r="T14" s="176">
        <v>55</v>
      </c>
      <c r="U14" s="176">
        <v>230</v>
      </c>
    </row>
    <row r="15" spans="2:21" s="33" customFormat="1" ht="13.5" customHeight="1">
      <c r="B15" s="488" t="s">
        <v>210</v>
      </c>
      <c r="C15" s="128" t="s">
        <v>211</v>
      </c>
      <c r="D15" s="175">
        <v>323</v>
      </c>
      <c r="E15" s="177">
        <v>54</v>
      </c>
      <c r="F15" s="177">
        <v>269</v>
      </c>
      <c r="G15" s="180">
        <f t="shared" si="0"/>
        <v>0</v>
      </c>
      <c r="H15" s="243">
        <v>0</v>
      </c>
      <c r="I15" s="243">
        <v>0</v>
      </c>
      <c r="J15" s="177">
        <v>323</v>
      </c>
      <c r="K15" s="176">
        <v>54</v>
      </c>
      <c r="L15" s="176">
        <v>269</v>
      </c>
      <c r="M15" s="180">
        <f>N15+O15</f>
        <v>0</v>
      </c>
      <c r="N15" s="243">
        <v>0</v>
      </c>
      <c r="O15" s="243">
        <v>0</v>
      </c>
      <c r="P15" s="177">
        <v>323</v>
      </c>
      <c r="Q15" s="176">
        <v>54</v>
      </c>
      <c r="R15" s="176">
        <v>269</v>
      </c>
      <c r="S15" s="180">
        <f t="shared" si="2"/>
        <v>0</v>
      </c>
      <c r="T15" s="243">
        <v>0</v>
      </c>
      <c r="U15" s="243">
        <v>0</v>
      </c>
    </row>
    <row r="16" spans="2:21" s="33" customFormat="1" ht="13.5" customHeight="1">
      <c r="B16" s="488"/>
      <c r="C16" s="128" t="s">
        <v>212</v>
      </c>
      <c r="D16" s="175">
        <v>131</v>
      </c>
      <c r="E16" s="180">
        <f>H16+K16+N16</f>
        <v>0</v>
      </c>
      <c r="F16" s="177">
        <v>131</v>
      </c>
      <c r="G16" s="180">
        <f t="shared" si="0"/>
        <v>0</v>
      </c>
      <c r="H16" s="243">
        <v>0</v>
      </c>
      <c r="I16" s="243">
        <v>0</v>
      </c>
      <c r="J16" s="180">
        <f t="shared" si="1"/>
        <v>0</v>
      </c>
      <c r="K16" s="243">
        <v>0</v>
      </c>
      <c r="L16" s="243">
        <v>0</v>
      </c>
      <c r="M16" s="177">
        <v>131</v>
      </c>
      <c r="N16" s="243">
        <v>0</v>
      </c>
      <c r="O16" s="176">
        <v>131</v>
      </c>
      <c r="P16" s="177">
        <v>131</v>
      </c>
      <c r="Q16" s="178">
        <v>0</v>
      </c>
      <c r="R16" s="176">
        <v>131</v>
      </c>
      <c r="S16" s="180">
        <f t="shared" si="2"/>
        <v>0</v>
      </c>
      <c r="T16" s="243">
        <v>0</v>
      </c>
      <c r="U16" s="243">
        <v>0</v>
      </c>
    </row>
    <row r="17" spans="2:21" s="33" customFormat="1" ht="13.5" customHeight="1">
      <c r="B17" s="239"/>
      <c r="C17" s="128" t="s">
        <v>213</v>
      </c>
      <c r="D17" s="175">
        <v>41</v>
      </c>
      <c r="E17" s="177">
        <v>24</v>
      </c>
      <c r="F17" s="177">
        <v>17</v>
      </c>
      <c r="G17" s="180">
        <f t="shared" si="0"/>
        <v>0</v>
      </c>
      <c r="H17" s="243">
        <v>0</v>
      </c>
      <c r="I17" s="243">
        <v>0</v>
      </c>
      <c r="J17" s="180">
        <f t="shared" si="1"/>
        <v>0</v>
      </c>
      <c r="K17" s="243">
        <v>0</v>
      </c>
      <c r="L17" s="243">
        <v>0</v>
      </c>
      <c r="M17" s="177">
        <v>41</v>
      </c>
      <c r="N17" s="176">
        <v>24</v>
      </c>
      <c r="O17" s="176">
        <v>17</v>
      </c>
      <c r="P17" s="177">
        <v>41</v>
      </c>
      <c r="Q17" s="176">
        <v>24</v>
      </c>
      <c r="R17" s="176">
        <v>17</v>
      </c>
      <c r="S17" s="180">
        <f t="shared" si="2"/>
        <v>0</v>
      </c>
      <c r="T17" s="243">
        <v>0</v>
      </c>
      <c r="U17" s="243">
        <v>0</v>
      </c>
    </row>
    <row r="18" spans="2:21" s="33" customFormat="1" ht="13.5" customHeight="1">
      <c r="B18" s="239"/>
      <c r="C18" s="128" t="s">
        <v>214</v>
      </c>
      <c r="D18" s="175">
        <v>402</v>
      </c>
      <c r="E18" s="177">
        <v>160</v>
      </c>
      <c r="F18" s="177">
        <v>242</v>
      </c>
      <c r="G18" s="180">
        <f t="shared" si="0"/>
        <v>0</v>
      </c>
      <c r="H18" s="243">
        <v>0</v>
      </c>
      <c r="I18" s="243">
        <v>0</v>
      </c>
      <c r="J18" s="177">
        <v>20</v>
      </c>
      <c r="K18" s="243">
        <v>0</v>
      </c>
      <c r="L18" s="176">
        <v>20</v>
      </c>
      <c r="M18" s="177">
        <v>382</v>
      </c>
      <c r="N18" s="176">
        <v>160</v>
      </c>
      <c r="O18" s="176">
        <v>222</v>
      </c>
      <c r="P18" s="177">
        <v>402</v>
      </c>
      <c r="Q18" s="176">
        <v>160</v>
      </c>
      <c r="R18" s="176">
        <v>242</v>
      </c>
      <c r="S18" s="180">
        <f t="shared" si="2"/>
        <v>0</v>
      </c>
      <c r="T18" s="243">
        <v>0</v>
      </c>
      <c r="U18" s="243">
        <v>0</v>
      </c>
    </row>
    <row r="19" spans="2:21" s="33" customFormat="1" ht="4.5" customHeight="1">
      <c r="B19" s="239"/>
      <c r="C19" s="36"/>
      <c r="D19" s="179"/>
      <c r="E19" s="180"/>
      <c r="F19" s="180"/>
      <c r="G19" s="180">
        <f t="shared" si="0"/>
        <v>0</v>
      </c>
      <c r="H19" s="180"/>
      <c r="I19" s="180"/>
      <c r="J19" s="180">
        <f t="shared" si="1"/>
        <v>0</v>
      </c>
      <c r="K19" s="180"/>
      <c r="L19" s="180"/>
      <c r="M19" s="180"/>
      <c r="N19" s="180"/>
      <c r="O19" s="180"/>
      <c r="P19" s="180"/>
      <c r="Q19" s="180"/>
      <c r="R19" s="180"/>
      <c r="S19" s="180">
        <f t="shared" si="2"/>
        <v>0</v>
      </c>
      <c r="T19" s="180"/>
      <c r="U19" s="180"/>
    </row>
    <row r="20" spans="2:21" s="33" customFormat="1" ht="13.5" customHeight="1">
      <c r="B20" s="488" t="s">
        <v>215</v>
      </c>
      <c r="C20" s="128" t="s">
        <v>9</v>
      </c>
      <c r="D20" s="175">
        <v>157</v>
      </c>
      <c r="E20" s="177">
        <v>62</v>
      </c>
      <c r="F20" s="177">
        <v>95</v>
      </c>
      <c r="G20" s="180">
        <f t="shared" si="0"/>
        <v>0</v>
      </c>
      <c r="H20" s="180">
        <f>H21</f>
        <v>0</v>
      </c>
      <c r="I20" s="180">
        <f>I21</f>
        <v>0</v>
      </c>
      <c r="J20" s="180">
        <f t="shared" si="1"/>
        <v>0</v>
      </c>
      <c r="K20" s="180">
        <f>K21</f>
        <v>0</v>
      </c>
      <c r="L20" s="180">
        <f>L21</f>
        <v>0</v>
      </c>
      <c r="M20" s="177">
        <v>157</v>
      </c>
      <c r="N20" s="177">
        <v>62</v>
      </c>
      <c r="O20" s="177">
        <v>95</v>
      </c>
      <c r="P20" s="177">
        <v>157</v>
      </c>
      <c r="Q20" s="177">
        <v>62</v>
      </c>
      <c r="R20" s="177">
        <v>95</v>
      </c>
      <c r="S20" s="180">
        <f t="shared" si="2"/>
        <v>0</v>
      </c>
      <c r="T20" s="180">
        <f>T21</f>
        <v>0</v>
      </c>
      <c r="U20" s="180">
        <f>U21</f>
        <v>0</v>
      </c>
    </row>
    <row r="21" spans="2:21" s="33" customFormat="1" ht="13.5" customHeight="1">
      <c r="B21" s="488"/>
      <c r="C21" s="128" t="s">
        <v>216</v>
      </c>
      <c r="D21" s="175">
        <v>86</v>
      </c>
      <c r="E21" s="177">
        <v>47</v>
      </c>
      <c r="F21" s="177">
        <v>39</v>
      </c>
      <c r="G21" s="180">
        <f t="shared" si="0"/>
        <v>0</v>
      </c>
      <c r="H21" s="243">
        <v>0</v>
      </c>
      <c r="I21" s="243">
        <v>0</v>
      </c>
      <c r="J21" s="180">
        <f t="shared" si="1"/>
        <v>0</v>
      </c>
      <c r="K21" s="243">
        <v>0</v>
      </c>
      <c r="L21" s="243">
        <v>0</v>
      </c>
      <c r="M21" s="177">
        <v>86</v>
      </c>
      <c r="N21" s="176">
        <v>47</v>
      </c>
      <c r="O21" s="176">
        <v>39</v>
      </c>
      <c r="P21" s="177">
        <v>86</v>
      </c>
      <c r="Q21" s="176">
        <v>47</v>
      </c>
      <c r="R21" s="176">
        <v>39</v>
      </c>
      <c r="S21" s="180">
        <f t="shared" si="2"/>
        <v>0</v>
      </c>
      <c r="T21" s="243">
        <v>0</v>
      </c>
      <c r="U21" s="243">
        <v>0</v>
      </c>
    </row>
    <row r="22" spans="2:21" s="33" customFormat="1" ht="4.5" customHeight="1">
      <c r="B22" s="239"/>
      <c r="C22" s="128"/>
      <c r="D22" s="175"/>
      <c r="E22" s="177"/>
      <c r="F22" s="177"/>
      <c r="G22" s="180">
        <f t="shared" si="0"/>
        <v>0</v>
      </c>
      <c r="H22" s="256"/>
      <c r="I22" s="256"/>
      <c r="J22" s="180">
        <f t="shared" si="1"/>
        <v>0</v>
      </c>
      <c r="K22" s="256"/>
      <c r="L22" s="256"/>
      <c r="M22" s="177"/>
      <c r="N22" s="177"/>
      <c r="O22" s="177"/>
      <c r="P22" s="177"/>
      <c r="Q22" s="177"/>
      <c r="R22" s="177"/>
      <c r="S22" s="180">
        <f t="shared" si="2"/>
        <v>0</v>
      </c>
      <c r="T22" s="256"/>
      <c r="U22" s="256"/>
    </row>
    <row r="23" spans="2:21" s="36" customFormat="1" ht="27" customHeight="1">
      <c r="B23" s="276" t="s">
        <v>230</v>
      </c>
      <c r="C23" s="128" t="s">
        <v>214</v>
      </c>
      <c r="D23" s="277">
        <v>251</v>
      </c>
      <c r="E23" s="278">
        <v>139</v>
      </c>
      <c r="F23" s="278">
        <v>112</v>
      </c>
      <c r="G23" s="279">
        <f t="shared" si="0"/>
        <v>0</v>
      </c>
      <c r="H23" s="280">
        <v>0</v>
      </c>
      <c r="I23" s="280">
        <v>0</v>
      </c>
      <c r="J23" s="279">
        <f t="shared" si="1"/>
        <v>0</v>
      </c>
      <c r="K23" s="280">
        <v>0</v>
      </c>
      <c r="L23" s="280">
        <v>0</v>
      </c>
      <c r="M23" s="278">
        <v>251</v>
      </c>
      <c r="N23" s="281">
        <v>139</v>
      </c>
      <c r="O23" s="281">
        <v>112</v>
      </c>
      <c r="P23" s="278">
        <v>251</v>
      </c>
      <c r="Q23" s="281">
        <v>139</v>
      </c>
      <c r="R23" s="281">
        <v>112</v>
      </c>
      <c r="S23" s="279">
        <f t="shared" si="2"/>
        <v>0</v>
      </c>
      <c r="T23" s="280">
        <v>0</v>
      </c>
      <c r="U23" s="280">
        <v>0</v>
      </c>
    </row>
    <row r="24" spans="2:21" s="33" customFormat="1" ht="4.5" customHeight="1">
      <c r="B24" s="17"/>
      <c r="C24" s="128"/>
      <c r="D24" s="175"/>
      <c r="E24" s="177"/>
      <c r="F24" s="177"/>
      <c r="G24" s="180">
        <f t="shared" si="0"/>
        <v>0</v>
      </c>
      <c r="H24" s="180"/>
      <c r="I24" s="180"/>
      <c r="J24" s="180">
        <f t="shared" si="1"/>
        <v>0</v>
      </c>
      <c r="K24" s="180"/>
      <c r="L24" s="180"/>
      <c r="M24" s="177"/>
      <c r="N24" s="177"/>
      <c r="O24" s="177"/>
      <c r="P24" s="177"/>
      <c r="Q24" s="177"/>
      <c r="R24" s="177"/>
      <c r="S24" s="180">
        <f t="shared" si="2"/>
        <v>0</v>
      </c>
      <c r="T24" s="180"/>
      <c r="U24" s="180"/>
    </row>
    <row r="25" spans="2:21" s="33" customFormat="1" ht="13.5" customHeight="1">
      <c r="B25" s="239"/>
      <c r="C25" s="128" t="s">
        <v>9</v>
      </c>
      <c r="D25" s="175">
        <v>287</v>
      </c>
      <c r="E25" s="177">
        <v>108</v>
      </c>
      <c r="F25" s="177">
        <v>179</v>
      </c>
      <c r="G25" s="180">
        <f t="shared" si="0"/>
        <v>0</v>
      </c>
      <c r="H25" s="180">
        <f>SUM(H26:H30)</f>
        <v>0</v>
      </c>
      <c r="I25" s="180">
        <f>SUM(I26:I30)</f>
        <v>0</v>
      </c>
      <c r="J25" s="180">
        <f t="shared" si="1"/>
        <v>0</v>
      </c>
      <c r="K25" s="180">
        <f>SUM(K26:K30)</f>
        <v>0</v>
      </c>
      <c r="L25" s="180">
        <f>SUM(L26:L30)</f>
        <v>0</v>
      </c>
      <c r="M25" s="177">
        <v>287</v>
      </c>
      <c r="N25" s="177">
        <v>108</v>
      </c>
      <c r="O25" s="177">
        <v>179</v>
      </c>
      <c r="P25" s="177">
        <v>267</v>
      </c>
      <c r="Q25" s="177">
        <v>96</v>
      </c>
      <c r="R25" s="177">
        <v>171</v>
      </c>
      <c r="S25" s="177">
        <v>20</v>
      </c>
      <c r="T25" s="177">
        <v>12</v>
      </c>
      <c r="U25" s="177">
        <v>8</v>
      </c>
    </row>
    <row r="26" spans="2:21" s="33" customFormat="1" ht="13.5" customHeight="1">
      <c r="B26" s="239"/>
      <c r="C26" s="128" t="s">
        <v>217</v>
      </c>
      <c r="D26" s="175">
        <v>96</v>
      </c>
      <c r="E26" s="177">
        <v>56</v>
      </c>
      <c r="F26" s="177">
        <v>40</v>
      </c>
      <c r="G26" s="180">
        <f t="shared" si="0"/>
        <v>0</v>
      </c>
      <c r="H26" s="243">
        <v>0</v>
      </c>
      <c r="I26" s="243">
        <v>0</v>
      </c>
      <c r="J26" s="180">
        <f t="shared" si="1"/>
        <v>0</v>
      </c>
      <c r="K26" s="243">
        <v>0</v>
      </c>
      <c r="L26" s="243">
        <v>0</v>
      </c>
      <c r="M26" s="177">
        <v>96</v>
      </c>
      <c r="N26" s="176">
        <v>56</v>
      </c>
      <c r="O26" s="176">
        <v>40</v>
      </c>
      <c r="P26" s="177">
        <v>94</v>
      </c>
      <c r="Q26" s="176">
        <v>55</v>
      </c>
      <c r="R26" s="176">
        <v>39</v>
      </c>
      <c r="S26" s="177">
        <v>2</v>
      </c>
      <c r="T26" s="176">
        <v>1</v>
      </c>
      <c r="U26" s="176">
        <v>1</v>
      </c>
    </row>
    <row r="27" spans="2:21" s="33" customFormat="1" ht="13.5" customHeight="1">
      <c r="B27" s="489" t="s">
        <v>231</v>
      </c>
      <c r="C27" s="128" t="s">
        <v>232</v>
      </c>
      <c r="D27" s="179">
        <v>18</v>
      </c>
      <c r="E27" s="180">
        <v>11</v>
      </c>
      <c r="F27" s="180">
        <v>7</v>
      </c>
      <c r="G27" s="180">
        <f t="shared" si="0"/>
        <v>0</v>
      </c>
      <c r="H27" s="243">
        <v>0</v>
      </c>
      <c r="I27" s="243">
        <v>0</v>
      </c>
      <c r="J27" s="180">
        <f t="shared" si="1"/>
        <v>0</v>
      </c>
      <c r="K27" s="243">
        <v>0</v>
      </c>
      <c r="L27" s="243">
        <v>0</v>
      </c>
      <c r="M27" s="180">
        <v>18</v>
      </c>
      <c r="N27" s="243">
        <v>11</v>
      </c>
      <c r="O27" s="243">
        <v>7</v>
      </c>
      <c r="P27" s="180">
        <f>Q27+R27</f>
        <v>0</v>
      </c>
      <c r="Q27" s="243">
        <v>0</v>
      </c>
      <c r="R27" s="243">
        <v>0</v>
      </c>
      <c r="S27" s="180">
        <v>18</v>
      </c>
      <c r="T27" s="243">
        <v>11</v>
      </c>
      <c r="U27" s="243">
        <v>7</v>
      </c>
    </row>
    <row r="28" spans="2:21" s="33" customFormat="1" ht="13.5" customHeight="1">
      <c r="B28" s="490"/>
      <c r="C28" s="128" t="s">
        <v>218</v>
      </c>
      <c r="D28" s="179">
        <f>E28+F28</f>
        <v>0</v>
      </c>
      <c r="E28" s="180">
        <f>H28+K28+N28</f>
        <v>0</v>
      </c>
      <c r="F28" s="180">
        <f>I28+L28+O28</f>
        <v>0</v>
      </c>
      <c r="G28" s="180">
        <f t="shared" si="0"/>
        <v>0</v>
      </c>
      <c r="H28" s="243">
        <v>0</v>
      </c>
      <c r="I28" s="243">
        <v>0</v>
      </c>
      <c r="J28" s="180">
        <f t="shared" si="1"/>
        <v>0</v>
      </c>
      <c r="K28" s="243">
        <v>0</v>
      </c>
      <c r="L28" s="243">
        <v>0</v>
      </c>
      <c r="M28" s="180">
        <f>N28+O28</f>
        <v>0</v>
      </c>
      <c r="N28" s="243">
        <v>0</v>
      </c>
      <c r="O28" s="243">
        <v>0</v>
      </c>
      <c r="P28" s="180">
        <f>Q28+R28</f>
        <v>0</v>
      </c>
      <c r="Q28" s="243">
        <v>0</v>
      </c>
      <c r="R28" s="243">
        <v>0</v>
      </c>
      <c r="S28" s="180">
        <f t="shared" si="2"/>
        <v>0</v>
      </c>
      <c r="T28" s="243">
        <v>0</v>
      </c>
      <c r="U28" s="243">
        <v>0</v>
      </c>
    </row>
    <row r="29" spans="2:21" s="33" customFormat="1" ht="13.5" customHeight="1">
      <c r="B29" s="239"/>
      <c r="C29" s="128" t="s">
        <v>219</v>
      </c>
      <c r="D29" s="179">
        <v>117</v>
      </c>
      <c r="E29" s="180">
        <v>28</v>
      </c>
      <c r="F29" s="180">
        <v>89</v>
      </c>
      <c r="G29" s="180">
        <f t="shared" si="0"/>
        <v>0</v>
      </c>
      <c r="H29" s="243">
        <v>0</v>
      </c>
      <c r="I29" s="243">
        <v>0</v>
      </c>
      <c r="J29" s="180">
        <f t="shared" si="1"/>
        <v>0</v>
      </c>
      <c r="K29" s="243">
        <v>0</v>
      </c>
      <c r="L29" s="243">
        <v>0</v>
      </c>
      <c r="M29" s="180">
        <v>117</v>
      </c>
      <c r="N29" s="243">
        <v>28</v>
      </c>
      <c r="O29" s="243">
        <v>89</v>
      </c>
      <c r="P29" s="180">
        <v>117</v>
      </c>
      <c r="Q29" s="243">
        <v>28</v>
      </c>
      <c r="R29" s="243">
        <v>89</v>
      </c>
      <c r="S29" s="180">
        <f t="shared" si="2"/>
        <v>0</v>
      </c>
      <c r="T29" s="243">
        <v>0</v>
      </c>
      <c r="U29" s="243">
        <v>0</v>
      </c>
    </row>
    <row r="30" spans="2:21" s="33" customFormat="1" ht="13.5" customHeight="1">
      <c r="B30" s="239"/>
      <c r="C30" s="128" t="s">
        <v>214</v>
      </c>
      <c r="D30" s="175">
        <v>56</v>
      </c>
      <c r="E30" s="177">
        <v>13</v>
      </c>
      <c r="F30" s="177">
        <v>43</v>
      </c>
      <c r="G30" s="180">
        <f t="shared" si="0"/>
        <v>0</v>
      </c>
      <c r="H30" s="243">
        <v>0</v>
      </c>
      <c r="I30" s="243">
        <v>0</v>
      </c>
      <c r="J30" s="180">
        <f t="shared" si="1"/>
        <v>0</v>
      </c>
      <c r="K30" s="243">
        <v>0</v>
      </c>
      <c r="L30" s="243">
        <v>0</v>
      </c>
      <c r="M30" s="177">
        <v>56</v>
      </c>
      <c r="N30" s="176">
        <v>13</v>
      </c>
      <c r="O30" s="176">
        <v>43</v>
      </c>
      <c r="P30" s="177">
        <v>56</v>
      </c>
      <c r="Q30" s="176">
        <v>13</v>
      </c>
      <c r="R30" s="176">
        <v>43</v>
      </c>
      <c r="S30" s="180">
        <f t="shared" si="2"/>
        <v>0</v>
      </c>
      <c r="T30" s="243">
        <v>0</v>
      </c>
      <c r="U30" s="243">
        <v>0</v>
      </c>
    </row>
    <row r="31" spans="2:21" s="33" customFormat="1" ht="4.5" customHeight="1">
      <c r="B31" s="239"/>
      <c r="C31" s="36"/>
      <c r="D31" s="179">
        <f>E31+F31</f>
        <v>0</v>
      </c>
      <c r="E31" s="180"/>
      <c r="F31" s="180"/>
      <c r="G31" s="180">
        <f t="shared" si="0"/>
        <v>0</v>
      </c>
      <c r="H31" s="180"/>
      <c r="I31" s="180"/>
      <c r="J31" s="180">
        <f t="shared" si="1"/>
        <v>0</v>
      </c>
      <c r="K31" s="180"/>
      <c r="L31" s="180"/>
      <c r="M31" s="180"/>
      <c r="N31" s="180"/>
      <c r="O31" s="180"/>
      <c r="P31" s="180">
        <f>Q31+R31</f>
        <v>0</v>
      </c>
      <c r="Q31" s="180"/>
      <c r="R31" s="180"/>
      <c r="S31" s="180">
        <f t="shared" si="2"/>
        <v>0</v>
      </c>
      <c r="T31" s="180"/>
      <c r="U31" s="180"/>
    </row>
    <row r="32" spans="2:21" s="33" customFormat="1" ht="13.5" customHeight="1">
      <c r="B32" s="239"/>
      <c r="C32" s="128" t="s">
        <v>9</v>
      </c>
      <c r="D32" s="175">
        <v>92</v>
      </c>
      <c r="E32" s="256">
        <f>SUM(E33:E36)</f>
        <v>0</v>
      </c>
      <c r="F32" s="177">
        <v>92</v>
      </c>
      <c r="G32" s="180">
        <f t="shared" si="0"/>
        <v>0</v>
      </c>
      <c r="H32" s="180">
        <f aca="true" t="shared" si="3" ref="H32:T32">SUM(H33:H36)</f>
        <v>0</v>
      </c>
      <c r="I32" s="180">
        <f t="shared" si="3"/>
        <v>0</v>
      </c>
      <c r="J32" s="180">
        <f t="shared" si="1"/>
        <v>0</v>
      </c>
      <c r="K32" s="180">
        <f t="shared" si="3"/>
        <v>0</v>
      </c>
      <c r="L32" s="180">
        <f t="shared" si="3"/>
        <v>0</v>
      </c>
      <c r="M32" s="177">
        <v>92</v>
      </c>
      <c r="N32" s="180">
        <f t="shared" si="3"/>
        <v>0</v>
      </c>
      <c r="O32" s="177">
        <v>92</v>
      </c>
      <c r="P32" s="177">
        <v>64</v>
      </c>
      <c r="Q32" s="180">
        <f t="shared" si="3"/>
        <v>0</v>
      </c>
      <c r="R32" s="177">
        <v>64</v>
      </c>
      <c r="S32" s="177">
        <v>28</v>
      </c>
      <c r="T32" s="180">
        <f t="shared" si="3"/>
        <v>0</v>
      </c>
      <c r="U32" s="177">
        <v>28</v>
      </c>
    </row>
    <row r="33" spans="2:21" s="33" customFormat="1" ht="13.5" customHeight="1">
      <c r="B33" s="239" t="s">
        <v>233</v>
      </c>
      <c r="C33" s="128" t="s">
        <v>220</v>
      </c>
      <c r="D33" s="175">
        <v>17</v>
      </c>
      <c r="E33" s="180">
        <f>H33+K33+N33</f>
        <v>0</v>
      </c>
      <c r="F33" s="177">
        <v>17</v>
      </c>
      <c r="G33" s="180">
        <f t="shared" si="0"/>
        <v>0</v>
      </c>
      <c r="H33" s="243">
        <v>0</v>
      </c>
      <c r="I33" s="243">
        <v>0</v>
      </c>
      <c r="J33" s="180">
        <f t="shared" si="1"/>
        <v>0</v>
      </c>
      <c r="K33" s="243">
        <v>0</v>
      </c>
      <c r="L33" s="243">
        <v>0</v>
      </c>
      <c r="M33" s="177">
        <v>17</v>
      </c>
      <c r="N33" s="243">
        <v>0</v>
      </c>
      <c r="O33" s="176">
        <v>17</v>
      </c>
      <c r="P33" s="177">
        <v>12</v>
      </c>
      <c r="Q33" s="243">
        <v>0</v>
      </c>
      <c r="R33" s="176">
        <v>12</v>
      </c>
      <c r="S33" s="177">
        <v>5</v>
      </c>
      <c r="T33" s="243">
        <v>0</v>
      </c>
      <c r="U33" s="176">
        <v>5</v>
      </c>
    </row>
    <row r="34" spans="2:21" s="33" customFormat="1" ht="13.5" customHeight="1">
      <c r="B34" s="17" t="s">
        <v>221</v>
      </c>
      <c r="C34" s="128" t="s">
        <v>222</v>
      </c>
      <c r="D34" s="175">
        <v>8</v>
      </c>
      <c r="E34" s="180">
        <f>H34+K34+N34</f>
        <v>0</v>
      </c>
      <c r="F34" s="177">
        <v>8</v>
      </c>
      <c r="G34" s="180">
        <f t="shared" si="0"/>
        <v>0</v>
      </c>
      <c r="H34" s="243">
        <v>0</v>
      </c>
      <c r="I34" s="243">
        <v>0</v>
      </c>
      <c r="J34" s="180">
        <f t="shared" si="1"/>
        <v>0</v>
      </c>
      <c r="K34" s="243">
        <v>0</v>
      </c>
      <c r="L34" s="243">
        <v>0</v>
      </c>
      <c r="M34" s="177">
        <v>8</v>
      </c>
      <c r="N34" s="243">
        <v>0</v>
      </c>
      <c r="O34" s="176">
        <v>8</v>
      </c>
      <c r="P34" s="177">
        <v>4</v>
      </c>
      <c r="Q34" s="243">
        <v>0</v>
      </c>
      <c r="R34" s="176">
        <v>4</v>
      </c>
      <c r="S34" s="177">
        <v>4</v>
      </c>
      <c r="T34" s="243">
        <v>0</v>
      </c>
      <c r="U34" s="176">
        <v>4</v>
      </c>
    </row>
    <row r="35" spans="2:21" s="33" customFormat="1" ht="13.5" customHeight="1">
      <c r="B35" s="239"/>
      <c r="C35" s="128" t="s">
        <v>223</v>
      </c>
      <c r="D35" s="175">
        <v>12</v>
      </c>
      <c r="E35" s="180">
        <f>H35+K35+N35</f>
        <v>0</v>
      </c>
      <c r="F35" s="177">
        <v>12</v>
      </c>
      <c r="G35" s="180">
        <f t="shared" si="0"/>
        <v>0</v>
      </c>
      <c r="H35" s="243">
        <v>0</v>
      </c>
      <c r="I35" s="243">
        <v>0</v>
      </c>
      <c r="J35" s="180">
        <f t="shared" si="1"/>
        <v>0</v>
      </c>
      <c r="K35" s="243">
        <v>0</v>
      </c>
      <c r="L35" s="243">
        <v>0</v>
      </c>
      <c r="M35" s="177">
        <v>12</v>
      </c>
      <c r="N35" s="243">
        <v>0</v>
      </c>
      <c r="O35" s="176">
        <v>12</v>
      </c>
      <c r="P35" s="177">
        <v>10</v>
      </c>
      <c r="Q35" s="243">
        <v>0</v>
      </c>
      <c r="R35" s="176">
        <v>10</v>
      </c>
      <c r="S35" s="177">
        <v>2</v>
      </c>
      <c r="T35" s="243">
        <v>0</v>
      </c>
      <c r="U35" s="176">
        <v>2</v>
      </c>
    </row>
    <row r="36" spans="2:21" s="33" customFormat="1" ht="13.5" customHeight="1">
      <c r="B36" s="239"/>
      <c r="C36" s="128" t="s">
        <v>234</v>
      </c>
      <c r="D36" s="175">
        <v>55</v>
      </c>
      <c r="E36" s="180">
        <f>H36+K36+N36</f>
        <v>0</v>
      </c>
      <c r="F36" s="177">
        <v>55</v>
      </c>
      <c r="G36" s="180">
        <f t="shared" si="0"/>
        <v>0</v>
      </c>
      <c r="H36" s="243">
        <v>0</v>
      </c>
      <c r="I36" s="243">
        <v>0</v>
      </c>
      <c r="J36" s="180">
        <f t="shared" si="1"/>
        <v>0</v>
      </c>
      <c r="K36" s="243">
        <v>0</v>
      </c>
      <c r="L36" s="243">
        <v>0</v>
      </c>
      <c r="M36" s="177">
        <v>55</v>
      </c>
      <c r="N36" s="243">
        <v>0</v>
      </c>
      <c r="O36" s="176">
        <v>55</v>
      </c>
      <c r="P36" s="177">
        <v>38</v>
      </c>
      <c r="Q36" s="243">
        <v>0</v>
      </c>
      <c r="R36" s="176">
        <v>38</v>
      </c>
      <c r="S36" s="177">
        <v>17</v>
      </c>
      <c r="T36" s="243">
        <v>0</v>
      </c>
      <c r="U36" s="176">
        <v>17</v>
      </c>
    </row>
    <row r="37" spans="2:21" s="33" customFormat="1" ht="4.5" customHeight="1">
      <c r="B37" s="239"/>
      <c r="C37" s="36"/>
      <c r="D37" s="179"/>
      <c r="E37" s="180"/>
      <c r="F37" s="180"/>
      <c r="G37" s="180">
        <f t="shared" si="0"/>
        <v>0</v>
      </c>
      <c r="H37" s="180"/>
      <c r="I37" s="180"/>
      <c r="J37" s="180">
        <f t="shared" si="1"/>
        <v>0</v>
      </c>
      <c r="K37" s="180"/>
      <c r="L37" s="180"/>
      <c r="M37" s="180"/>
      <c r="N37" s="180"/>
      <c r="O37" s="180"/>
      <c r="P37" s="180"/>
      <c r="Q37" s="180"/>
      <c r="R37" s="180"/>
      <c r="S37" s="180">
        <f t="shared" si="2"/>
        <v>0</v>
      </c>
      <c r="T37" s="180"/>
      <c r="U37" s="180"/>
    </row>
    <row r="38" spans="2:21" s="33" customFormat="1" ht="13.5" customHeight="1">
      <c r="B38" s="489" t="s">
        <v>235</v>
      </c>
      <c r="C38" s="128" t="s">
        <v>9</v>
      </c>
      <c r="D38" s="175">
        <v>93</v>
      </c>
      <c r="E38" s="177">
        <v>60</v>
      </c>
      <c r="F38" s="177">
        <v>33</v>
      </c>
      <c r="G38" s="180">
        <f t="shared" si="0"/>
        <v>0</v>
      </c>
      <c r="H38" s="180">
        <f>H39+H40</f>
        <v>0</v>
      </c>
      <c r="I38" s="180">
        <f>I39+I40</f>
        <v>0</v>
      </c>
      <c r="J38" s="180">
        <f t="shared" si="1"/>
        <v>0</v>
      </c>
      <c r="K38" s="180">
        <f>K39+K40</f>
        <v>0</v>
      </c>
      <c r="L38" s="180">
        <f>L39+L40</f>
        <v>0</v>
      </c>
      <c r="M38" s="177">
        <v>93</v>
      </c>
      <c r="N38" s="177">
        <v>60</v>
      </c>
      <c r="O38" s="177">
        <v>33</v>
      </c>
      <c r="P38" s="177">
        <v>93</v>
      </c>
      <c r="Q38" s="177">
        <v>60</v>
      </c>
      <c r="R38" s="177">
        <v>33</v>
      </c>
      <c r="S38" s="180">
        <f t="shared" si="2"/>
        <v>0</v>
      </c>
      <c r="T38" s="180">
        <f>T39+T40</f>
        <v>0</v>
      </c>
      <c r="U38" s="180">
        <f>U39+U40</f>
        <v>0</v>
      </c>
    </row>
    <row r="39" spans="2:21" s="33" customFormat="1" ht="13.5" customHeight="1">
      <c r="B39" s="490"/>
      <c r="C39" s="128" t="s">
        <v>224</v>
      </c>
      <c r="D39" s="175">
        <v>62</v>
      </c>
      <c r="E39" s="177">
        <v>49</v>
      </c>
      <c r="F39" s="177">
        <v>13</v>
      </c>
      <c r="G39" s="180">
        <f t="shared" si="0"/>
        <v>0</v>
      </c>
      <c r="H39" s="243">
        <v>0</v>
      </c>
      <c r="I39" s="243">
        <v>0</v>
      </c>
      <c r="J39" s="180">
        <f t="shared" si="1"/>
        <v>0</v>
      </c>
      <c r="K39" s="243">
        <v>0</v>
      </c>
      <c r="L39" s="243">
        <v>0</v>
      </c>
      <c r="M39" s="177">
        <v>62</v>
      </c>
      <c r="N39" s="176">
        <v>49</v>
      </c>
      <c r="O39" s="176">
        <v>13</v>
      </c>
      <c r="P39" s="177">
        <v>62</v>
      </c>
      <c r="Q39" s="176">
        <v>49</v>
      </c>
      <c r="R39" s="176">
        <v>13</v>
      </c>
      <c r="S39" s="180">
        <f t="shared" si="2"/>
        <v>0</v>
      </c>
      <c r="T39" s="243">
        <v>0</v>
      </c>
      <c r="U39" s="243">
        <v>0</v>
      </c>
    </row>
    <row r="40" spans="2:21" s="33" customFormat="1" ht="13.5" customHeight="1">
      <c r="B40" s="490"/>
      <c r="C40" s="128" t="s">
        <v>214</v>
      </c>
      <c r="D40" s="175">
        <v>31</v>
      </c>
      <c r="E40" s="177">
        <v>11</v>
      </c>
      <c r="F40" s="177">
        <v>20</v>
      </c>
      <c r="G40" s="180">
        <f t="shared" si="0"/>
        <v>0</v>
      </c>
      <c r="H40" s="243">
        <v>0</v>
      </c>
      <c r="I40" s="243">
        <v>0</v>
      </c>
      <c r="J40" s="180">
        <f t="shared" si="1"/>
        <v>0</v>
      </c>
      <c r="K40" s="243">
        <v>0</v>
      </c>
      <c r="L40" s="243">
        <v>0</v>
      </c>
      <c r="M40" s="177">
        <v>31</v>
      </c>
      <c r="N40" s="176">
        <v>11</v>
      </c>
      <c r="O40" s="176">
        <v>20</v>
      </c>
      <c r="P40" s="177">
        <v>31</v>
      </c>
      <c r="Q40" s="176">
        <v>11</v>
      </c>
      <c r="R40" s="176">
        <v>20</v>
      </c>
      <c r="S40" s="180">
        <f t="shared" si="2"/>
        <v>0</v>
      </c>
      <c r="T40" s="243">
        <v>0</v>
      </c>
      <c r="U40" s="243">
        <v>0</v>
      </c>
    </row>
    <row r="41" spans="2:21" s="33" customFormat="1" ht="4.5" customHeight="1">
      <c r="B41" s="282"/>
      <c r="D41" s="282"/>
      <c r="U41" s="283"/>
    </row>
    <row r="42" spans="2:21" s="33" customFormat="1" ht="4.5" customHeight="1">
      <c r="B42" s="263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</row>
    <row r="43" spans="2:12" ht="13.5" customHeight="1">
      <c r="B43" s="284" t="s">
        <v>236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</row>
  </sheetData>
  <mergeCells count="11">
    <mergeCell ref="B27:B28"/>
    <mergeCell ref="B38:B40"/>
    <mergeCell ref="D4:O4"/>
    <mergeCell ref="B5:C5"/>
    <mergeCell ref="B10:B11"/>
    <mergeCell ref="B8:C8"/>
    <mergeCell ref="B15:B16"/>
    <mergeCell ref="P5:R5"/>
    <mergeCell ref="S5:U5"/>
    <mergeCell ref="P4:U4"/>
    <mergeCell ref="B20:B21"/>
  </mergeCells>
  <printOptions/>
  <pageMargins left="0.5905511811023623" right="0.1968503937007874" top="0.984251968503937" bottom="0.984251968503937" header="0.5118110236220472" footer="0.5118110236220472"/>
  <pageSetup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3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S35"/>
    </sheetView>
  </sheetViews>
  <sheetFormatPr defaultColWidth="9.00390625" defaultRowHeight="13.5"/>
  <cols>
    <col min="1" max="1" width="0.5" style="274" customWidth="1"/>
    <col min="2" max="2" width="7.625" style="274" customWidth="1"/>
    <col min="3" max="3" width="8.625" style="274" customWidth="1"/>
    <col min="4" max="19" width="4.625" style="274" customWidth="1"/>
    <col min="20" max="16384" width="9.00390625" style="274" customWidth="1"/>
  </cols>
  <sheetData>
    <row r="1" ht="4.5" customHeight="1"/>
    <row r="2" ht="13.5" customHeight="1">
      <c r="B2" s="35" t="s">
        <v>448</v>
      </c>
    </row>
    <row r="3" s="33" customFormat="1" ht="4.5" customHeight="1"/>
    <row r="4" spans="2:19" s="36" customFormat="1" ht="40.5" customHeight="1">
      <c r="B4" s="483" t="s">
        <v>241</v>
      </c>
      <c r="C4" s="498"/>
      <c r="D4" s="285" t="s">
        <v>242</v>
      </c>
      <c r="E4" s="447" t="s">
        <v>243</v>
      </c>
      <c r="F4" s="462"/>
      <c r="G4" s="448"/>
      <c r="H4" s="496" t="s">
        <v>244</v>
      </c>
      <c r="I4" s="462"/>
      <c r="J4" s="448"/>
      <c r="K4" s="496" t="s">
        <v>245</v>
      </c>
      <c r="L4" s="462"/>
      <c r="M4" s="448"/>
      <c r="N4" s="496" t="s">
        <v>246</v>
      </c>
      <c r="O4" s="462"/>
      <c r="P4" s="448"/>
      <c r="Q4" s="496" t="s">
        <v>247</v>
      </c>
      <c r="R4" s="497"/>
      <c r="S4" s="497"/>
    </row>
    <row r="5" spans="2:19" s="36" customFormat="1" ht="13.5" customHeight="1">
      <c r="B5" s="239"/>
      <c r="D5" s="17" t="s">
        <v>9</v>
      </c>
      <c r="E5" s="37" t="s">
        <v>9</v>
      </c>
      <c r="F5" s="37" t="s">
        <v>83</v>
      </c>
      <c r="G5" s="37" t="s">
        <v>84</v>
      </c>
      <c r="H5" s="37" t="s">
        <v>9</v>
      </c>
      <c r="I5" s="37" t="s">
        <v>83</v>
      </c>
      <c r="J5" s="37" t="s">
        <v>84</v>
      </c>
      <c r="K5" s="37" t="s">
        <v>9</v>
      </c>
      <c r="L5" s="37" t="s">
        <v>83</v>
      </c>
      <c r="M5" s="37" t="s">
        <v>84</v>
      </c>
      <c r="N5" s="37" t="s">
        <v>9</v>
      </c>
      <c r="O5" s="37" t="s">
        <v>83</v>
      </c>
      <c r="P5" s="37" t="s">
        <v>84</v>
      </c>
      <c r="Q5" s="37" t="s">
        <v>9</v>
      </c>
      <c r="R5" s="37" t="s">
        <v>83</v>
      </c>
      <c r="S5" s="37" t="s">
        <v>84</v>
      </c>
    </row>
    <row r="6" spans="2:19" s="33" customFormat="1" ht="4.5" customHeight="1">
      <c r="B6" s="275"/>
      <c r="C6" s="226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2:19" s="33" customFormat="1" ht="13.5" customHeight="1">
      <c r="B7" s="493" t="s">
        <v>248</v>
      </c>
      <c r="C7" s="494"/>
      <c r="D7" s="266">
        <v>27</v>
      </c>
      <c r="E7" s="267">
        <v>718</v>
      </c>
      <c r="F7" s="267">
        <v>254</v>
      </c>
      <c r="G7" s="267">
        <v>464</v>
      </c>
      <c r="H7" s="267">
        <v>135</v>
      </c>
      <c r="I7" s="267">
        <v>36</v>
      </c>
      <c r="J7" s="267">
        <v>99</v>
      </c>
      <c r="K7" s="267">
        <v>583</v>
      </c>
      <c r="L7" s="267">
        <v>218</v>
      </c>
      <c r="M7" s="267">
        <v>365</v>
      </c>
      <c r="N7" s="267">
        <v>358</v>
      </c>
      <c r="O7" s="267">
        <v>123</v>
      </c>
      <c r="P7" s="267">
        <v>235</v>
      </c>
      <c r="Q7" s="267">
        <v>101</v>
      </c>
      <c r="R7" s="267">
        <v>17</v>
      </c>
      <c r="S7" s="267">
        <v>84</v>
      </c>
    </row>
    <row r="8" spans="2:19" s="33" customFormat="1" ht="4.5" customHeight="1">
      <c r="B8" s="239"/>
      <c r="C8" s="36"/>
      <c r="D8" s="179"/>
      <c r="E8" s="180"/>
      <c r="F8" s="180"/>
      <c r="G8" s="180"/>
      <c r="H8" s="180">
        <f aca="true" t="shared" si="0" ref="H8:H32">I8+J8</f>
        <v>0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2:19" s="33" customFormat="1" ht="13.5" customHeight="1">
      <c r="B9" s="239"/>
      <c r="C9" s="128" t="s">
        <v>9</v>
      </c>
      <c r="D9" s="175">
        <v>2</v>
      </c>
      <c r="E9" s="177">
        <v>75</v>
      </c>
      <c r="F9" s="177">
        <v>31</v>
      </c>
      <c r="G9" s="177">
        <v>44</v>
      </c>
      <c r="H9" s="180">
        <f>I10+J10</f>
        <v>0</v>
      </c>
      <c r="I9" s="177">
        <f>I10</f>
        <v>0</v>
      </c>
      <c r="J9" s="177">
        <f>J10</f>
        <v>0</v>
      </c>
      <c r="K9" s="177">
        <v>75</v>
      </c>
      <c r="L9" s="177">
        <v>31</v>
      </c>
      <c r="M9" s="177">
        <v>44</v>
      </c>
      <c r="N9" s="177">
        <v>29</v>
      </c>
      <c r="O9" s="177">
        <v>11</v>
      </c>
      <c r="P9" s="177">
        <v>18</v>
      </c>
      <c r="Q9" s="177">
        <f aca="true" t="shared" si="1" ref="Q9:Q30">R9+S9</f>
        <v>0</v>
      </c>
      <c r="R9" s="177">
        <f>R10+R11</f>
        <v>0</v>
      </c>
      <c r="S9" s="177">
        <f>S10+S11</f>
        <v>0</v>
      </c>
    </row>
    <row r="10" spans="2:19" s="33" customFormat="1" ht="13.5" customHeight="1">
      <c r="B10" s="17" t="s">
        <v>210</v>
      </c>
      <c r="C10" s="128" t="s">
        <v>211</v>
      </c>
      <c r="D10" s="268">
        <v>2</v>
      </c>
      <c r="E10" s="177">
        <v>75</v>
      </c>
      <c r="F10" s="177">
        <v>31</v>
      </c>
      <c r="G10" s="177">
        <v>44</v>
      </c>
      <c r="H10" s="180">
        <f>I11+J11</f>
        <v>0</v>
      </c>
      <c r="I10" s="243">
        <v>0</v>
      </c>
      <c r="J10" s="243">
        <v>0</v>
      </c>
      <c r="K10" s="177">
        <v>75</v>
      </c>
      <c r="L10" s="176">
        <v>31</v>
      </c>
      <c r="M10" s="176">
        <v>44</v>
      </c>
      <c r="N10" s="177">
        <v>29</v>
      </c>
      <c r="O10" s="176">
        <v>11</v>
      </c>
      <c r="P10" s="176">
        <v>18</v>
      </c>
      <c r="Q10" s="177">
        <f t="shared" si="1"/>
        <v>0</v>
      </c>
      <c r="R10" s="176">
        <v>0</v>
      </c>
      <c r="S10" s="176">
        <v>0</v>
      </c>
    </row>
    <row r="11" spans="2:19" s="33" customFormat="1" ht="13.5" customHeight="1">
      <c r="B11" s="239"/>
      <c r="C11" s="128" t="s">
        <v>212</v>
      </c>
      <c r="D11" s="269">
        <v>0</v>
      </c>
      <c r="E11" s="180">
        <f>F11+G11</f>
        <v>0</v>
      </c>
      <c r="F11" s="180">
        <f>I11+L11</f>
        <v>0</v>
      </c>
      <c r="G11" s="180">
        <f>J11+M11</f>
        <v>0</v>
      </c>
      <c r="H11" s="180">
        <f t="shared" si="0"/>
        <v>0</v>
      </c>
      <c r="I11" s="243">
        <v>0</v>
      </c>
      <c r="J11" s="243">
        <v>0</v>
      </c>
      <c r="K11" s="180">
        <f>L11+M11</f>
        <v>0</v>
      </c>
      <c r="L11" s="243">
        <v>0</v>
      </c>
      <c r="M11" s="243">
        <v>0</v>
      </c>
      <c r="N11" s="180">
        <f>O11+P11</f>
        <v>0</v>
      </c>
      <c r="O11" s="243">
        <v>0</v>
      </c>
      <c r="P11" s="243">
        <v>0</v>
      </c>
      <c r="Q11" s="180">
        <f t="shared" si="1"/>
        <v>0</v>
      </c>
      <c r="R11" s="243">
        <v>0</v>
      </c>
      <c r="S11" s="243">
        <v>0</v>
      </c>
    </row>
    <row r="12" spans="2:19" s="33" customFormat="1" ht="4.5" customHeight="1">
      <c r="B12" s="239"/>
      <c r="C12" s="36"/>
      <c r="D12" s="179"/>
      <c r="E12" s="180">
        <f>F12+G12</f>
        <v>0</v>
      </c>
      <c r="F12" s="180"/>
      <c r="G12" s="180"/>
      <c r="H12" s="180">
        <f t="shared" si="0"/>
        <v>0</v>
      </c>
      <c r="I12" s="180"/>
      <c r="J12" s="180"/>
      <c r="K12" s="180">
        <f>L12+M12</f>
        <v>0</v>
      </c>
      <c r="L12" s="180"/>
      <c r="M12" s="180"/>
      <c r="N12" s="180">
        <f>O12+P12</f>
        <v>0</v>
      </c>
      <c r="O12" s="180"/>
      <c r="P12" s="180"/>
      <c r="Q12" s="180">
        <f t="shared" si="1"/>
        <v>0</v>
      </c>
      <c r="R12" s="180"/>
      <c r="S12" s="180"/>
    </row>
    <row r="13" spans="2:19" s="33" customFormat="1" ht="13.5" customHeight="1">
      <c r="B13" s="488" t="s">
        <v>215</v>
      </c>
      <c r="C13" s="128" t="s">
        <v>9</v>
      </c>
      <c r="D13" s="255">
        <f>D14</f>
        <v>0</v>
      </c>
      <c r="E13" s="177">
        <f>F13+G13</f>
        <v>0</v>
      </c>
      <c r="F13" s="177">
        <f>F14</f>
        <v>0</v>
      </c>
      <c r="G13" s="177">
        <f>G14</f>
        <v>0</v>
      </c>
      <c r="H13" s="177">
        <f t="shared" si="0"/>
        <v>0</v>
      </c>
      <c r="I13" s="177">
        <f aca="true" t="shared" si="2" ref="I13:S13">I14</f>
        <v>0</v>
      </c>
      <c r="J13" s="177">
        <f t="shared" si="2"/>
        <v>0</v>
      </c>
      <c r="K13" s="177">
        <f t="shared" si="2"/>
        <v>0</v>
      </c>
      <c r="L13" s="177">
        <f t="shared" si="2"/>
        <v>0</v>
      </c>
      <c r="M13" s="177">
        <f t="shared" si="2"/>
        <v>0</v>
      </c>
      <c r="N13" s="177">
        <f t="shared" si="2"/>
        <v>0</v>
      </c>
      <c r="O13" s="177">
        <f t="shared" si="2"/>
        <v>0</v>
      </c>
      <c r="P13" s="177">
        <f t="shared" si="2"/>
        <v>0</v>
      </c>
      <c r="Q13" s="177">
        <f t="shared" si="2"/>
        <v>0</v>
      </c>
      <c r="R13" s="177">
        <f t="shared" si="2"/>
        <v>0</v>
      </c>
      <c r="S13" s="177">
        <f t="shared" si="2"/>
        <v>0</v>
      </c>
    </row>
    <row r="14" spans="2:19" s="33" customFormat="1" ht="13.5" customHeight="1">
      <c r="B14" s="488"/>
      <c r="C14" s="128" t="s">
        <v>237</v>
      </c>
      <c r="D14" s="269">
        <v>0</v>
      </c>
      <c r="E14" s="177">
        <f>F14+G14</f>
        <v>0</v>
      </c>
      <c r="F14" s="177">
        <f>F15</f>
        <v>0</v>
      </c>
      <c r="G14" s="177">
        <f>G15</f>
        <v>0</v>
      </c>
      <c r="H14" s="177">
        <f t="shared" si="0"/>
        <v>0</v>
      </c>
      <c r="I14" s="176">
        <v>0</v>
      </c>
      <c r="J14" s="176">
        <v>0</v>
      </c>
      <c r="K14" s="177">
        <f>K15</f>
        <v>0</v>
      </c>
      <c r="L14" s="176">
        <v>0</v>
      </c>
      <c r="M14" s="176">
        <v>0</v>
      </c>
      <c r="N14" s="177">
        <f>N15</f>
        <v>0</v>
      </c>
      <c r="O14" s="176">
        <v>0</v>
      </c>
      <c r="P14" s="176">
        <v>0</v>
      </c>
      <c r="Q14" s="177">
        <f>Q15</f>
        <v>0</v>
      </c>
      <c r="R14" s="176">
        <v>0</v>
      </c>
      <c r="S14" s="176">
        <v>0</v>
      </c>
    </row>
    <row r="15" spans="2:19" s="33" customFormat="1" ht="4.5" customHeight="1">
      <c r="B15" s="239"/>
      <c r="C15" s="36"/>
      <c r="D15" s="179"/>
      <c r="E15" s="180">
        <f>F15+G15</f>
        <v>0</v>
      </c>
      <c r="F15" s="180"/>
      <c r="G15" s="180"/>
      <c r="H15" s="180">
        <f t="shared" si="0"/>
        <v>0</v>
      </c>
      <c r="I15" s="180"/>
      <c r="J15" s="180"/>
      <c r="K15" s="180">
        <f>L15+M15</f>
        <v>0</v>
      </c>
      <c r="L15" s="180"/>
      <c r="M15" s="180"/>
      <c r="N15" s="180">
        <f>O15+P15</f>
        <v>0</v>
      </c>
      <c r="O15" s="180"/>
      <c r="P15" s="180"/>
      <c r="Q15" s="180">
        <f t="shared" si="1"/>
        <v>0</v>
      </c>
      <c r="R15" s="180"/>
      <c r="S15" s="180"/>
    </row>
    <row r="16" spans="2:19" s="33" customFormat="1" ht="13.5" customHeight="1">
      <c r="B16" s="239"/>
      <c r="C16" s="128" t="s">
        <v>9</v>
      </c>
      <c r="D16" s="175">
        <v>11</v>
      </c>
      <c r="E16" s="177">
        <v>487</v>
      </c>
      <c r="F16" s="177">
        <v>207</v>
      </c>
      <c r="G16" s="177">
        <v>280</v>
      </c>
      <c r="H16" s="177">
        <v>94</v>
      </c>
      <c r="I16" s="177">
        <v>36</v>
      </c>
      <c r="J16" s="177">
        <v>58</v>
      </c>
      <c r="K16" s="177">
        <v>393</v>
      </c>
      <c r="L16" s="177">
        <v>171</v>
      </c>
      <c r="M16" s="177">
        <v>222</v>
      </c>
      <c r="N16" s="177">
        <v>199</v>
      </c>
      <c r="O16" s="177">
        <v>96</v>
      </c>
      <c r="P16" s="177">
        <v>103</v>
      </c>
      <c r="Q16" s="177">
        <v>3</v>
      </c>
      <c r="R16" s="177">
        <v>1</v>
      </c>
      <c r="S16" s="177">
        <v>2</v>
      </c>
    </row>
    <row r="17" spans="2:19" s="33" customFormat="1" ht="13.5" customHeight="1">
      <c r="B17" s="489" t="s">
        <v>249</v>
      </c>
      <c r="C17" s="128" t="s">
        <v>217</v>
      </c>
      <c r="D17" s="268">
        <v>1</v>
      </c>
      <c r="E17" s="177">
        <v>76</v>
      </c>
      <c r="F17" s="177">
        <v>15</v>
      </c>
      <c r="G17" s="177">
        <v>61</v>
      </c>
      <c r="H17" s="180">
        <f t="shared" si="0"/>
        <v>0</v>
      </c>
      <c r="I17" s="243">
        <v>0</v>
      </c>
      <c r="J17" s="243">
        <v>0</v>
      </c>
      <c r="K17" s="177">
        <v>76</v>
      </c>
      <c r="L17" s="176">
        <v>15</v>
      </c>
      <c r="M17" s="176">
        <v>61</v>
      </c>
      <c r="N17" s="177">
        <v>17</v>
      </c>
      <c r="O17" s="176">
        <v>5</v>
      </c>
      <c r="P17" s="176">
        <v>12</v>
      </c>
      <c r="Q17" s="180">
        <f t="shared" si="1"/>
        <v>0</v>
      </c>
      <c r="R17" s="243">
        <v>0</v>
      </c>
      <c r="S17" s="243">
        <v>0</v>
      </c>
    </row>
    <row r="18" spans="2:19" s="33" customFormat="1" ht="13.5" customHeight="1">
      <c r="B18" s="489"/>
      <c r="C18" s="128" t="s">
        <v>232</v>
      </c>
      <c r="D18" s="268">
        <v>1</v>
      </c>
      <c r="E18" s="177">
        <v>3</v>
      </c>
      <c r="F18" s="177">
        <v>1</v>
      </c>
      <c r="G18" s="177">
        <v>2</v>
      </c>
      <c r="H18" s="177">
        <v>3</v>
      </c>
      <c r="I18" s="176">
        <v>1</v>
      </c>
      <c r="J18" s="176">
        <v>2</v>
      </c>
      <c r="K18" s="180">
        <f>L18+M18</f>
        <v>0</v>
      </c>
      <c r="L18" s="243">
        <v>0</v>
      </c>
      <c r="M18" s="243">
        <v>0</v>
      </c>
      <c r="N18" s="180">
        <f>O18+P18</f>
        <v>0</v>
      </c>
      <c r="O18" s="243">
        <v>0</v>
      </c>
      <c r="P18" s="243">
        <v>0</v>
      </c>
      <c r="Q18" s="177">
        <v>3</v>
      </c>
      <c r="R18" s="176">
        <v>1</v>
      </c>
      <c r="S18" s="176">
        <v>2</v>
      </c>
    </row>
    <row r="19" spans="2:19" s="33" customFormat="1" ht="13.5" customHeight="1">
      <c r="B19" s="489"/>
      <c r="C19" s="128" t="s">
        <v>238</v>
      </c>
      <c r="D19" s="269">
        <v>0</v>
      </c>
      <c r="E19" s="180">
        <f>F19+G19</f>
        <v>0</v>
      </c>
      <c r="F19" s="177">
        <f>I19+L19</f>
        <v>0</v>
      </c>
      <c r="G19" s="180">
        <f>J19+M19</f>
        <v>0</v>
      </c>
      <c r="H19" s="180">
        <f t="shared" si="0"/>
        <v>0</v>
      </c>
      <c r="I19" s="176">
        <v>0</v>
      </c>
      <c r="J19" s="243">
        <v>0</v>
      </c>
      <c r="K19" s="180">
        <f>L19+M19</f>
        <v>0</v>
      </c>
      <c r="L19" s="243">
        <v>0</v>
      </c>
      <c r="M19" s="243">
        <v>0</v>
      </c>
      <c r="N19" s="180">
        <f>O19+P19</f>
        <v>0</v>
      </c>
      <c r="O19" s="243">
        <v>0</v>
      </c>
      <c r="P19" s="243">
        <v>0</v>
      </c>
      <c r="Q19" s="180">
        <f t="shared" si="1"/>
        <v>0</v>
      </c>
      <c r="R19" s="243">
        <v>0</v>
      </c>
      <c r="S19" s="243">
        <v>0</v>
      </c>
    </row>
    <row r="20" spans="2:19" s="33" customFormat="1" ht="13.5" customHeight="1">
      <c r="B20" s="239"/>
      <c r="C20" s="128" t="s">
        <v>214</v>
      </c>
      <c r="D20" s="268">
        <v>9</v>
      </c>
      <c r="E20" s="177">
        <v>408</v>
      </c>
      <c r="F20" s="177">
        <v>191</v>
      </c>
      <c r="G20" s="177">
        <v>217</v>
      </c>
      <c r="H20" s="177">
        <v>91</v>
      </c>
      <c r="I20" s="176">
        <v>35</v>
      </c>
      <c r="J20" s="176">
        <v>56</v>
      </c>
      <c r="K20" s="177">
        <v>317</v>
      </c>
      <c r="L20" s="176">
        <v>156</v>
      </c>
      <c r="M20" s="176">
        <v>161</v>
      </c>
      <c r="N20" s="177">
        <v>182</v>
      </c>
      <c r="O20" s="176">
        <v>91</v>
      </c>
      <c r="P20" s="176">
        <v>91</v>
      </c>
      <c r="Q20" s="180">
        <f t="shared" si="1"/>
        <v>0</v>
      </c>
      <c r="R20" s="243">
        <v>0</v>
      </c>
      <c r="S20" s="243">
        <v>0</v>
      </c>
    </row>
    <row r="21" spans="2:19" s="33" customFormat="1" ht="4.5" customHeight="1">
      <c r="B21" s="239"/>
      <c r="C21" s="36"/>
      <c r="D21" s="179"/>
      <c r="E21" s="180">
        <f>F21+G21</f>
        <v>0</v>
      </c>
      <c r="F21" s="180"/>
      <c r="G21" s="180"/>
      <c r="H21" s="180">
        <f t="shared" si="0"/>
        <v>0</v>
      </c>
      <c r="I21" s="180"/>
      <c r="J21" s="180"/>
      <c r="K21" s="180">
        <f>L21+M21</f>
        <v>0</v>
      </c>
      <c r="L21" s="180"/>
      <c r="M21" s="180"/>
      <c r="N21" s="180">
        <f>O21+P21</f>
        <v>0</v>
      </c>
      <c r="O21" s="180"/>
      <c r="P21" s="180"/>
      <c r="Q21" s="180">
        <f t="shared" si="1"/>
        <v>0</v>
      </c>
      <c r="R21" s="180"/>
      <c r="S21" s="180"/>
    </row>
    <row r="22" spans="2:19" s="33" customFormat="1" ht="13.5" customHeight="1">
      <c r="B22" s="239"/>
      <c r="C22" s="128" t="s">
        <v>9</v>
      </c>
      <c r="D22" s="175">
        <v>13</v>
      </c>
      <c r="E22" s="177">
        <v>137</v>
      </c>
      <c r="F22" s="177">
        <f>SUM(F23:F26)</f>
        <v>0</v>
      </c>
      <c r="G22" s="177">
        <v>137</v>
      </c>
      <c r="H22" s="177">
        <v>41</v>
      </c>
      <c r="I22" s="177">
        <f>SUM(I23:I26)</f>
        <v>0</v>
      </c>
      <c r="J22" s="177">
        <v>41</v>
      </c>
      <c r="K22" s="177">
        <v>96</v>
      </c>
      <c r="L22" s="256">
        <v>0</v>
      </c>
      <c r="M22" s="177">
        <v>96</v>
      </c>
      <c r="N22" s="177">
        <v>111</v>
      </c>
      <c r="O22" s="177">
        <f>SUM(O23:O26)</f>
        <v>0</v>
      </c>
      <c r="P22" s="177">
        <v>111</v>
      </c>
      <c r="Q22" s="177">
        <v>79</v>
      </c>
      <c r="R22" s="177">
        <f>SUM(R23:R26)</f>
        <v>0</v>
      </c>
      <c r="S22" s="177">
        <v>79</v>
      </c>
    </row>
    <row r="23" spans="2:19" s="33" customFormat="1" ht="13.5" customHeight="1">
      <c r="B23" s="239" t="s">
        <v>233</v>
      </c>
      <c r="C23" s="128" t="s">
        <v>220</v>
      </c>
      <c r="D23" s="268">
        <v>1</v>
      </c>
      <c r="E23" s="177">
        <v>2</v>
      </c>
      <c r="F23" s="180">
        <f>I23+L23</f>
        <v>0</v>
      </c>
      <c r="G23" s="177">
        <v>2</v>
      </c>
      <c r="H23" s="180">
        <f t="shared" si="0"/>
        <v>0</v>
      </c>
      <c r="I23" s="243">
        <v>0</v>
      </c>
      <c r="J23" s="243">
        <v>0</v>
      </c>
      <c r="K23" s="177">
        <v>2</v>
      </c>
      <c r="L23" s="243">
        <v>0</v>
      </c>
      <c r="M23" s="176">
        <v>2</v>
      </c>
      <c r="N23" s="177">
        <v>2</v>
      </c>
      <c r="O23" s="243">
        <v>0</v>
      </c>
      <c r="P23" s="176">
        <v>2</v>
      </c>
      <c r="Q23" s="180">
        <f t="shared" si="1"/>
        <v>0</v>
      </c>
      <c r="R23" s="243">
        <v>0</v>
      </c>
      <c r="S23" s="243">
        <v>0</v>
      </c>
    </row>
    <row r="24" spans="2:19" s="33" customFormat="1" ht="13.5" customHeight="1">
      <c r="B24" s="17" t="s">
        <v>221</v>
      </c>
      <c r="C24" s="128" t="s">
        <v>222</v>
      </c>
      <c r="D24" s="268">
        <v>1</v>
      </c>
      <c r="E24" s="177">
        <v>7</v>
      </c>
      <c r="F24" s="180">
        <f>I24+L24</f>
        <v>0</v>
      </c>
      <c r="G24" s="177">
        <v>7</v>
      </c>
      <c r="H24" s="180">
        <f t="shared" si="0"/>
        <v>0</v>
      </c>
      <c r="I24" s="243">
        <v>0</v>
      </c>
      <c r="J24" s="243">
        <v>0</v>
      </c>
      <c r="K24" s="177">
        <v>7</v>
      </c>
      <c r="L24" s="243">
        <v>0</v>
      </c>
      <c r="M24" s="176">
        <v>7</v>
      </c>
      <c r="N24" s="177">
        <v>7</v>
      </c>
      <c r="O24" s="243">
        <v>0</v>
      </c>
      <c r="P24" s="176">
        <v>7</v>
      </c>
      <c r="Q24" s="180">
        <f t="shared" si="1"/>
        <v>0</v>
      </c>
      <c r="R24" s="243">
        <v>0</v>
      </c>
      <c r="S24" s="243">
        <v>0</v>
      </c>
    </row>
    <row r="25" spans="2:19" s="33" customFormat="1" ht="13.5" customHeight="1">
      <c r="B25" s="239"/>
      <c r="C25" s="128" t="s">
        <v>223</v>
      </c>
      <c r="D25" s="268">
        <v>8</v>
      </c>
      <c r="E25" s="177">
        <v>71</v>
      </c>
      <c r="F25" s="177">
        <f>I25+L25</f>
        <v>0</v>
      </c>
      <c r="G25" s="177">
        <v>71</v>
      </c>
      <c r="H25" s="177">
        <v>32</v>
      </c>
      <c r="I25" s="176">
        <v>0</v>
      </c>
      <c r="J25" s="176">
        <v>32</v>
      </c>
      <c r="K25" s="177">
        <v>39</v>
      </c>
      <c r="L25" s="243">
        <v>0</v>
      </c>
      <c r="M25" s="176">
        <v>39</v>
      </c>
      <c r="N25" s="177">
        <v>60</v>
      </c>
      <c r="O25" s="176">
        <v>0</v>
      </c>
      <c r="P25" s="176">
        <v>60</v>
      </c>
      <c r="Q25" s="177">
        <v>58</v>
      </c>
      <c r="R25" s="176">
        <v>0</v>
      </c>
      <c r="S25" s="176">
        <v>58</v>
      </c>
    </row>
    <row r="26" spans="2:19" s="33" customFormat="1" ht="13.5" customHeight="1">
      <c r="B26" s="239"/>
      <c r="C26" s="128" t="s">
        <v>234</v>
      </c>
      <c r="D26" s="268">
        <v>3</v>
      </c>
      <c r="E26" s="177">
        <v>57</v>
      </c>
      <c r="F26" s="180">
        <f>I26+L26</f>
        <v>0</v>
      </c>
      <c r="G26" s="177">
        <v>57</v>
      </c>
      <c r="H26" s="177">
        <v>9</v>
      </c>
      <c r="I26" s="243">
        <v>0</v>
      </c>
      <c r="J26" s="176">
        <v>9</v>
      </c>
      <c r="K26" s="177">
        <v>48</v>
      </c>
      <c r="L26" s="243">
        <v>0</v>
      </c>
      <c r="M26" s="176">
        <v>48</v>
      </c>
      <c r="N26" s="177">
        <v>42</v>
      </c>
      <c r="O26" s="243">
        <v>0</v>
      </c>
      <c r="P26" s="176">
        <v>42</v>
      </c>
      <c r="Q26" s="177">
        <v>21</v>
      </c>
      <c r="R26" s="243">
        <v>0</v>
      </c>
      <c r="S26" s="176">
        <v>21</v>
      </c>
    </row>
    <row r="27" spans="2:19" s="33" customFormat="1" ht="4.5" customHeight="1">
      <c r="B27" s="239"/>
      <c r="C27" s="36"/>
      <c r="D27" s="179"/>
      <c r="E27" s="180">
        <f>F27+G27</f>
        <v>0</v>
      </c>
      <c r="F27" s="180"/>
      <c r="G27" s="180"/>
      <c r="H27" s="180">
        <f t="shared" si="0"/>
        <v>0</v>
      </c>
      <c r="I27" s="180"/>
      <c r="J27" s="180"/>
      <c r="K27" s="180"/>
      <c r="L27" s="180"/>
      <c r="M27" s="180"/>
      <c r="N27" s="180">
        <f>O27+P27</f>
        <v>0</v>
      </c>
      <c r="O27" s="180"/>
      <c r="P27" s="180"/>
      <c r="Q27" s="180">
        <f t="shared" si="1"/>
        <v>0</v>
      </c>
      <c r="R27" s="180"/>
      <c r="S27" s="180"/>
    </row>
    <row r="28" spans="2:19" s="33" customFormat="1" ht="13.5" customHeight="1">
      <c r="B28" s="495" t="s">
        <v>250</v>
      </c>
      <c r="C28" s="128" t="s">
        <v>9</v>
      </c>
      <c r="D28" s="255">
        <f>D29</f>
        <v>0</v>
      </c>
      <c r="E28" s="180">
        <f>F28+G28</f>
        <v>0</v>
      </c>
      <c r="F28" s="256">
        <f aca="true" t="shared" si="3" ref="F28:R28">F29</f>
        <v>0</v>
      </c>
      <c r="G28" s="180">
        <f t="shared" si="3"/>
        <v>0</v>
      </c>
      <c r="H28" s="180">
        <f t="shared" si="0"/>
        <v>0</v>
      </c>
      <c r="I28" s="256">
        <f t="shared" si="3"/>
        <v>0</v>
      </c>
      <c r="J28" s="256">
        <f t="shared" si="3"/>
        <v>0</v>
      </c>
      <c r="K28" s="180">
        <f>L28+M28</f>
        <v>0</v>
      </c>
      <c r="L28" s="256">
        <f t="shared" si="3"/>
        <v>0</v>
      </c>
      <c r="M28" s="256">
        <f t="shared" si="3"/>
        <v>0</v>
      </c>
      <c r="N28" s="180">
        <f>O28+P28</f>
        <v>0</v>
      </c>
      <c r="O28" s="180">
        <f t="shared" si="3"/>
        <v>0</v>
      </c>
      <c r="P28" s="180">
        <f t="shared" si="3"/>
        <v>0</v>
      </c>
      <c r="Q28" s="180">
        <f t="shared" si="1"/>
        <v>0</v>
      </c>
      <c r="R28" s="180">
        <f t="shared" si="3"/>
        <v>0</v>
      </c>
      <c r="S28" s="180">
        <f>S29</f>
        <v>0</v>
      </c>
    </row>
    <row r="29" spans="2:19" s="33" customFormat="1" ht="13.5" customHeight="1">
      <c r="B29" s="495"/>
      <c r="C29" s="128" t="s">
        <v>214</v>
      </c>
      <c r="D29" s="286">
        <v>0</v>
      </c>
      <c r="E29" s="180">
        <f>F29+G29</f>
        <v>0</v>
      </c>
      <c r="F29" s="256">
        <f>I29+L29</f>
        <v>0</v>
      </c>
      <c r="G29" s="180">
        <f>J29+M29</f>
        <v>0</v>
      </c>
      <c r="H29" s="180">
        <f t="shared" si="0"/>
        <v>0</v>
      </c>
      <c r="I29" s="243">
        <v>0</v>
      </c>
      <c r="J29" s="243">
        <v>0</v>
      </c>
      <c r="K29" s="180">
        <f>L29+M29</f>
        <v>0</v>
      </c>
      <c r="L29" s="243">
        <v>0</v>
      </c>
      <c r="M29" s="243">
        <v>0</v>
      </c>
      <c r="N29" s="180">
        <f>O29+P29</f>
        <v>0</v>
      </c>
      <c r="O29" s="243">
        <v>0</v>
      </c>
      <c r="P29" s="243">
        <v>0</v>
      </c>
      <c r="Q29" s="180">
        <f t="shared" si="1"/>
        <v>0</v>
      </c>
      <c r="R29" s="243">
        <v>0</v>
      </c>
      <c r="S29" s="243">
        <v>0</v>
      </c>
    </row>
    <row r="30" spans="2:19" s="33" customFormat="1" ht="4.5" customHeight="1">
      <c r="B30" s="239"/>
      <c r="C30" s="36"/>
      <c r="D30" s="179"/>
      <c r="E30" s="180">
        <f>F30+G30</f>
        <v>0</v>
      </c>
      <c r="F30" s="180"/>
      <c r="G30" s="180"/>
      <c r="H30" s="180">
        <f t="shared" si="0"/>
        <v>0</v>
      </c>
      <c r="I30" s="180"/>
      <c r="J30" s="180"/>
      <c r="K30" s="180">
        <f>L30+M30</f>
        <v>0</v>
      </c>
      <c r="L30" s="180"/>
      <c r="M30" s="180"/>
      <c r="N30" s="180">
        <f>O30+P30</f>
        <v>0</v>
      </c>
      <c r="O30" s="180"/>
      <c r="P30" s="180"/>
      <c r="Q30" s="180">
        <f t="shared" si="1"/>
        <v>0</v>
      </c>
      <c r="R30" s="180"/>
      <c r="S30" s="180"/>
    </row>
    <row r="31" spans="2:19" s="33" customFormat="1" ht="13.5" customHeight="1">
      <c r="B31" s="490" t="s">
        <v>214</v>
      </c>
      <c r="C31" s="128" t="s">
        <v>9</v>
      </c>
      <c r="D31" s="175">
        <v>1</v>
      </c>
      <c r="E31" s="177">
        <v>19</v>
      </c>
      <c r="F31" s="177">
        <v>16</v>
      </c>
      <c r="G31" s="177">
        <v>3</v>
      </c>
      <c r="H31" s="180">
        <f t="shared" si="0"/>
        <v>0</v>
      </c>
      <c r="I31" s="256">
        <f>I32</f>
        <v>0</v>
      </c>
      <c r="J31" s="256">
        <f>J32</f>
        <v>0</v>
      </c>
      <c r="K31" s="177">
        <v>19</v>
      </c>
      <c r="L31" s="177">
        <v>16</v>
      </c>
      <c r="M31" s="177">
        <v>3</v>
      </c>
      <c r="N31" s="177">
        <v>19</v>
      </c>
      <c r="O31" s="177">
        <v>16</v>
      </c>
      <c r="P31" s="177">
        <v>3</v>
      </c>
      <c r="Q31" s="177">
        <v>19</v>
      </c>
      <c r="R31" s="177">
        <v>16</v>
      </c>
      <c r="S31" s="177">
        <v>3</v>
      </c>
    </row>
    <row r="32" spans="2:19" s="33" customFormat="1" ht="13.5" customHeight="1">
      <c r="B32" s="490"/>
      <c r="C32" s="128" t="s">
        <v>239</v>
      </c>
      <c r="D32" s="268">
        <v>1</v>
      </c>
      <c r="E32" s="177">
        <v>19</v>
      </c>
      <c r="F32" s="177">
        <v>16</v>
      </c>
      <c r="G32" s="177">
        <v>3</v>
      </c>
      <c r="H32" s="180">
        <f t="shared" si="0"/>
        <v>0</v>
      </c>
      <c r="I32" s="243">
        <v>0</v>
      </c>
      <c r="J32" s="243">
        <v>0</v>
      </c>
      <c r="K32" s="177">
        <v>19</v>
      </c>
      <c r="L32" s="176">
        <v>16</v>
      </c>
      <c r="M32" s="176">
        <v>3</v>
      </c>
      <c r="N32" s="177">
        <v>19</v>
      </c>
      <c r="O32" s="176">
        <v>16</v>
      </c>
      <c r="P32" s="176">
        <v>3</v>
      </c>
      <c r="Q32" s="177">
        <v>19</v>
      </c>
      <c r="R32" s="176">
        <v>16</v>
      </c>
      <c r="S32" s="176">
        <v>3</v>
      </c>
    </row>
    <row r="33" spans="2:19" s="33" customFormat="1" ht="4.5" customHeight="1">
      <c r="B33" s="287"/>
      <c r="C33" s="288"/>
      <c r="D33" s="289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="33" customFormat="1" ht="6" customHeight="1"/>
    <row r="35" ht="13.5" customHeight="1">
      <c r="B35" s="105" t="s">
        <v>240</v>
      </c>
    </row>
  </sheetData>
  <mergeCells count="11">
    <mergeCell ref="K4:M4"/>
    <mergeCell ref="N4:P4"/>
    <mergeCell ref="Q4:S4"/>
    <mergeCell ref="B7:C7"/>
    <mergeCell ref="B4:C4"/>
    <mergeCell ref="E4:G4"/>
    <mergeCell ref="H4:J4"/>
    <mergeCell ref="B13:B14"/>
    <mergeCell ref="B28:B29"/>
    <mergeCell ref="B17:B19"/>
    <mergeCell ref="B31:B32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7">
      <selection activeCell="B1" sqref="B1:J30"/>
    </sheetView>
  </sheetViews>
  <sheetFormatPr defaultColWidth="10.00390625" defaultRowHeight="17.25" customHeight="1"/>
  <cols>
    <col min="1" max="1" width="1.625" style="1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spans="2:9" ht="18" customHeight="1">
      <c r="B1" s="514" t="s">
        <v>449</v>
      </c>
      <c r="C1" s="515"/>
      <c r="D1" s="515"/>
      <c r="E1" s="515"/>
      <c r="F1" s="515"/>
      <c r="G1" s="515"/>
      <c r="H1" s="515"/>
      <c r="I1" s="515"/>
    </row>
    <row r="2" ht="6" customHeight="1" thickBot="1">
      <c r="B2" s="293"/>
    </row>
    <row r="3" spans="2:9" ht="18" customHeight="1">
      <c r="B3" s="507" t="s">
        <v>251</v>
      </c>
      <c r="C3" s="512" t="s">
        <v>278</v>
      </c>
      <c r="D3" s="510" t="s">
        <v>252</v>
      </c>
      <c r="E3" s="510" t="s">
        <v>253</v>
      </c>
      <c r="F3" s="510" t="s">
        <v>254</v>
      </c>
      <c r="G3" s="296" t="s">
        <v>255</v>
      </c>
      <c r="H3" s="503" t="s">
        <v>279</v>
      </c>
      <c r="I3" s="504"/>
    </row>
    <row r="4" spans="2:9" ht="18" customHeight="1">
      <c r="B4" s="508"/>
      <c r="C4" s="511"/>
      <c r="D4" s="511"/>
      <c r="E4" s="511"/>
      <c r="F4" s="511"/>
      <c r="G4" s="13" t="s">
        <v>256</v>
      </c>
      <c r="H4" s="297" t="s">
        <v>280</v>
      </c>
      <c r="I4" s="298" t="s">
        <v>257</v>
      </c>
    </row>
    <row r="5" spans="2:9" ht="18" customHeight="1" thickBot="1">
      <c r="B5" s="299" t="s">
        <v>258</v>
      </c>
      <c r="C5" s="297" t="s">
        <v>259</v>
      </c>
      <c r="D5" s="297" t="s">
        <v>281</v>
      </c>
      <c r="E5" s="300">
        <v>2</v>
      </c>
      <c r="F5" s="301">
        <v>35</v>
      </c>
      <c r="G5" s="301">
        <v>928</v>
      </c>
      <c r="H5" s="301">
        <v>440</v>
      </c>
      <c r="I5" s="302">
        <v>2209</v>
      </c>
    </row>
    <row r="6" spans="2:9" ht="7.5" customHeight="1">
      <c r="B6" s="303"/>
      <c r="C6" s="303"/>
      <c r="D6" s="303"/>
      <c r="E6" s="303"/>
      <c r="F6" s="303"/>
      <c r="G6" s="303" t="s">
        <v>282</v>
      </c>
      <c r="H6" s="303"/>
      <c r="I6" s="303"/>
    </row>
    <row r="7" ht="18" customHeight="1">
      <c r="B7" s="293" t="s">
        <v>260</v>
      </c>
    </row>
    <row r="8" ht="6" customHeight="1" thickBot="1">
      <c r="B8" s="293"/>
    </row>
    <row r="9" spans="2:7" ht="18" customHeight="1">
      <c r="B9" s="294" t="s">
        <v>261</v>
      </c>
      <c r="C9" s="295" t="s">
        <v>262</v>
      </c>
      <c r="D9" s="295" t="s">
        <v>263</v>
      </c>
      <c r="E9" s="295" t="s">
        <v>264</v>
      </c>
      <c r="F9" s="295" t="s">
        <v>265</v>
      </c>
      <c r="G9" s="296" t="s">
        <v>266</v>
      </c>
    </row>
    <row r="10" spans="2:7" ht="18" customHeight="1">
      <c r="B10" s="304" t="s">
        <v>9</v>
      </c>
      <c r="C10" s="305">
        <v>1495</v>
      </c>
      <c r="D10" s="306">
        <v>1</v>
      </c>
      <c r="E10" s="306">
        <v>424</v>
      </c>
      <c r="F10" s="306">
        <v>106</v>
      </c>
      <c r="G10" s="306">
        <v>36</v>
      </c>
    </row>
    <row r="11" spans="2:7" ht="18" customHeight="1">
      <c r="B11" s="11" t="s">
        <v>83</v>
      </c>
      <c r="C11" s="307">
        <v>704</v>
      </c>
      <c r="D11" s="29">
        <v>0</v>
      </c>
      <c r="E11" s="21">
        <v>202</v>
      </c>
      <c r="F11" s="21">
        <v>45</v>
      </c>
      <c r="G11" s="21">
        <v>15</v>
      </c>
    </row>
    <row r="12" spans="2:7" ht="18" customHeight="1">
      <c r="B12" s="11" t="s">
        <v>84</v>
      </c>
      <c r="C12" s="307">
        <v>791</v>
      </c>
      <c r="D12" s="21">
        <v>1</v>
      </c>
      <c r="E12" s="21">
        <v>222</v>
      </c>
      <c r="F12" s="21">
        <v>61</v>
      </c>
      <c r="G12" s="21">
        <v>21</v>
      </c>
    </row>
    <row r="13" spans="2:7" ht="30" customHeight="1" thickBot="1" thickTop="1">
      <c r="B13" s="303"/>
      <c r="C13" s="303"/>
      <c r="D13" s="303"/>
      <c r="E13" s="303"/>
      <c r="F13" s="303"/>
      <c r="G13" s="303"/>
    </row>
    <row r="14" ht="18" customHeight="1">
      <c r="B14" s="293" t="s">
        <v>267</v>
      </c>
    </row>
    <row r="15" ht="6" customHeight="1" thickBot="1">
      <c r="B15" s="293"/>
    </row>
    <row r="16" spans="2:10" ht="18" customHeight="1">
      <c r="B16" s="303"/>
      <c r="C16" s="308"/>
      <c r="D16" s="499" t="s">
        <v>283</v>
      </c>
      <c r="E16" s="499"/>
      <c r="F16" s="499"/>
      <c r="G16" s="303"/>
      <c r="H16" s="503" t="s">
        <v>284</v>
      </c>
      <c r="I16" s="504"/>
      <c r="J16" s="504"/>
    </row>
    <row r="17" spans="2:10" ht="18" customHeight="1">
      <c r="B17" s="11" t="s">
        <v>261</v>
      </c>
      <c r="C17" s="12"/>
      <c r="D17" s="500"/>
      <c r="E17" s="500"/>
      <c r="F17" s="500"/>
      <c r="H17" s="501" t="s">
        <v>9</v>
      </c>
      <c r="I17" s="9" t="s">
        <v>268</v>
      </c>
      <c r="J17" s="309" t="s">
        <v>285</v>
      </c>
    </row>
    <row r="18" spans="3:10" ht="18" customHeight="1">
      <c r="C18" s="298" t="s">
        <v>9</v>
      </c>
      <c r="D18" s="298" t="s">
        <v>269</v>
      </c>
      <c r="E18" s="298" t="s">
        <v>270</v>
      </c>
      <c r="F18" s="298" t="s">
        <v>271</v>
      </c>
      <c r="G18" s="298" t="s">
        <v>272</v>
      </c>
      <c r="H18" s="502"/>
      <c r="I18" s="505" t="s">
        <v>272</v>
      </c>
      <c r="J18" s="506"/>
    </row>
    <row r="19" spans="2:10" ht="18" customHeight="1">
      <c r="B19" s="304" t="s">
        <v>9</v>
      </c>
      <c r="C19" s="305">
        <v>25</v>
      </c>
      <c r="D19" s="310">
        <f>D20+D21</f>
        <v>0</v>
      </c>
      <c r="E19" s="306">
        <v>1</v>
      </c>
      <c r="F19" s="306">
        <v>17</v>
      </c>
      <c r="G19" s="306">
        <v>7</v>
      </c>
      <c r="H19" s="306">
        <v>2</v>
      </c>
      <c r="I19" s="314" t="s">
        <v>286</v>
      </c>
      <c r="J19" s="314">
        <v>2</v>
      </c>
    </row>
    <row r="20" spans="2:10" ht="18" customHeight="1">
      <c r="B20" s="11" t="s">
        <v>83</v>
      </c>
      <c r="C20" s="20">
        <v>11</v>
      </c>
      <c r="D20" s="29">
        <v>0</v>
      </c>
      <c r="E20" s="21">
        <v>1</v>
      </c>
      <c r="F20" s="21">
        <v>7</v>
      </c>
      <c r="G20" s="21">
        <v>3</v>
      </c>
      <c r="H20" s="315">
        <v>1</v>
      </c>
      <c r="I20" s="29">
        <v>0</v>
      </c>
      <c r="J20" s="29">
        <v>1</v>
      </c>
    </row>
    <row r="21" spans="2:10" ht="18" customHeight="1" thickBot="1">
      <c r="B21" s="11" t="s">
        <v>84</v>
      </c>
      <c r="C21" s="316">
        <v>14</v>
      </c>
      <c r="D21" s="29">
        <v>0</v>
      </c>
      <c r="E21" s="29">
        <v>0</v>
      </c>
      <c r="F21" s="21">
        <v>10</v>
      </c>
      <c r="G21" s="21">
        <v>4</v>
      </c>
      <c r="H21" s="317">
        <v>1</v>
      </c>
      <c r="I21" s="29">
        <v>0</v>
      </c>
      <c r="J21" s="318">
        <v>1</v>
      </c>
    </row>
    <row r="22" spans="2:9" ht="30" customHeight="1">
      <c r="B22" s="303"/>
      <c r="C22" s="303"/>
      <c r="D22" s="303"/>
      <c r="E22" s="303"/>
      <c r="F22" s="303"/>
      <c r="G22" s="303"/>
      <c r="H22" s="303"/>
      <c r="I22" s="303"/>
    </row>
    <row r="23" ht="18" customHeight="1">
      <c r="B23" s="293" t="s">
        <v>273</v>
      </c>
    </row>
    <row r="24" ht="6" customHeight="1" thickBot="1">
      <c r="B24" s="293"/>
    </row>
    <row r="25" spans="2:10" ht="18" customHeight="1">
      <c r="B25" s="507" t="s">
        <v>261</v>
      </c>
      <c r="C25" s="503" t="s">
        <v>287</v>
      </c>
      <c r="D25" s="504"/>
      <c r="E25" s="509"/>
      <c r="F25" s="510" t="s">
        <v>274</v>
      </c>
      <c r="G25" s="512" t="s">
        <v>288</v>
      </c>
      <c r="H25" s="512" t="s">
        <v>289</v>
      </c>
      <c r="I25" s="510" t="s">
        <v>275</v>
      </c>
      <c r="J25" s="296" t="s">
        <v>276</v>
      </c>
    </row>
    <row r="26" spans="2:10" ht="18" customHeight="1">
      <c r="B26" s="508"/>
      <c r="C26" s="297" t="s">
        <v>277</v>
      </c>
      <c r="D26" s="297" t="s">
        <v>290</v>
      </c>
      <c r="E26" s="298" t="s">
        <v>214</v>
      </c>
      <c r="F26" s="511"/>
      <c r="G26" s="511"/>
      <c r="H26" s="513"/>
      <c r="I26" s="511"/>
      <c r="J26" s="13" t="s">
        <v>214</v>
      </c>
    </row>
    <row r="27" spans="2:10" ht="18" customHeight="1">
      <c r="B27" s="304" t="s">
        <v>9</v>
      </c>
      <c r="C27" s="305">
        <v>3</v>
      </c>
      <c r="D27" s="310">
        <f aca="true" t="shared" si="0" ref="D27:I27">D28+D29</f>
        <v>0</v>
      </c>
      <c r="E27" s="310">
        <f t="shared" si="0"/>
        <v>0</v>
      </c>
      <c r="F27" s="310">
        <f t="shared" si="0"/>
        <v>0</v>
      </c>
      <c r="G27" s="310">
        <f t="shared" si="0"/>
        <v>0</v>
      </c>
      <c r="H27" s="310">
        <f t="shared" si="0"/>
        <v>0</v>
      </c>
      <c r="I27" s="310">
        <f t="shared" si="0"/>
        <v>0</v>
      </c>
      <c r="J27" s="310">
        <f>J28+J29</f>
        <v>0</v>
      </c>
    </row>
    <row r="28" spans="2:10" ht="18" customHeight="1">
      <c r="B28" s="11" t="s">
        <v>83</v>
      </c>
      <c r="C28" s="31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</row>
    <row r="29" spans="2:10" ht="18" customHeight="1">
      <c r="B29" s="320" t="s">
        <v>84</v>
      </c>
      <c r="C29" s="321">
        <v>3</v>
      </c>
      <c r="D29" s="322">
        <v>0</v>
      </c>
      <c r="E29" s="322">
        <v>0</v>
      </c>
      <c r="F29" s="322">
        <v>0</v>
      </c>
      <c r="G29" s="322">
        <v>0</v>
      </c>
      <c r="H29" s="322">
        <v>0</v>
      </c>
      <c r="I29" s="322">
        <v>0</v>
      </c>
      <c r="J29" s="322">
        <v>0</v>
      </c>
    </row>
    <row r="30" ht="13.5" thickBot="1" thickTop="1"/>
    <row r="31" ht="13.5" thickBot="1" thickTop="1"/>
    <row r="32" ht="13.5" thickBot="1" thickTop="1"/>
    <row r="33" ht="13.5" thickBot="1" thickTop="1"/>
    <row r="34" ht="13.5" thickBot="1" thickTop="1"/>
  </sheetData>
  <mergeCells count="17">
    <mergeCell ref="B1:I1"/>
    <mergeCell ref="B3:B4"/>
    <mergeCell ref="D3:D4"/>
    <mergeCell ref="E3:E4"/>
    <mergeCell ref="F3:F4"/>
    <mergeCell ref="C3:C4"/>
    <mergeCell ref="H3:I3"/>
    <mergeCell ref="B25:B26"/>
    <mergeCell ref="C25:E25"/>
    <mergeCell ref="F25:F26"/>
    <mergeCell ref="I25:I26"/>
    <mergeCell ref="G25:G26"/>
    <mergeCell ref="H25:H26"/>
    <mergeCell ref="D16:F17"/>
    <mergeCell ref="H17:H18"/>
    <mergeCell ref="H16:J16"/>
    <mergeCell ref="I18:J18"/>
  </mergeCells>
  <printOptions/>
  <pageMargins left="0.7874015748031497" right="0.1968503937007874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72"/>
  <sheetViews>
    <sheetView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:R73"/>
    </sheetView>
  </sheetViews>
  <sheetFormatPr defaultColWidth="8.00390625" defaultRowHeight="13.5" customHeight="1"/>
  <cols>
    <col min="1" max="1" width="0.5" style="33" customWidth="1"/>
    <col min="2" max="2" width="9.625" style="33" customWidth="1"/>
    <col min="3" max="4" width="7.625" style="33" customWidth="1"/>
    <col min="5" max="6" width="6.625" style="33" customWidth="1"/>
    <col min="7" max="7" width="7.625" style="33" customWidth="1"/>
    <col min="8" max="8" width="5.625" style="33" customWidth="1"/>
    <col min="9" max="9" width="6.50390625" style="33" customWidth="1"/>
    <col min="10" max="10" width="5.625" style="33" customWidth="1"/>
    <col min="11" max="11" width="7.625" style="33" customWidth="1"/>
    <col min="12" max="16" width="5.625" style="33" customWidth="1"/>
    <col min="17" max="17" width="6.875" style="33" customWidth="1"/>
    <col min="18" max="18" width="5.625" style="33" customWidth="1"/>
    <col min="19" max="19" width="6.625" style="33" customWidth="1"/>
    <col min="20" max="16384" width="8.00390625" style="33" customWidth="1"/>
  </cols>
  <sheetData>
    <row r="1" ht="4.5" customHeight="1"/>
    <row r="2" ht="13.5" customHeight="1">
      <c r="B2" s="35" t="s">
        <v>450</v>
      </c>
    </row>
    <row r="3" ht="4.5" customHeight="1" thickBot="1"/>
    <row r="4" spans="2:18" s="36" customFormat="1" ht="13.5" customHeight="1">
      <c r="B4" s="323"/>
      <c r="C4" s="324"/>
      <c r="D4" s="325" t="s">
        <v>291</v>
      </c>
      <c r="E4" s="325" t="s">
        <v>20</v>
      </c>
      <c r="F4" s="325" t="s">
        <v>20</v>
      </c>
      <c r="G4" s="325" t="s">
        <v>311</v>
      </c>
      <c r="H4" s="324"/>
      <c r="I4" s="326" t="s">
        <v>312</v>
      </c>
      <c r="J4" s="327" t="s">
        <v>292</v>
      </c>
      <c r="K4" s="325" t="s">
        <v>313</v>
      </c>
      <c r="L4" s="517" t="s">
        <v>314</v>
      </c>
      <c r="M4" s="518"/>
      <c r="N4" s="518"/>
      <c r="O4" s="518"/>
      <c r="P4" s="519"/>
      <c r="Q4" s="327" t="s">
        <v>293</v>
      </c>
      <c r="R4" s="324"/>
    </row>
    <row r="5" spans="2:18" s="36" customFormat="1" ht="13.5" customHeight="1">
      <c r="B5" s="491" t="s">
        <v>25</v>
      </c>
      <c r="C5" s="516" t="s">
        <v>9</v>
      </c>
      <c r="D5" s="17" t="s">
        <v>294</v>
      </c>
      <c r="E5" s="111" t="s">
        <v>295</v>
      </c>
      <c r="F5" s="111" t="s">
        <v>296</v>
      </c>
      <c r="G5" s="111" t="s">
        <v>315</v>
      </c>
      <c r="H5" s="17" t="s">
        <v>297</v>
      </c>
      <c r="I5" s="187" t="s">
        <v>316</v>
      </c>
      <c r="J5" s="17" t="s">
        <v>298</v>
      </c>
      <c r="K5" s="17" t="s">
        <v>299</v>
      </c>
      <c r="L5" s="520" t="s">
        <v>317</v>
      </c>
      <c r="M5" s="461"/>
      <c r="N5" s="461"/>
      <c r="O5" s="461"/>
      <c r="P5" s="521"/>
      <c r="Q5" s="17" t="s">
        <v>300</v>
      </c>
      <c r="R5" s="17" t="s">
        <v>301</v>
      </c>
    </row>
    <row r="6" spans="2:18" s="36" customFormat="1" ht="13.5" customHeight="1">
      <c r="B6" s="491"/>
      <c r="C6" s="516"/>
      <c r="D6" s="239"/>
      <c r="E6" s="17" t="s">
        <v>294</v>
      </c>
      <c r="F6" s="111" t="s">
        <v>302</v>
      </c>
      <c r="G6" s="111" t="s">
        <v>318</v>
      </c>
      <c r="H6" s="239"/>
      <c r="I6" s="239"/>
      <c r="J6" s="239"/>
      <c r="K6" s="17" t="s">
        <v>294</v>
      </c>
      <c r="L6" s="458" t="s">
        <v>9</v>
      </c>
      <c r="M6" s="37" t="s">
        <v>303</v>
      </c>
      <c r="N6" s="37" t="s">
        <v>304</v>
      </c>
      <c r="O6" s="37" t="s">
        <v>305</v>
      </c>
      <c r="P6" s="37" t="s">
        <v>319</v>
      </c>
      <c r="Q6" s="17" t="s">
        <v>306</v>
      </c>
      <c r="R6" s="239"/>
    </row>
    <row r="7" spans="3:18" s="36" customFormat="1" ht="13.5" customHeight="1">
      <c r="C7" s="239"/>
      <c r="D7" s="17" t="s">
        <v>303</v>
      </c>
      <c r="E7" s="17" t="s">
        <v>304</v>
      </c>
      <c r="F7" s="17" t="s">
        <v>305</v>
      </c>
      <c r="G7" s="17" t="s">
        <v>319</v>
      </c>
      <c r="H7" s="17" t="s">
        <v>320</v>
      </c>
      <c r="I7" s="17" t="s">
        <v>321</v>
      </c>
      <c r="J7" s="17" t="s">
        <v>322</v>
      </c>
      <c r="K7" s="17" t="s">
        <v>307</v>
      </c>
      <c r="L7" s="459"/>
      <c r="M7" s="17" t="s">
        <v>308</v>
      </c>
      <c r="N7" s="17" t="s">
        <v>308</v>
      </c>
      <c r="O7" s="17" t="s">
        <v>308</v>
      </c>
      <c r="P7" s="17" t="s">
        <v>323</v>
      </c>
      <c r="Q7" s="17" t="s">
        <v>309</v>
      </c>
      <c r="R7" s="17" t="s">
        <v>309</v>
      </c>
    </row>
    <row r="8" spans="2:18" ht="4.5" customHeight="1">
      <c r="B8" s="226"/>
      <c r="C8" s="150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</row>
    <row r="9" spans="2:19" ht="13.5" customHeight="1">
      <c r="B9" s="232" t="s">
        <v>28</v>
      </c>
      <c r="C9" s="171">
        <v>9889</v>
      </c>
      <c r="D9" s="172">
        <v>9660</v>
      </c>
      <c r="E9" s="172">
        <v>22</v>
      </c>
      <c r="F9" s="172">
        <v>12</v>
      </c>
      <c r="G9" s="172">
        <v>54</v>
      </c>
      <c r="H9" s="172">
        <v>57</v>
      </c>
      <c r="I9" s="172">
        <v>83</v>
      </c>
      <c r="J9" s="172">
        <v>1</v>
      </c>
      <c r="K9" s="172">
        <v>157</v>
      </c>
      <c r="L9" s="172">
        <v>11</v>
      </c>
      <c r="M9" s="172">
        <v>11</v>
      </c>
      <c r="N9" s="172">
        <f>SUM(N13:N71)</f>
        <v>0</v>
      </c>
      <c r="O9" s="172">
        <f>SUM(O13:O71)</f>
        <v>0</v>
      </c>
      <c r="P9" s="172">
        <f>SUM(P13:P71)</f>
        <v>0</v>
      </c>
      <c r="Q9" s="328">
        <f>IF(C9=0,"  0.0",D9/C9*100)</f>
        <v>97.68429568207098</v>
      </c>
      <c r="R9" s="328">
        <f>IF(C9=0,"  0.0",(L9+H9)/C9*100)</f>
        <v>0.687632723227829</v>
      </c>
      <c r="S9" s="54"/>
    </row>
    <row r="10" spans="2:19" ht="13.5" customHeight="1">
      <c r="B10" s="48" t="s">
        <v>29</v>
      </c>
      <c r="C10" s="175">
        <v>157</v>
      </c>
      <c r="D10" s="176">
        <v>157</v>
      </c>
      <c r="E10" s="243">
        <v>0</v>
      </c>
      <c r="F10" s="243">
        <v>0</v>
      </c>
      <c r="G10" s="243">
        <v>0</v>
      </c>
      <c r="H10" s="243">
        <v>0</v>
      </c>
      <c r="I10" s="176">
        <v>0</v>
      </c>
      <c r="J10" s="243">
        <v>0</v>
      </c>
      <c r="K10" s="176">
        <v>6</v>
      </c>
      <c r="L10" s="180">
        <f>SUM(M10:O10)</f>
        <v>0</v>
      </c>
      <c r="M10" s="243">
        <v>0</v>
      </c>
      <c r="N10" s="243">
        <v>0</v>
      </c>
      <c r="O10" s="243">
        <v>0</v>
      </c>
      <c r="P10" s="243">
        <v>0</v>
      </c>
      <c r="Q10" s="329">
        <f>IF(C10=0,"  0.0",D10/C10*100)</f>
        <v>100</v>
      </c>
      <c r="R10" s="329">
        <f>IF(C10=0,"  0.0",(L10+H10)/C10*100)</f>
        <v>0</v>
      </c>
      <c r="S10" s="54"/>
    </row>
    <row r="11" spans="2:19" ht="13.5" customHeight="1">
      <c r="B11" s="48" t="s">
        <v>30</v>
      </c>
      <c r="C11" s="175">
        <v>220</v>
      </c>
      <c r="D11" s="176">
        <v>220</v>
      </c>
      <c r="E11" s="243">
        <v>0</v>
      </c>
      <c r="F11" s="243">
        <v>0</v>
      </c>
      <c r="G11" s="243">
        <v>0</v>
      </c>
      <c r="H11" s="243">
        <v>0</v>
      </c>
      <c r="I11" s="176">
        <v>0</v>
      </c>
      <c r="J11" s="243">
        <v>0</v>
      </c>
      <c r="K11" s="176">
        <v>1</v>
      </c>
      <c r="L11" s="180">
        <f aca="true" t="shared" si="0" ref="L11:L71">SUM(M11:O11)</f>
        <v>0</v>
      </c>
      <c r="M11" s="243">
        <v>0</v>
      </c>
      <c r="N11" s="243">
        <v>0</v>
      </c>
      <c r="O11" s="243">
        <v>0</v>
      </c>
      <c r="P11" s="243">
        <v>0</v>
      </c>
      <c r="Q11" s="329">
        <f>IF(C11=0,"  0.0",D11/C11*100)</f>
        <v>100</v>
      </c>
      <c r="R11" s="329">
        <f>IF(C11=0,"  0.0",(L11+H11)/C11*100)</f>
        <v>0</v>
      </c>
      <c r="S11" s="54"/>
    </row>
    <row r="12" spans="3:18" ht="4.5" customHeight="1">
      <c r="C12" s="179"/>
      <c r="D12" s="180"/>
      <c r="E12" s="180"/>
      <c r="F12" s="180"/>
      <c r="G12" s="180"/>
      <c r="H12" s="180"/>
      <c r="I12" s="180"/>
      <c r="J12" s="180"/>
      <c r="K12" s="180"/>
      <c r="L12" s="180">
        <f t="shared" si="0"/>
        <v>0</v>
      </c>
      <c r="M12" s="180"/>
      <c r="N12" s="180"/>
      <c r="O12" s="180"/>
      <c r="P12" s="180"/>
      <c r="Q12" s="330"/>
      <c r="R12" s="331"/>
    </row>
    <row r="13" spans="2:19" ht="13.5" customHeight="1">
      <c r="B13" s="332" t="s">
        <v>31</v>
      </c>
      <c r="C13" s="175">
        <v>3162</v>
      </c>
      <c r="D13" s="176">
        <v>3068</v>
      </c>
      <c r="E13" s="176">
        <v>21</v>
      </c>
      <c r="F13" s="176">
        <v>2</v>
      </c>
      <c r="G13" s="243">
        <v>18</v>
      </c>
      <c r="H13" s="176">
        <v>9</v>
      </c>
      <c r="I13" s="176">
        <v>43</v>
      </c>
      <c r="J13" s="176">
        <v>1</v>
      </c>
      <c r="K13" s="176">
        <v>58</v>
      </c>
      <c r="L13" s="177">
        <v>1</v>
      </c>
      <c r="M13" s="176">
        <v>1</v>
      </c>
      <c r="N13" s="243">
        <v>0</v>
      </c>
      <c r="O13" s="243">
        <v>0</v>
      </c>
      <c r="P13" s="243">
        <v>0</v>
      </c>
      <c r="Q13" s="330">
        <f>IF(C13=0,"  0.0",D13/C13*100)</f>
        <v>97.02719797596457</v>
      </c>
      <c r="R13" s="330">
        <f>IF(C13=0,"  0.0",(L13+H13)/C13*100)</f>
        <v>0.31625553447185323</v>
      </c>
      <c r="S13" s="54"/>
    </row>
    <row r="14" spans="2:19" ht="13.5" customHeight="1">
      <c r="B14" s="332" t="s">
        <v>32</v>
      </c>
      <c r="C14" s="175">
        <v>736</v>
      </c>
      <c r="D14" s="176">
        <v>718</v>
      </c>
      <c r="E14" s="243">
        <v>0</v>
      </c>
      <c r="F14" s="243">
        <v>0</v>
      </c>
      <c r="G14" s="243">
        <v>4</v>
      </c>
      <c r="H14" s="176">
        <v>7</v>
      </c>
      <c r="I14" s="176">
        <v>7</v>
      </c>
      <c r="J14" s="243">
        <v>0</v>
      </c>
      <c r="K14" s="176">
        <v>5</v>
      </c>
      <c r="L14" s="180">
        <f t="shared" si="0"/>
        <v>0</v>
      </c>
      <c r="M14" s="243">
        <v>0</v>
      </c>
      <c r="N14" s="243">
        <v>0</v>
      </c>
      <c r="O14" s="243">
        <v>0</v>
      </c>
      <c r="P14" s="243">
        <v>0</v>
      </c>
      <c r="Q14" s="330">
        <f>IF(C14=0,"  0.0",D14/C14*100)</f>
        <v>97.55434782608695</v>
      </c>
      <c r="R14" s="330">
        <f>IF(C14=0,"  0.0",(L14+H14)/C14*100)</f>
        <v>0.9510869565217392</v>
      </c>
      <c r="S14" s="54"/>
    </row>
    <row r="15" spans="2:19" ht="13.5" customHeight="1">
      <c r="B15" s="332" t="s">
        <v>33</v>
      </c>
      <c r="C15" s="175">
        <v>467</v>
      </c>
      <c r="D15" s="176">
        <v>456</v>
      </c>
      <c r="E15" s="243">
        <v>0</v>
      </c>
      <c r="F15" s="243">
        <v>0</v>
      </c>
      <c r="G15" s="243">
        <v>5</v>
      </c>
      <c r="H15" s="243">
        <v>0</v>
      </c>
      <c r="I15" s="176">
        <v>6</v>
      </c>
      <c r="J15" s="243">
        <v>0</v>
      </c>
      <c r="K15" s="176">
        <v>1</v>
      </c>
      <c r="L15" s="180">
        <f t="shared" si="0"/>
        <v>0</v>
      </c>
      <c r="M15" s="243">
        <v>0</v>
      </c>
      <c r="N15" s="243">
        <v>0</v>
      </c>
      <c r="O15" s="243">
        <v>0</v>
      </c>
      <c r="P15" s="243">
        <v>0</v>
      </c>
      <c r="Q15" s="330">
        <f>IF(C15=0,"  0.0",D15/C15*100)</f>
        <v>97.64453961456103</v>
      </c>
      <c r="R15" s="330">
        <f>IF(C15=0,"  0.0",(L15+H15)/C15*100)</f>
        <v>0</v>
      </c>
      <c r="S15" s="54"/>
    </row>
    <row r="16" spans="2:19" ht="13.5" customHeight="1">
      <c r="B16" s="332" t="s">
        <v>34</v>
      </c>
      <c r="C16" s="175">
        <v>685</v>
      </c>
      <c r="D16" s="176">
        <v>678</v>
      </c>
      <c r="E16" s="243">
        <v>0</v>
      </c>
      <c r="F16" s="243">
        <v>0</v>
      </c>
      <c r="G16" s="243">
        <v>1</v>
      </c>
      <c r="H16" s="176">
        <v>5</v>
      </c>
      <c r="I16" s="176">
        <v>1</v>
      </c>
      <c r="J16" s="178">
        <v>0</v>
      </c>
      <c r="K16" s="176">
        <v>3</v>
      </c>
      <c r="L16" s="177">
        <v>8</v>
      </c>
      <c r="M16" s="176">
        <v>8</v>
      </c>
      <c r="N16" s="243">
        <v>0</v>
      </c>
      <c r="O16" s="243">
        <v>0</v>
      </c>
      <c r="P16" s="243">
        <v>0</v>
      </c>
      <c r="Q16" s="329">
        <f>IF(C16=0,"  0.0",D16/C16*100)</f>
        <v>98.97810218978103</v>
      </c>
      <c r="R16" s="330">
        <f>IF(C16=0,"  0.0",(L16+H16)/C16*100)</f>
        <v>1.897810218978102</v>
      </c>
      <c r="S16" s="54"/>
    </row>
    <row r="17" spans="2:19" ht="13.5" customHeight="1">
      <c r="B17" s="332" t="s">
        <v>35</v>
      </c>
      <c r="C17" s="175">
        <v>81</v>
      </c>
      <c r="D17" s="176">
        <v>81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2</v>
      </c>
      <c r="L17" s="180">
        <f t="shared" si="0"/>
        <v>0</v>
      </c>
      <c r="M17" s="243">
        <v>0</v>
      </c>
      <c r="N17" s="243">
        <v>0</v>
      </c>
      <c r="O17" s="243">
        <v>0</v>
      </c>
      <c r="P17" s="243">
        <v>0</v>
      </c>
      <c r="Q17" s="329">
        <f>IF(C17=0,"  0.0",D17/C17*100)</f>
        <v>100</v>
      </c>
      <c r="R17" s="329">
        <f>IF(C17=0,"  0.0",(L17+H17)/C17*100)</f>
        <v>0</v>
      </c>
      <c r="S17" s="54"/>
    </row>
    <row r="18" spans="2:18" s="34" customFormat="1" ht="4.5" customHeight="1" thickBot="1" thickTop="1">
      <c r="B18" s="333"/>
      <c r="C18" s="244"/>
      <c r="D18" s="245"/>
      <c r="E18" s="245"/>
      <c r="F18" s="245"/>
      <c r="G18" s="245"/>
      <c r="H18" s="245"/>
      <c r="I18" s="245"/>
      <c r="J18" s="245"/>
      <c r="K18" s="245"/>
      <c r="L18" s="245">
        <f t="shared" si="0"/>
        <v>0</v>
      </c>
      <c r="M18" s="245"/>
      <c r="N18" s="245"/>
      <c r="O18" s="245"/>
      <c r="P18" s="245"/>
      <c r="Q18" s="334"/>
      <c r="R18" s="335"/>
    </row>
    <row r="19" spans="2:19" ht="13.5" customHeight="1">
      <c r="B19" s="332" t="s">
        <v>36</v>
      </c>
      <c r="C19" s="175">
        <v>24</v>
      </c>
      <c r="D19" s="176">
        <v>24</v>
      </c>
      <c r="E19" s="243">
        <v>0</v>
      </c>
      <c r="F19" s="243">
        <v>0</v>
      </c>
      <c r="G19" s="243">
        <v>0</v>
      </c>
      <c r="H19" s="243">
        <v>0</v>
      </c>
      <c r="I19" s="178">
        <v>0</v>
      </c>
      <c r="J19" s="243">
        <v>0</v>
      </c>
      <c r="K19" s="243">
        <v>0</v>
      </c>
      <c r="L19" s="180">
        <f t="shared" si="0"/>
        <v>0</v>
      </c>
      <c r="M19" s="243">
        <v>0</v>
      </c>
      <c r="N19" s="243">
        <v>0</v>
      </c>
      <c r="O19" s="243">
        <v>0</v>
      </c>
      <c r="P19" s="243">
        <v>0</v>
      </c>
      <c r="Q19" s="330">
        <f>IF(C19=0,"  0.0",D19/C19*100)</f>
        <v>100</v>
      </c>
      <c r="R19" s="329">
        <f>IF(C19=0,"  0.0",(L19+H19)/C19*100)</f>
        <v>0</v>
      </c>
      <c r="S19" s="54"/>
    </row>
    <row r="20" spans="2:19" ht="13.5" customHeight="1">
      <c r="B20" s="332" t="s">
        <v>37</v>
      </c>
      <c r="C20" s="175">
        <v>40</v>
      </c>
      <c r="D20" s="176">
        <v>39</v>
      </c>
      <c r="E20" s="243">
        <v>0</v>
      </c>
      <c r="F20" s="243">
        <v>0</v>
      </c>
      <c r="G20" s="243">
        <v>0</v>
      </c>
      <c r="H20" s="243">
        <v>0</v>
      </c>
      <c r="I20" s="243">
        <v>1</v>
      </c>
      <c r="J20" s="243">
        <v>0</v>
      </c>
      <c r="K20" s="243">
        <v>0</v>
      </c>
      <c r="L20" s="180">
        <f t="shared" si="0"/>
        <v>0</v>
      </c>
      <c r="M20" s="243">
        <v>0</v>
      </c>
      <c r="N20" s="243">
        <v>0</v>
      </c>
      <c r="O20" s="243">
        <v>0</v>
      </c>
      <c r="P20" s="243">
        <v>0</v>
      </c>
      <c r="Q20" s="330">
        <f>IF(C20=0,"  0.0",D20/C20*100)</f>
        <v>97.5</v>
      </c>
      <c r="R20" s="329">
        <f>IF(C20=0,"  0.0",(L20+H20)/C20*100)</f>
        <v>0</v>
      </c>
      <c r="S20" s="54"/>
    </row>
    <row r="21" spans="2:19" ht="13.5" customHeight="1">
      <c r="B21" s="332" t="s">
        <v>38</v>
      </c>
      <c r="C21" s="175">
        <v>290</v>
      </c>
      <c r="D21" s="176">
        <v>286</v>
      </c>
      <c r="E21" s="176"/>
      <c r="F21" s="176">
        <v>0</v>
      </c>
      <c r="G21" s="243">
        <v>3</v>
      </c>
      <c r="H21" s="243">
        <v>0</v>
      </c>
      <c r="I21" s="178">
        <v>1</v>
      </c>
      <c r="J21" s="243">
        <v>0</v>
      </c>
      <c r="K21" s="243">
        <v>0</v>
      </c>
      <c r="L21" s="180">
        <f t="shared" si="0"/>
        <v>0</v>
      </c>
      <c r="M21" s="243">
        <v>0</v>
      </c>
      <c r="N21" s="243">
        <v>0</v>
      </c>
      <c r="O21" s="243">
        <v>0</v>
      </c>
      <c r="P21" s="243">
        <v>0</v>
      </c>
      <c r="Q21" s="330">
        <f>IF(C21=0,"  0.0",D21/C21*100)</f>
        <v>98.62068965517241</v>
      </c>
      <c r="R21" s="330">
        <f>IF(C21=0,"  0.0",(L21+H21)/C21*100)</f>
        <v>0</v>
      </c>
      <c r="S21" s="54"/>
    </row>
    <row r="22" spans="2:19" ht="13.5" customHeight="1">
      <c r="B22" s="332" t="s">
        <v>39</v>
      </c>
      <c r="C22" s="175">
        <v>99</v>
      </c>
      <c r="D22" s="176">
        <v>97</v>
      </c>
      <c r="E22" s="176">
        <v>0</v>
      </c>
      <c r="F22" s="176">
        <v>1</v>
      </c>
      <c r="G22" s="243">
        <v>0</v>
      </c>
      <c r="H22" s="243">
        <v>1</v>
      </c>
      <c r="I22" s="178">
        <v>0</v>
      </c>
      <c r="J22" s="243">
        <v>0</v>
      </c>
      <c r="K22" s="243">
        <v>1</v>
      </c>
      <c r="L22" s="180">
        <f t="shared" si="0"/>
        <v>0</v>
      </c>
      <c r="M22" s="243">
        <v>0</v>
      </c>
      <c r="N22" s="243">
        <v>0</v>
      </c>
      <c r="O22" s="243">
        <v>0</v>
      </c>
      <c r="P22" s="243">
        <v>0</v>
      </c>
      <c r="Q22" s="330">
        <f>IF(C22=0,"  0.0",D22/C22*100)</f>
        <v>97.97979797979798</v>
      </c>
      <c r="R22" s="330">
        <f>IF(C22=0,"  0.0",(L22+H22)/C22*100)</f>
        <v>1.0101010101010102</v>
      </c>
      <c r="S22" s="54"/>
    </row>
    <row r="23" spans="2:19" ht="13.5" customHeight="1">
      <c r="B23" s="332" t="s">
        <v>40</v>
      </c>
      <c r="C23" s="175">
        <v>128</v>
      </c>
      <c r="D23" s="176">
        <v>123</v>
      </c>
      <c r="E23" s="176">
        <v>0</v>
      </c>
      <c r="F23" s="176">
        <v>0</v>
      </c>
      <c r="G23" s="243">
        <v>2</v>
      </c>
      <c r="H23" s="243">
        <v>1</v>
      </c>
      <c r="I23" s="178">
        <v>2</v>
      </c>
      <c r="J23" s="243">
        <v>0</v>
      </c>
      <c r="K23" s="176">
        <v>3</v>
      </c>
      <c r="L23" s="180">
        <f t="shared" si="0"/>
        <v>0</v>
      </c>
      <c r="M23" s="243">
        <v>0</v>
      </c>
      <c r="N23" s="243">
        <v>0</v>
      </c>
      <c r="O23" s="243">
        <v>0</v>
      </c>
      <c r="P23" s="243">
        <v>0</v>
      </c>
      <c r="Q23" s="330">
        <f>IF(C23=0,"  0.0",D23/C23*100)</f>
        <v>96.09375</v>
      </c>
      <c r="R23" s="330">
        <f>IF(C23=0,"  0.0",(L23+H23)/C23*100)</f>
        <v>0.78125</v>
      </c>
      <c r="S23" s="54"/>
    </row>
    <row r="24" spans="2:18" s="34" customFormat="1" ht="4.5" customHeight="1" thickBot="1" thickTop="1">
      <c r="B24" s="333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334"/>
      <c r="R24" s="335"/>
    </row>
    <row r="25" spans="2:19" ht="13.5" customHeight="1">
      <c r="B25" s="332" t="s">
        <v>41</v>
      </c>
      <c r="C25" s="175">
        <v>146</v>
      </c>
      <c r="D25" s="176">
        <v>143</v>
      </c>
      <c r="E25" s="243">
        <v>0</v>
      </c>
      <c r="F25" s="243">
        <v>0</v>
      </c>
      <c r="G25" s="243">
        <v>2</v>
      </c>
      <c r="H25" s="176">
        <v>0</v>
      </c>
      <c r="I25" s="176">
        <v>1</v>
      </c>
      <c r="J25" s="243">
        <v>0</v>
      </c>
      <c r="K25" s="176">
        <v>4</v>
      </c>
      <c r="L25" s="180">
        <f t="shared" si="0"/>
        <v>0</v>
      </c>
      <c r="M25" s="243">
        <v>0</v>
      </c>
      <c r="N25" s="243">
        <v>0</v>
      </c>
      <c r="O25" s="243">
        <v>0</v>
      </c>
      <c r="P25" s="243">
        <v>0</v>
      </c>
      <c r="Q25" s="330">
        <f>IF(C25=0,"  0.0",D25/C25*100)</f>
        <v>97.94520547945206</v>
      </c>
      <c r="R25" s="330">
        <f>IF(C25=0,"  0.0",(L25+H25)/C25*100)</f>
        <v>0</v>
      </c>
      <c r="S25" s="54"/>
    </row>
    <row r="26" spans="2:19" ht="13.5" customHeight="1">
      <c r="B26" s="332" t="s">
        <v>42</v>
      </c>
      <c r="C26" s="175">
        <v>61</v>
      </c>
      <c r="D26" s="176">
        <v>60</v>
      </c>
      <c r="E26" s="243">
        <v>0</v>
      </c>
      <c r="F26" s="243">
        <v>0</v>
      </c>
      <c r="G26" s="243">
        <v>0</v>
      </c>
      <c r="H26" s="176">
        <v>1</v>
      </c>
      <c r="I26" s="243">
        <v>0</v>
      </c>
      <c r="J26" s="243">
        <v>0</v>
      </c>
      <c r="K26" s="243">
        <v>1</v>
      </c>
      <c r="L26" s="180">
        <f t="shared" si="0"/>
        <v>0</v>
      </c>
      <c r="M26" s="243">
        <v>0</v>
      </c>
      <c r="N26" s="243">
        <v>0</v>
      </c>
      <c r="O26" s="243">
        <v>0</v>
      </c>
      <c r="P26" s="243">
        <v>0</v>
      </c>
      <c r="Q26" s="329">
        <f>IF(C26=0,"  0.0",D26/C26*100)</f>
        <v>98.36065573770492</v>
      </c>
      <c r="R26" s="330">
        <f>IF(C26=0,"  0.0",(L26+H26)/C26*100)</f>
        <v>1.639344262295082</v>
      </c>
      <c r="S26" s="54"/>
    </row>
    <row r="27" spans="2:19" ht="13.5" customHeight="1">
      <c r="B27" s="332" t="s">
        <v>43</v>
      </c>
      <c r="C27" s="175">
        <v>44</v>
      </c>
      <c r="D27" s="176">
        <v>44</v>
      </c>
      <c r="E27" s="243">
        <v>0</v>
      </c>
      <c r="F27" s="243">
        <v>0</v>
      </c>
      <c r="G27" s="243">
        <v>0</v>
      </c>
      <c r="H27" s="176">
        <v>0</v>
      </c>
      <c r="I27" s="243">
        <v>0</v>
      </c>
      <c r="J27" s="243">
        <v>0</v>
      </c>
      <c r="K27" s="243">
        <v>1</v>
      </c>
      <c r="L27" s="180">
        <f t="shared" si="0"/>
        <v>0</v>
      </c>
      <c r="M27" s="243">
        <v>0</v>
      </c>
      <c r="N27" s="243">
        <v>0</v>
      </c>
      <c r="O27" s="243">
        <v>0</v>
      </c>
      <c r="P27" s="243">
        <v>0</v>
      </c>
      <c r="Q27" s="329">
        <f>IF(C27=0,"  0.0",D27/C27*100)</f>
        <v>100</v>
      </c>
      <c r="R27" s="329">
        <f>IF(C27=0,"  0.0",(L27+H27)/C27*100)</f>
        <v>0</v>
      </c>
      <c r="S27" s="54"/>
    </row>
    <row r="28" spans="2:19" ht="13.5" customHeight="1">
      <c r="B28" s="332" t="s">
        <v>44</v>
      </c>
      <c r="C28" s="175">
        <v>23</v>
      </c>
      <c r="D28" s="176">
        <v>23</v>
      </c>
      <c r="E28" s="243">
        <v>0</v>
      </c>
      <c r="F28" s="176">
        <v>0</v>
      </c>
      <c r="G28" s="243">
        <v>0</v>
      </c>
      <c r="H28" s="176">
        <v>0</v>
      </c>
      <c r="I28" s="243">
        <v>0</v>
      </c>
      <c r="J28" s="243">
        <v>0</v>
      </c>
      <c r="K28" s="243">
        <v>0</v>
      </c>
      <c r="L28" s="180">
        <f t="shared" si="0"/>
        <v>0</v>
      </c>
      <c r="M28" s="243">
        <v>0</v>
      </c>
      <c r="N28" s="243">
        <v>0</v>
      </c>
      <c r="O28" s="243">
        <v>0</v>
      </c>
      <c r="P28" s="243">
        <v>0</v>
      </c>
      <c r="Q28" s="329">
        <f>IF(C28=0,"  0.0",D28/C28*100)</f>
        <v>100</v>
      </c>
      <c r="R28" s="330">
        <f>IF(C28=0,"  0.0",(L28+H28)/C28*100)</f>
        <v>0</v>
      </c>
      <c r="S28" s="54"/>
    </row>
    <row r="29" spans="2:19" ht="13.5" customHeight="1">
      <c r="B29" s="332" t="s">
        <v>45</v>
      </c>
      <c r="C29" s="175">
        <v>9</v>
      </c>
      <c r="D29" s="176">
        <v>9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180">
        <f t="shared" si="0"/>
        <v>0</v>
      </c>
      <c r="M29" s="243">
        <v>0</v>
      </c>
      <c r="N29" s="243">
        <v>0</v>
      </c>
      <c r="O29" s="243">
        <v>0</v>
      </c>
      <c r="P29" s="243">
        <v>0</v>
      </c>
      <c r="Q29" s="329">
        <f>IF(C29=0,"  0.0",D29/C29*100)</f>
        <v>100</v>
      </c>
      <c r="R29" s="329">
        <f>IF(C29=0,"  0.0",(L29+H29)/C29*100)</f>
        <v>0</v>
      </c>
      <c r="S29" s="54"/>
    </row>
    <row r="30" spans="2:18" s="34" customFormat="1" ht="4.5" customHeight="1" thickBot="1" thickTop="1">
      <c r="B30" s="333"/>
      <c r="C30" s="244"/>
      <c r="D30" s="245"/>
      <c r="E30" s="245"/>
      <c r="F30" s="245"/>
      <c r="G30" s="245"/>
      <c r="H30" s="245"/>
      <c r="I30" s="245"/>
      <c r="J30" s="245"/>
      <c r="K30" s="245"/>
      <c r="L30" s="245">
        <f t="shared" si="0"/>
        <v>0</v>
      </c>
      <c r="M30" s="245"/>
      <c r="N30" s="245"/>
      <c r="O30" s="245"/>
      <c r="P30" s="245"/>
      <c r="Q30" s="336"/>
      <c r="R30" s="335"/>
    </row>
    <row r="31" spans="2:19" ht="13.5" customHeight="1">
      <c r="B31" s="332" t="s">
        <v>46</v>
      </c>
      <c r="C31" s="175">
        <v>21</v>
      </c>
      <c r="D31" s="176">
        <v>21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180">
        <f t="shared" si="0"/>
        <v>0</v>
      </c>
      <c r="M31" s="243">
        <v>0</v>
      </c>
      <c r="N31" s="243">
        <v>0</v>
      </c>
      <c r="O31" s="243">
        <v>0</v>
      </c>
      <c r="P31" s="243">
        <v>0</v>
      </c>
      <c r="Q31" s="329">
        <f>IF(C31=0,"  0.0",D31/C31*100)</f>
        <v>100</v>
      </c>
      <c r="R31" s="329">
        <f>IF(C31=0,"  0.0",(L31+H31)/C31*100)</f>
        <v>0</v>
      </c>
      <c r="S31" s="54"/>
    </row>
    <row r="32" spans="2:19" ht="13.5" customHeight="1">
      <c r="B32" s="332" t="s">
        <v>47</v>
      </c>
      <c r="C32" s="175">
        <v>39</v>
      </c>
      <c r="D32" s="176">
        <v>39</v>
      </c>
      <c r="E32" s="243">
        <v>0</v>
      </c>
      <c r="F32" s="178">
        <v>0</v>
      </c>
      <c r="G32" s="243">
        <v>0</v>
      </c>
      <c r="H32" s="178">
        <v>0</v>
      </c>
      <c r="I32" s="243">
        <v>0</v>
      </c>
      <c r="J32" s="243">
        <v>0</v>
      </c>
      <c r="K32" s="243">
        <v>0</v>
      </c>
      <c r="L32" s="180">
        <f t="shared" si="0"/>
        <v>0</v>
      </c>
      <c r="M32" s="243">
        <v>0</v>
      </c>
      <c r="N32" s="243">
        <v>0</v>
      </c>
      <c r="O32" s="243">
        <v>0</v>
      </c>
      <c r="P32" s="243">
        <v>0</v>
      </c>
      <c r="Q32" s="330">
        <f>IF(C32=0,"  0.0",D32/C32*100)</f>
        <v>100</v>
      </c>
      <c r="R32" s="329">
        <f>IF(C32=0,"  0.0",(L32+H32)/C32*100)</f>
        <v>0</v>
      </c>
      <c r="S32" s="54"/>
    </row>
    <row r="33" spans="2:19" ht="13.5" customHeight="1">
      <c r="B33" s="332" t="s">
        <v>48</v>
      </c>
      <c r="C33" s="175">
        <v>67</v>
      </c>
      <c r="D33" s="176">
        <v>65</v>
      </c>
      <c r="E33" s="243">
        <v>0</v>
      </c>
      <c r="F33" s="243">
        <v>0</v>
      </c>
      <c r="G33" s="243">
        <v>0</v>
      </c>
      <c r="H33" s="178">
        <v>1</v>
      </c>
      <c r="I33" s="243">
        <v>1</v>
      </c>
      <c r="J33" s="243">
        <v>0</v>
      </c>
      <c r="K33" s="243">
        <v>0</v>
      </c>
      <c r="L33" s="180">
        <f t="shared" si="0"/>
        <v>0</v>
      </c>
      <c r="M33" s="243">
        <v>0</v>
      </c>
      <c r="N33" s="243">
        <v>0</v>
      </c>
      <c r="O33" s="243">
        <v>0</v>
      </c>
      <c r="P33" s="243">
        <v>0</v>
      </c>
      <c r="Q33" s="329">
        <f>IF(C33=0,"  0.0",D33/C33*100)</f>
        <v>97.01492537313433</v>
      </c>
      <c r="R33" s="329">
        <f>IF(C33=0,"  0.0",(L33+H33)/C33*100)</f>
        <v>1.4925373134328357</v>
      </c>
      <c r="S33" s="54"/>
    </row>
    <row r="34" spans="2:19" ht="13.5" customHeight="1">
      <c r="B34" s="332" t="s">
        <v>49</v>
      </c>
      <c r="C34" s="175">
        <v>60</v>
      </c>
      <c r="D34" s="176">
        <v>59</v>
      </c>
      <c r="E34" s="243">
        <v>0</v>
      </c>
      <c r="F34" s="243">
        <v>0</v>
      </c>
      <c r="G34" s="243">
        <v>0</v>
      </c>
      <c r="H34" s="176">
        <v>1</v>
      </c>
      <c r="I34" s="243">
        <v>0</v>
      </c>
      <c r="J34" s="243">
        <v>0</v>
      </c>
      <c r="K34" s="243">
        <v>0</v>
      </c>
      <c r="L34" s="180">
        <f t="shared" si="0"/>
        <v>0</v>
      </c>
      <c r="M34" s="243">
        <v>0</v>
      </c>
      <c r="N34" s="243">
        <v>0</v>
      </c>
      <c r="O34" s="243">
        <v>0</v>
      </c>
      <c r="P34" s="243">
        <v>0</v>
      </c>
      <c r="Q34" s="330">
        <f>IF(C34=0,"  0.0",D34/C34*100)</f>
        <v>98.33333333333333</v>
      </c>
      <c r="R34" s="330">
        <f>IF(C34=0,"  0.0",(L34+H34)/C34*100)</f>
        <v>1.6666666666666667</v>
      </c>
      <c r="S34" s="54"/>
    </row>
    <row r="35" spans="2:19" ht="13.5" customHeight="1">
      <c r="B35" s="332" t="s">
        <v>50</v>
      </c>
      <c r="C35" s="175">
        <v>74</v>
      </c>
      <c r="D35" s="176">
        <v>72</v>
      </c>
      <c r="E35" s="243">
        <v>0</v>
      </c>
      <c r="F35" s="243">
        <v>0</v>
      </c>
      <c r="G35" s="243">
        <v>1</v>
      </c>
      <c r="H35" s="178">
        <v>0</v>
      </c>
      <c r="I35" s="243">
        <v>1</v>
      </c>
      <c r="J35" s="243">
        <v>0</v>
      </c>
      <c r="K35" s="243">
        <v>0</v>
      </c>
      <c r="L35" s="180">
        <f t="shared" si="0"/>
        <v>0</v>
      </c>
      <c r="M35" s="243">
        <v>0</v>
      </c>
      <c r="N35" s="243">
        <v>0</v>
      </c>
      <c r="O35" s="243">
        <v>0</v>
      </c>
      <c r="P35" s="243">
        <v>0</v>
      </c>
      <c r="Q35" s="330">
        <f>IF(C35=0,"  0.0",D35/C35*100)</f>
        <v>97.2972972972973</v>
      </c>
      <c r="R35" s="329">
        <f>IF(C35=0,"  0.0",(L35+H35)/C35*100)</f>
        <v>0</v>
      </c>
      <c r="S35" s="54"/>
    </row>
    <row r="36" spans="2:18" s="34" customFormat="1" ht="4.5" customHeight="1" thickBot="1" thickTop="1">
      <c r="B36" s="333"/>
      <c r="C36" s="244"/>
      <c r="D36" s="245"/>
      <c r="E36" s="245"/>
      <c r="F36" s="245"/>
      <c r="G36" s="245"/>
      <c r="H36" s="245"/>
      <c r="I36" s="245"/>
      <c r="J36" s="245"/>
      <c r="K36" s="245"/>
      <c r="L36" s="245">
        <f t="shared" si="0"/>
        <v>0</v>
      </c>
      <c r="M36" s="245"/>
      <c r="N36" s="245"/>
      <c r="O36" s="245"/>
      <c r="P36" s="245"/>
      <c r="Q36" s="336"/>
      <c r="R36" s="335"/>
    </row>
    <row r="37" spans="2:19" ht="13.5" customHeight="1">
      <c r="B37" s="332" t="s">
        <v>51</v>
      </c>
      <c r="C37" s="175">
        <v>28</v>
      </c>
      <c r="D37" s="176">
        <v>28</v>
      </c>
      <c r="E37" s="243">
        <v>0</v>
      </c>
      <c r="F37" s="243">
        <v>0</v>
      </c>
      <c r="G37" s="243">
        <v>0</v>
      </c>
      <c r="H37" s="176">
        <v>0</v>
      </c>
      <c r="I37" s="243">
        <v>0</v>
      </c>
      <c r="J37" s="243">
        <v>0</v>
      </c>
      <c r="K37" s="243">
        <v>0</v>
      </c>
      <c r="L37" s="180">
        <f t="shared" si="0"/>
        <v>0</v>
      </c>
      <c r="M37" s="243">
        <v>0</v>
      </c>
      <c r="N37" s="243">
        <v>0</v>
      </c>
      <c r="O37" s="243">
        <v>0</v>
      </c>
      <c r="P37" s="243">
        <v>0</v>
      </c>
      <c r="Q37" s="330">
        <f>IF(C37=0,"  0.0",D37/C37*100)</f>
        <v>100</v>
      </c>
      <c r="R37" s="330">
        <f>IF(C37=0,"  0.0",(L37+H37)/C37*100)</f>
        <v>0</v>
      </c>
      <c r="S37" s="54"/>
    </row>
    <row r="38" spans="2:19" ht="13.5" customHeight="1">
      <c r="B38" s="332" t="s">
        <v>52</v>
      </c>
      <c r="C38" s="175">
        <v>42</v>
      </c>
      <c r="D38" s="176">
        <v>42</v>
      </c>
      <c r="E38" s="243">
        <v>0</v>
      </c>
      <c r="F38" s="243">
        <v>0</v>
      </c>
      <c r="G38" s="243">
        <v>0</v>
      </c>
      <c r="H38" s="176">
        <v>0</v>
      </c>
      <c r="I38" s="243">
        <v>0</v>
      </c>
      <c r="J38" s="243">
        <v>0</v>
      </c>
      <c r="K38" s="243">
        <v>0</v>
      </c>
      <c r="L38" s="180">
        <f t="shared" si="0"/>
        <v>0</v>
      </c>
      <c r="M38" s="243">
        <v>0</v>
      </c>
      <c r="N38" s="243">
        <v>0</v>
      </c>
      <c r="O38" s="243">
        <v>0</v>
      </c>
      <c r="P38" s="243">
        <v>0</v>
      </c>
      <c r="Q38" s="330">
        <f>IF(C38=0,"  0.0",D38/C38*100)</f>
        <v>100</v>
      </c>
      <c r="R38" s="329">
        <f>IF(C38=0,"  0.0",(L38+H38)/C38*100)</f>
        <v>0</v>
      </c>
      <c r="S38" s="54"/>
    </row>
    <row r="39" spans="2:19" ht="13.5" customHeight="1">
      <c r="B39" s="332" t="s">
        <v>53</v>
      </c>
      <c r="C39" s="175">
        <v>153</v>
      </c>
      <c r="D39" s="176">
        <v>153</v>
      </c>
      <c r="E39" s="243">
        <v>0</v>
      </c>
      <c r="F39" s="243">
        <v>0</v>
      </c>
      <c r="G39" s="243">
        <v>0</v>
      </c>
      <c r="H39" s="243">
        <v>0</v>
      </c>
      <c r="I39" s="243">
        <v>0</v>
      </c>
      <c r="J39" s="243">
        <v>0</v>
      </c>
      <c r="K39" s="176">
        <v>3</v>
      </c>
      <c r="L39" s="177">
        <f t="shared" si="0"/>
        <v>0</v>
      </c>
      <c r="M39" s="176">
        <v>0</v>
      </c>
      <c r="N39" s="243">
        <v>0</v>
      </c>
      <c r="O39" s="243">
        <v>0</v>
      </c>
      <c r="P39" s="243">
        <v>0</v>
      </c>
      <c r="Q39" s="330">
        <f>IF(C39=0,"  0.0",D39/C39*100)</f>
        <v>100</v>
      </c>
      <c r="R39" s="330">
        <f>IF(C39=0,"  0.0",(L39+H39)/C39*100)</f>
        <v>0</v>
      </c>
      <c r="S39" s="54"/>
    </row>
    <row r="40" spans="2:19" ht="13.5" customHeight="1">
      <c r="B40" s="332" t="s">
        <v>54</v>
      </c>
      <c r="C40" s="175">
        <v>250</v>
      </c>
      <c r="D40" s="176">
        <v>246</v>
      </c>
      <c r="E40" s="243">
        <v>0</v>
      </c>
      <c r="F40" s="176">
        <v>1</v>
      </c>
      <c r="G40" s="243">
        <v>2</v>
      </c>
      <c r="H40" s="176">
        <v>1</v>
      </c>
      <c r="I40" s="243">
        <v>0</v>
      </c>
      <c r="J40" s="243">
        <v>0</v>
      </c>
      <c r="K40" s="176">
        <v>3</v>
      </c>
      <c r="L40" s="177">
        <f t="shared" si="0"/>
        <v>0</v>
      </c>
      <c r="M40" s="176">
        <v>0</v>
      </c>
      <c r="N40" s="243">
        <v>0</v>
      </c>
      <c r="O40" s="243">
        <v>0</v>
      </c>
      <c r="P40" s="243">
        <v>0</v>
      </c>
      <c r="Q40" s="329">
        <f>IF(C40=0,"  0.0",D40/C40*100)</f>
        <v>98.4</v>
      </c>
      <c r="R40" s="330">
        <f>IF(C40=0,"  0.0",(L40+H40)/C40*100)</f>
        <v>0.4</v>
      </c>
      <c r="S40" s="54"/>
    </row>
    <row r="41" spans="2:19" ht="13.5" customHeight="1">
      <c r="B41" s="332" t="s">
        <v>55</v>
      </c>
      <c r="C41" s="175">
        <v>430</v>
      </c>
      <c r="D41" s="176">
        <v>418</v>
      </c>
      <c r="E41" s="243">
        <v>0</v>
      </c>
      <c r="F41" s="243">
        <v>2</v>
      </c>
      <c r="G41" s="243">
        <v>2</v>
      </c>
      <c r="H41" s="176">
        <v>4</v>
      </c>
      <c r="I41" s="176">
        <v>4</v>
      </c>
      <c r="J41" s="243">
        <v>0</v>
      </c>
      <c r="K41" s="176">
        <v>1</v>
      </c>
      <c r="L41" s="180">
        <f t="shared" si="0"/>
        <v>0</v>
      </c>
      <c r="M41" s="243">
        <v>0</v>
      </c>
      <c r="N41" s="243">
        <v>0</v>
      </c>
      <c r="O41" s="243">
        <v>0</v>
      </c>
      <c r="P41" s="243">
        <v>0</v>
      </c>
      <c r="Q41" s="329">
        <f>IF(C41=0,"  0.0",D41/C41*100)</f>
        <v>97.20930232558139</v>
      </c>
      <c r="R41" s="330">
        <f>IF(C41=0,"  0.0",(L41+H41)/C41*100)</f>
        <v>0.9302325581395349</v>
      </c>
      <c r="S41" s="54"/>
    </row>
    <row r="42" spans="2:18" s="34" customFormat="1" ht="4.5" customHeight="1" thickBot="1" thickTop="1">
      <c r="B42" s="333"/>
      <c r="C42" s="244"/>
      <c r="D42" s="245"/>
      <c r="E42" s="245"/>
      <c r="F42" s="245"/>
      <c r="G42" s="245"/>
      <c r="H42" s="245"/>
      <c r="I42" s="245"/>
      <c r="J42" s="245"/>
      <c r="K42" s="245"/>
      <c r="L42" s="245">
        <f t="shared" si="0"/>
        <v>0</v>
      </c>
      <c r="M42" s="245"/>
      <c r="N42" s="245"/>
      <c r="O42" s="245"/>
      <c r="P42" s="245"/>
      <c r="Q42" s="336"/>
      <c r="R42" s="335"/>
    </row>
    <row r="43" spans="2:19" ht="13.5" customHeight="1">
      <c r="B43" s="332" t="s">
        <v>56</v>
      </c>
      <c r="C43" s="175">
        <v>164</v>
      </c>
      <c r="D43" s="176">
        <v>159</v>
      </c>
      <c r="E43" s="243">
        <v>1</v>
      </c>
      <c r="F43" s="243">
        <v>0</v>
      </c>
      <c r="G43" s="176">
        <v>2</v>
      </c>
      <c r="H43" s="243">
        <v>0</v>
      </c>
      <c r="I43" s="243">
        <v>2</v>
      </c>
      <c r="J43" s="243">
        <v>0</v>
      </c>
      <c r="K43" s="176">
        <v>2</v>
      </c>
      <c r="L43" s="177">
        <f t="shared" si="0"/>
        <v>0</v>
      </c>
      <c r="M43" s="176">
        <v>0</v>
      </c>
      <c r="N43" s="243">
        <v>0</v>
      </c>
      <c r="O43" s="243">
        <v>0</v>
      </c>
      <c r="P43" s="243">
        <v>0</v>
      </c>
      <c r="Q43" s="330">
        <f>IF(C43=0,"  0.0",D43/C43*100)</f>
        <v>96.95121951219512</v>
      </c>
      <c r="R43" s="330">
        <f>IF(C43=0,"  0.0",(L43+H43)/C43*100)</f>
        <v>0</v>
      </c>
      <c r="S43" s="54"/>
    </row>
    <row r="44" spans="2:19" ht="13.5" customHeight="1">
      <c r="B44" s="332" t="s">
        <v>57</v>
      </c>
      <c r="C44" s="175">
        <v>153</v>
      </c>
      <c r="D44" s="176">
        <v>148</v>
      </c>
      <c r="E44" s="243">
        <v>0</v>
      </c>
      <c r="F44" s="243">
        <v>1</v>
      </c>
      <c r="G44" s="243">
        <v>0</v>
      </c>
      <c r="H44" s="243">
        <v>4</v>
      </c>
      <c r="I44" s="243">
        <v>0</v>
      </c>
      <c r="J44" s="176">
        <v>0</v>
      </c>
      <c r="K44" s="243">
        <v>0</v>
      </c>
      <c r="L44" s="177">
        <f t="shared" si="0"/>
        <v>0</v>
      </c>
      <c r="M44" s="176">
        <v>0</v>
      </c>
      <c r="N44" s="243">
        <v>0</v>
      </c>
      <c r="O44" s="243">
        <v>0</v>
      </c>
      <c r="P44" s="243">
        <v>0</v>
      </c>
      <c r="Q44" s="330">
        <f>IF(C44=0,"  0.0",D44/C44*100)</f>
        <v>96.73202614379085</v>
      </c>
      <c r="R44" s="330">
        <f>IF(C44=0,"  0.0",(L44+H44)/C44*100)</f>
        <v>2.6143790849673203</v>
      </c>
      <c r="S44" s="54"/>
    </row>
    <row r="45" spans="2:19" ht="13.5" customHeight="1">
      <c r="B45" s="332" t="s">
        <v>58</v>
      </c>
      <c r="C45" s="175">
        <v>94</v>
      </c>
      <c r="D45" s="176">
        <v>89</v>
      </c>
      <c r="E45" s="243">
        <v>0</v>
      </c>
      <c r="F45" s="176">
        <v>0</v>
      </c>
      <c r="G45" s="243">
        <v>0</v>
      </c>
      <c r="H45" s="176">
        <v>1</v>
      </c>
      <c r="I45" s="243">
        <v>4</v>
      </c>
      <c r="J45" s="243">
        <v>0</v>
      </c>
      <c r="K45" s="243">
        <v>0</v>
      </c>
      <c r="L45" s="180">
        <f t="shared" si="0"/>
        <v>0</v>
      </c>
      <c r="M45" s="243">
        <v>0</v>
      </c>
      <c r="N45" s="243">
        <v>0</v>
      </c>
      <c r="O45" s="243">
        <v>0</v>
      </c>
      <c r="P45" s="243">
        <v>0</v>
      </c>
      <c r="Q45" s="330">
        <f>IF(C45=0,"  0.0",D45/C45*100)</f>
        <v>94.68085106382979</v>
      </c>
      <c r="R45" s="330">
        <f>IF(C45=0,"  0.0",(L45+H45)/C45*100)</f>
        <v>1.0638297872340425</v>
      </c>
      <c r="S45" s="54"/>
    </row>
    <row r="46" spans="2:19" ht="13.5" customHeight="1">
      <c r="B46" s="332" t="s">
        <v>59</v>
      </c>
      <c r="C46" s="175">
        <v>96</v>
      </c>
      <c r="D46" s="176">
        <v>95</v>
      </c>
      <c r="E46" s="243">
        <v>0</v>
      </c>
      <c r="F46" s="176">
        <v>0</v>
      </c>
      <c r="G46" s="243">
        <v>0</v>
      </c>
      <c r="H46" s="243">
        <v>1</v>
      </c>
      <c r="I46" s="243">
        <v>0</v>
      </c>
      <c r="J46" s="243">
        <v>0</v>
      </c>
      <c r="K46" s="243">
        <v>0</v>
      </c>
      <c r="L46" s="180">
        <f t="shared" si="0"/>
        <v>0</v>
      </c>
      <c r="M46" s="243">
        <v>0</v>
      </c>
      <c r="N46" s="243">
        <v>0</v>
      </c>
      <c r="O46" s="243">
        <v>0</v>
      </c>
      <c r="P46" s="243">
        <v>0</v>
      </c>
      <c r="Q46" s="329">
        <f>IF(C46=0,"  0.0",D46/C46*100)</f>
        <v>98.95833333333334</v>
      </c>
      <c r="R46" s="329">
        <f>IF(C46=0,"  0.0",(L46+H46)/C46*100)</f>
        <v>1.0416666666666665</v>
      </c>
      <c r="S46" s="54"/>
    </row>
    <row r="47" spans="2:19" ht="13.5" customHeight="1">
      <c r="B47" s="332" t="s">
        <v>60</v>
      </c>
      <c r="C47" s="175">
        <v>153</v>
      </c>
      <c r="D47" s="176">
        <v>150</v>
      </c>
      <c r="E47" s="176">
        <v>0</v>
      </c>
      <c r="F47" s="176">
        <v>0</v>
      </c>
      <c r="G47" s="243">
        <v>2</v>
      </c>
      <c r="H47" s="243">
        <v>1</v>
      </c>
      <c r="I47" s="243">
        <v>0</v>
      </c>
      <c r="J47" s="243">
        <v>0</v>
      </c>
      <c r="K47" s="176">
        <v>2</v>
      </c>
      <c r="L47" s="180">
        <f t="shared" si="0"/>
        <v>0</v>
      </c>
      <c r="M47" s="243">
        <v>0</v>
      </c>
      <c r="N47" s="243">
        <v>0</v>
      </c>
      <c r="O47" s="243">
        <v>0</v>
      </c>
      <c r="P47" s="243">
        <v>0</v>
      </c>
      <c r="Q47" s="330">
        <f>IF(C47=0,"  0.0",D47/C47*100)</f>
        <v>98.0392156862745</v>
      </c>
      <c r="R47" s="329">
        <f>IF(C47=0,"  0.0",(L47+H47)/C47*100)</f>
        <v>0.6535947712418301</v>
      </c>
      <c r="S47" s="54"/>
    </row>
    <row r="48" spans="2:18" s="34" customFormat="1" ht="4.5" customHeight="1" thickBot="1" thickTop="1">
      <c r="B48" s="333"/>
      <c r="C48" s="244"/>
      <c r="D48" s="245"/>
      <c r="E48" s="245"/>
      <c r="F48" s="245"/>
      <c r="G48" s="245"/>
      <c r="H48" s="245"/>
      <c r="I48" s="245"/>
      <c r="J48" s="245"/>
      <c r="K48" s="245"/>
      <c r="L48" s="245">
        <f t="shared" si="0"/>
        <v>0</v>
      </c>
      <c r="M48" s="245"/>
      <c r="N48" s="245"/>
      <c r="O48" s="245"/>
      <c r="P48" s="245"/>
      <c r="Q48" s="336"/>
      <c r="R48" s="335"/>
    </row>
    <row r="49" spans="2:19" ht="13.5" customHeight="1">
      <c r="B49" s="332" t="s">
        <v>61</v>
      </c>
      <c r="C49" s="175">
        <v>171</v>
      </c>
      <c r="D49" s="176">
        <v>168</v>
      </c>
      <c r="E49" s="243">
        <v>0</v>
      </c>
      <c r="F49" s="243">
        <v>0</v>
      </c>
      <c r="G49" s="243">
        <v>0</v>
      </c>
      <c r="H49" s="176">
        <v>2</v>
      </c>
      <c r="I49" s="176">
        <v>1</v>
      </c>
      <c r="J49" s="243">
        <v>0</v>
      </c>
      <c r="K49" s="176">
        <v>4</v>
      </c>
      <c r="L49" s="177">
        <f t="shared" si="0"/>
        <v>0</v>
      </c>
      <c r="M49" s="243">
        <v>0</v>
      </c>
      <c r="N49" s="243">
        <v>0</v>
      </c>
      <c r="O49" s="243">
        <v>0</v>
      </c>
      <c r="P49" s="243">
        <v>0</v>
      </c>
      <c r="Q49" s="330">
        <f>IF(C49=0,"  0.0",D49/C49*100)</f>
        <v>98.24561403508771</v>
      </c>
      <c r="R49" s="330">
        <f>IF(C49=0,"  0.0",(L49+H49)/C49*100)</f>
        <v>1.1695906432748537</v>
      </c>
      <c r="S49" s="54"/>
    </row>
    <row r="50" spans="2:19" ht="13.5" customHeight="1">
      <c r="B50" s="332" t="s">
        <v>62</v>
      </c>
      <c r="C50" s="175">
        <v>310</v>
      </c>
      <c r="D50" s="176">
        <v>303</v>
      </c>
      <c r="E50" s="243">
        <v>0</v>
      </c>
      <c r="F50" s="243">
        <v>3</v>
      </c>
      <c r="G50" s="243">
        <v>0</v>
      </c>
      <c r="H50" s="176">
        <v>2</v>
      </c>
      <c r="I50" s="176">
        <v>2</v>
      </c>
      <c r="J50" s="243">
        <v>0</v>
      </c>
      <c r="K50" s="176">
        <v>5</v>
      </c>
      <c r="L50" s="177">
        <f t="shared" si="0"/>
        <v>0</v>
      </c>
      <c r="M50" s="243">
        <v>0</v>
      </c>
      <c r="N50" s="243">
        <v>0</v>
      </c>
      <c r="O50" s="243">
        <v>0</v>
      </c>
      <c r="P50" s="243">
        <v>0</v>
      </c>
      <c r="Q50" s="330">
        <f>IF(C50=0,"  0.0",D50/C50*100)</f>
        <v>97.74193548387096</v>
      </c>
      <c r="R50" s="330">
        <f>IF(C50=0,"  0.0",(L50+H50)/C50*100)</f>
        <v>0.6451612903225806</v>
      </c>
      <c r="S50" s="54"/>
    </row>
    <row r="51" spans="2:19" ht="13.5" customHeight="1">
      <c r="B51" s="332" t="s">
        <v>63</v>
      </c>
      <c r="C51" s="175">
        <v>113</v>
      </c>
      <c r="D51" s="176">
        <v>112</v>
      </c>
      <c r="E51" s="243">
        <v>0</v>
      </c>
      <c r="F51" s="243">
        <v>0</v>
      </c>
      <c r="G51" s="243">
        <v>0</v>
      </c>
      <c r="H51" s="243">
        <v>0</v>
      </c>
      <c r="I51" s="176">
        <v>1</v>
      </c>
      <c r="J51" s="243">
        <v>0</v>
      </c>
      <c r="K51" s="176">
        <v>3</v>
      </c>
      <c r="L51" s="177">
        <f t="shared" si="0"/>
        <v>0</v>
      </c>
      <c r="M51" s="176">
        <v>0</v>
      </c>
      <c r="N51" s="243">
        <v>0</v>
      </c>
      <c r="O51" s="243">
        <v>0</v>
      </c>
      <c r="P51" s="243">
        <v>0</v>
      </c>
      <c r="Q51" s="329">
        <f>IF(C51=0,"  0.0",D51/C51*100)</f>
        <v>99.11504424778761</v>
      </c>
      <c r="R51" s="330">
        <f>IF(C51=0,"  0.0",(L51+H51)/C51*100)</f>
        <v>0</v>
      </c>
      <c r="S51" s="54"/>
    </row>
    <row r="52" spans="2:19" ht="13.5" customHeight="1">
      <c r="B52" s="332" t="s">
        <v>64</v>
      </c>
      <c r="C52" s="175">
        <v>148</v>
      </c>
      <c r="D52" s="176">
        <v>143</v>
      </c>
      <c r="E52" s="243">
        <v>0</v>
      </c>
      <c r="F52" s="243">
        <v>1</v>
      </c>
      <c r="G52" s="243">
        <v>1</v>
      </c>
      <c r="H52" s="176">
        <v>3</v>
      </c>
      <c r="I52" s="243">
        <v>0</v>
      </c>
      <c r="J52" s="243">
        <v>0</v>
      </c>
      <c r="K52" s="176">
        <v>2</v>
      </c>
      <c r="L52" s="177">
        <f t="shared" si="0"/>
        <v>0</v>
      </c>
      <c r="M52" s="176">
        <v>0</v>
      </c>
      <c r="N52" s="243">
        <v>0</v>
      </c>
      <c r="O52" s="243">
        <v>0</v>
      </c>
      <c r="P52" s="243">
        <v>0</v>
      </c>
      <c r="Q52" s="330">
        <f>IF(C52=0,"  0.0",D52/C52*100)</f>
        <v>96.62162162162163</v>
      </c>
      <c r="R52" s="330">
        <f>IF(C52=0,"  0.0",(L52+H52)/C52*100)</f>
        <v>2.027027027027027</v>
      </c>
      <c r="S52" s="54"/>
    </row>
    <row r="53" spans="2:19" ht="13.5" customHeight="1">
      <c r="B53" s="332" t="s">
        <v>65</v>
      </c>
      <c r="C53" s="175">
        <v>14</v>
      </c>
      <c r="D53" s="176">
        <v>13</v>
      </c>
      <c r="E53" s="243">
        <v>0</v>
      </c>
      <c r="F53" s="243">
        <v>0</v>
      </c>
      <c r="G53" s="243">
        <v>0</v>
      </c>
      <c r="H53" s="176">
        <v>1</v>
      </c>
      <c r="I53" s="243">
        <v>0</v>
      </c>
      <c r="J53" s="243">
        <v>0</v>
      </c>
      <c r="K53" s="243">
        <v>0</v>
      </c>
      <c r="L53" s="180">
        <f t="shared" si="0"/>
        <v>0</v>
      </c>
      <c r="M53" s="243">
        <v>0</v>
      </c>
      <c r="N53" s="243">
        <v>0</v>
      </c>
      <c r="O53" s="243">
        <v>0</v>
      </c>
      <c r="P53" s="243">
        <v>0</v>
      </c>
      <c r="Q53" s="329">
        <f>IF(C53=0,"  0.0",D53/C53*100)</f>
        <v>92.85714285714286</v>
      </c>
      <c r="R53" s="329">
        <f>IF(C53=0,"  0.0",(L53+H53)/C53*100)</f>
        <v>7.142857142857142</v>
      </c>
      <c r="S53" s="54"/>
    </row>
    <row r="54" spans="2:18" s="34" customFormat="1" ht="4.5" customHeight="1" thickBot="1" thickTop="1">
      <c r="B54" s="333"/>
      <c r="C54" s="244"/>
      <c r="D54" s="245"/>
      <c r="E54" s="245"/>
      <c r="F54" s="245"/>
      <c r="G54" s="245"/>
      <c r="H54" s="245"/>
      <c r="I54" s="245"/>
      <c r="J54" s="245"/>
      <c r="K54" s="245"/>
      <c r="L54" s="245">
        <f t="shared" si="0"/>
        <v>0</v>
      </c>
      <c r="M54" s="245"/>
      <c r="N54" s="245"/>
      <c r="O54" s="245"/>
      <c r="P54" s="245"/>
      <c r="Q54" s="336"/>
      <c r="R54" s="335"/>
    </row>
    <row r="55" spans="2:19" ht="13.5" customHeight="1">
      <c r="B55" s="332" t="s">
        <v>66</v>
      </c>
      <c r="C55" s="175">
        <v>226</v>
      </c>
      <c r="D55" s="176">
        <v>222</v>
      </c>
      <c r="E55" s="243">
        <v>0</v>
      </c>
      <c r="F55" s="176">
        <v>0</v>
      </c>
      <c r="G55" s="243">
        <v>0</v>
      </c>
      <c r="H55" s="176">
        <v>2</v>
      </c>
      <c r="I55" s="243">
        <v>2</v>
      </c>
      <c r="J55" s="243">
        <v>0</v>
      </c>
      <c r="K55" s="176">
        <v>3</v>
      </c>
      <c r="L55" s="177">
        <f t="shared" si="0"/>
        <v>0</v>
      </c>
      <c r="M55" s="176">
        <v>0</v>
      </c>
      <c r="N55" s="243">
        <v>0</v>
      </c>
      <c r="O55" s="243">
        <v>0</v>
      </c>
      <c r="P55" s="243">
        <v>0</v>
      </c>
      <c r="Q55" s="330">
        <f>IF(C55=0,"  0.0",D55/C55*100)</f>
        <v>98.23008849557522</v>
      </c>
      <c r="R55" s="330">
        <f>IF(C55=0,"  0.0",(L55+H55)/C55*100)</f>
        <v>0.8849557522123894</v>
      </c>
      <c r="S55" s="54"/>
    </row>
    <row r="56" spans="2:19" ht="13.5" customHeight="1">
      <c r="B56" s="332" t="s">
        <v>67</v>
      </c>
      <c r="C56" s="175">
        <v>117</v>
      </c>
      <c r="D56" s="176">
        <v>112</v>
      </c>
      <c r="E56" s="243">
        <v>0</v>
      </c>
      <c r="F56" s="176">
        <v>0</v>
      </c>
      <c r="G56" s="176">
        <v>5</v>
      </c>
      <c r="H56" s="176">
        <v>0</v>
      </c>
      <c r="I56" s="243">
        <v>0</v>
      </c>
      <c r="J56" s="243">
        <v>0</v>
      </c>
      <c r="K56" s="243">
        <v>3</v>
      </c>
      <c r="L56" s="177">
        <v>1</v>
      </c>
      <c r="M56" s="176">
        <v>1</v>
      </c>
      <c r="N56" s="243">
        <v>0</v>
      </c>
      <c r="O56" s="243">
        <v>0</v>
      </c>
      <c r="P56" s="243">
        <v>0</v>
      </c>
      <c r="Q56" s="330">
        <f>IF(C56=0,"  0.0",D56/C56*100)</f>
        <v>95.72649572649573</v>
      </c>
      <c r="R56" s="330">
        <f>IF(C56=0,"  0.0",(L56+H56)/C56*100)</f>
        <v>0.8547008547008548</v>
      </c>
      <c r="S56" s="54"/>
    </row>
    <row r="57" spans="2:19" ht="13.5" customHeight="1">
      <c r="B57" s="332" t="s">
        <v>68</v>
      </c>
      <c r="C57" s="175">
        <v>73</v>
      </c>
      <c r="D57" s="176">
        <v>72</v>
      </c>
      <c r="E57" s="243">
        <v>0</v>
      </c>
      <c r="F57" s="176">
        <v>0</v>
      </c>
      <c r="G57" s="243">
        <v>0</v>
      </c>
      <c r="H57" s="176">
        <v>1</v>
      </c>
      <c r="I57" s="243">
        <v>0</v>
      </c>
      <c r="J57" s="243">
        <v>0</v>
      </c>
      <c r="K57" s="243">
        <v>1</v>
      </c>
      <c r="L57" s="177">
        <f t="shared" si="0"/>
        <v>0</v>
      </c>
      <c r="M57" s="176">
        <v>0</v>
      </c>
      <c r="N57" s="243">
        <v>0</v>
      </c>
      <c r="O57" s="243">
        <v>0</v>
      </c>
      <c r="P57" s="243">
        <v>0</v>
      </c>
      <c r="Q57" s="329">
        <f>IF(C57=0,"  0.0",D57/C57*100)</f>
        <v>98.63013698630137</v>
      </c>
      <c r="R57" s="330">
        <f>IF(C57=0,"  0.0",(L57+H57)/C57*100)</f>
        <v>1.36986301369863</v>
      </c>
      <c r="S57" s="54"/>
    </row>
    <row r="58" spans="2:19" ht="13.5" customHeight="1">
      <c r="B58" s="332" t="s">
        <v>69</v>
      </c>
      <c r="C58" s="175">
        <v>73</v>
      </c>
      <c r="D58" s="176">
        <v>71</v>
      </c>
      <c r="E58" s="243">
        <v>0</v>
      </c>
      <c r="F58" s="176">
        <v>0</v>
      </c>
      <c r="G58" s="243">
        <v>0</v>
      </c>
      <c r="H58" s="176">
        <v>2</v>
      </c>
      <c r="I58" s="243">
        <v>0</v>
      </c>
      <c r="J58" s="243">
        <v>0</v>
      </c>
      <c r="K58" s="243">
        <v>2</v>
      </c>
      <c r="L58" s="180">
        <f t="shared" si="0"/>
        <v>0</v>
      </c>
      <c r="M58" s="243">
        <v>0</v>
      </c>
      <c r="N58" s="243">
        <v>0</v>
      </c>
      <c r="O58" s="243">
        <v>0</v>
      </c>
      <c r="P58" s="243">
        <v>0</v>
      </c>
      <c r="Q58" s="330">
        <f>IF(C58=0,"  0.0",D58/C58*100)</f>
        <v>97.26027397260275</v>
      </c>
      <c r="R58" s="330">
        <f>IF(C58=0,"  0.0",(L58+H58)/C58*100)</f>
        <v>2.73972602739726</v>
      </c>
      <c r="S58" s="54"/>
    </row>
    <row r="59" spans="2:19" ht="13.5" customHeight="1">
      <c r="B59" s="332" t="s">
        <v>70</v>
      </c>
      <c r="C59" s="175">
        <v>10</v>
      </c>
      <c r="D59" s="176">
        <v>9</v>
      </c>
      <c r="E59" s="243">
        <v>0</v>
      </c>
      <c r="F59" s="243">
        <v>0</v>
      </c>
      <c r="G59" s="243">
        <v>0</v>
      </c>
      <c r="H59" s="243">
        <v>0</v>
      </c>
      <c r="I59" s="243">
        <v>1</v>
      </c>
      <c r="J59" s="243">
        <v>0</v>
      </c>
      <c r="K59" s="243">
        <v>1</v>
      </c>
      <c r="L59" s="180">
        <f t="shared" si="0"/>
        <v>0</v>
      </c>
      <c r="M59" s="243">
        <v>0</v>
      </c>
      <c r="N59" s="243">
        <v>0</v>
      </c>
      <c r="O59" s="243">
        <v>0</v>
      </c>
      <c r="P59" s="243">
        <v>0</v>
      </c>
      <c r="Q59" s="330">
        <f>IF(C59=0,"  0.0",D59/C59*100)</f>
        <v>90</v>
      </c>
      <c r="R59" s="329">
        <f>IF(C59=0,"  0.0",(L59+H59)/C59*100)</f>
        <v>0</v>
      </c>
      <c r="S59" s="54"/>
    </row>
    <row r="60" spans="2:18" s="34" customFormat="1" ht="4.5" customHeight="1" thickBot="1" thickTop="1">
      <c r="B60" s="333"/>
      <c r="C60" s="244"/>
      <c r="D60" s="245"/>
      <c r="E60" s="245"/>
      <c r="F60" s="245"/>
      <c r="G60" s="245"/>
      <c r="H60" s="245" t="s">
        <v>310</v>
      </c>
      <c r="I60" s="245"/>
      <c r="J60" s="245"/>
      <c r="K60" s="245"/>
      <c r="L60" s="180"/>
      <c r="M60" s="245"/>
      <c r="N60" s="245"/>
      <c r="O60" s="245"/>
      <c r="P60" s="245"/>
      <c r="Q60" s="336"/>
      <c r="R60" s="335"/>
    </row>
    <row r="61" spans="2:19" ht="13.5" customHeight="1">
      <c r="B61" s="332" t="s">
        <v>71</v>
      </c>
      <c r="C61" s="175">
        <v>91</v>
      </c>
      <c r="D61" s="176">
        <v>89</v>
      </c>
      <c r="E61" s="243">
        <v>0</v>
      </c>
      <c r="F61" s="243">
        <v>0</v>
      </c>
      <c r="G61" s="176">
        <v>2</v>
      </c>
      <c r="H61" s="243">
        <v>0</v>
      </c>
      <c r="I61" s="243">
        <v>0</v>
      </c>
      <c r="J61" s="243">
        <v>0</v>
      </c>
      <c r="K61" s="176">
        <v>2</v>
      </c>
      <c r="L61" s="180">
        <f t="shared" si="0"/>
        <v>0</v>
      </c>
      <c r="M61" s="243">
        <v>0</v>
      </c>
      <c r="N61" s="243">
        <v>0</v>
      </c>
      <c r="O61" s="243">
        <v>0</v>
      </c>
      <c r="P61" s="243">
        <v>0</v>
      </c>
      <c r="Q61" s="330">
        <f>IF(C61=0,"  0.0",D61/C61*100)</f>
        <v>97.8021978021978</v>
      </c>
      <c r="R61" s="330">
        <f>IF(C61=0,"  0.0",(L61+H61)/C61*100)</f>
        <v>0</v>
      </c>
      <c r="S61" s="54"/>
    </row>
    <row r="62" spans="2:19" ht="13.5" customHeight="1">
      <c r="B62" s="332" t="s">
        <v>72</v>
      </c>
      <c r="C62" s="175">
        <v>16</v>
      </c>
      <c r="D62" s="176">
        <v>16</v>
      </c>
      <c r="E62" s="243">
        <v>0</v>
      </c>
      <c r="F62" s="243">
        <v>0</v>
      </c>
      <c r="G62" s="243">
        <v>0</v>
      </c>
      <c r="H62" s="243">
        <v>0</v>
      </c>
      <c r="I62" s="243">
        <v>0</v>
      </c>
      <c r="J62" s="243">
        <v>0</v>
      </c>
      <c r="K62" s="243">
        <v>0</v>
      </c>
      <c r="L62" s="180">
        <f t="shared" si="0"/>
        <v>0</v>
      </c>
      <c r="M62" s="243">
        <v>0</v>
      </c>
      <c r="N62" s="243">
        <v>0</v>
      </c>
      <c r="O62" s="243">
        <v>0</v>
      </c>
      <c r="P62" s="243">
        <v>0</v>
      </c>
      <c r="Q62" s="330">
        <f>IF(C62=0,"  0.0",D62/C62*100)</f>
        <v>100</v>
      </c>
      <c r="R62" s="329">
        <f>IF(C62=0,"  0.0",(L62+H62)/C62*100)</f>
        <v>0</v>
      </c>
      <c r="S62" s="54"/>
    </row>
    <row r="63" spans="2:19" ht="13.5" customHeight="1">
      <c r="B63" s="332" t="s">
        <v>73</v>
      </c>
      <c r="C63" s="175">
        <v>74</v>
      </c>
      <c r="D63" s="176">
        <v>74</v>
      </c>
      <c r="E63" s="243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176">
        <v>5</v>
      </c>
      <c r="L63" s="177">
        <f t="shared" si="0"/>
        <v>0</v>
      </c>
      <c r="M63" s="176">
        <v>0</v>
      </c>
      <c r="N63" s="243">
        <v>0</v>
      </c>
      <c r="O63" s="243">
        <v>0</v>
      </c>
      <c r="P63" s="243">
        <v>0</v>
      </c>
      <c r="Q63" s="330">
        <f>IF(C63=0,"  0.0",D63/C63*100)</f>
        <v>100</v>
      </c>
      <c r="R63" s="330">
        <f>IF(C63=0,"  0.0",(L63+H63)/C63*100)</f>
        <v>0</v>
      </c>
      <c r="S63" s="54"/>
    </row>
    <row r="64" spans="2:19" ht="13.5" customHeight="1">
      <c r="B64" s="332" t="s">
        <v>74</v>
      </c>
      <c r="C64" s="175">
        <v>89</v>
      </c>
      <c r="D64" s="176">
        <v>88</v>
      </c>
      <c r="E64" s="243">
        <v>0</v>
      </c>
      <c r="F64" s="243">
        <v>1</v>
      </c>
      <c r="G64" s="243">
        <v>0</v>
      </c>
      <c r="H64" s="243">
        <v>0</v>
      </c>
      <c r="I64" s="243">
        <v>0</v>
      </c>
      <c r="J64" s="243">
        <v>0</v>
      </c>
      <c r="K64" s="176">
        <v>3</v>
      </c>
      <c r="L64" s="177">
        <f t="shared" si="0"/>
        <v>0</v>
      </c>
      <c r="M64" s="176">
        <v>0</v>
      </c>
      <c r="N64" s="243">
        <v>0</v>
      </c>
      <c r="O64" s="243">
        <v>0</v>
      </c>
      <c r="P64" s="243">
        <v>0</v>
      </c>
      <c r="Q64" s="330">
        <f>IF(C64=0,"  0.0",D64/C64*100)</f>
        <v>98.87640449438202</v>
      </c>
      <c r="R64" s="330">
        <f>IF(C64=0,"  0.0",(L64+H64)/C64*100)</f>
        <v>0</v>
      </c>
      <c r="S64" s="54"/>
    </row>
    <row r="65" spans="2:19" ht="13.5" customHeight="1">
      <c r="B65" s="332" t="s">
        <v>75</v>
      </c>
      <c r="C65" s="175">
        <v>230</v>
      </c>
      <c r="D65" s="176">
        <v>225</v>
      </c>
      <c r="E65" s="243">
        <v>0</v>
      </c>
      <c r="F65" s="243">
        <v>0</v>
      </c>
      <c r="G65" s="176">
        <v>2</v>
      </c>
      <c r="H65" s="176">
        <v>2</v>
      </c>
      <c r="I65" s="176">
        <v>1</v>
      </c>
      <c r="J65" s="243">
        <v>0</v>
      </c>
      <c r="K65" s="176">
        <v>17</v>
      </c>
      <c r="L65" s="177">
        <v>1</v>
      </c>
      <c r="M65" s="176">
        <v>1</v>
      </c>
      <c r="N65" s="243">
        <v>0</v>
      </c>
      <c r="O65" s="243">
        <v>0</v>
      </c>
      <c r="P65" s="243">
        <v>0</v>
      </c>
      <c r="Q65" s="330">
        <f>IF(C65=0,"  0.0",D65/C65*100)</f>
        <v>97.82608695652173</v>
      </c>
      <c r="R65" s="330">
        <f>IF(C65=0,"  0.0",(L65+H65)/C65*100)</f>
        <v>1.3043478260869565</v>
      </c>
      <c r="S65" s="54"/>
    </row>
    <row r="66" spans="2:18" s="34" customFormat="1" ht="4.5" customHeight="1" thickBot="1" thickTop="1">
      <c r="B66" s="333"/>
      <c r="C66" s="244"/>
      <c r="D66" s="245"/>
      <c r="E66" s="245"/>
      <c r="F66" s="245"/>
      <c r="G66" s="245"/>
      <c r="H66" s="245"/>
      <c r="I66" s="245"/>
      <c r="J66" s="245"/>
      <c r="K66" s="245"/>
      <c r="L66" s="245">
        <f t="shared" si="0"/>
        <v>0</v>
      </c>
      <c r="M66" s="245"/>
      <c r="N66" s="245"/>
      <c r="O66" s="245"/>
      <c r="P66" s="245"/>
      <c r="Q66" s="335"/>
      <c r="R66" s="335"/>
    </row>
    <row r="67" spans="2:19" ht="13.5" customHeight="1">
      <c r="B67" s="332" t="s">
        <v>76</v>
      </c>
      <c r="C67" s="175">
        <v>69</v>
      </c>
      <c r="D67" s="176">
        <v>69</v>
      </c>
      <c r="E67" s="243">
        <v>0</v>
      </c>
      <c r="F67" s="243">
        <v>0</v>
      </c>
      <c r="G67" s="243">
        <v>0</v>
      </c>
      <c r="H67" s="176">
        <v>0</v>
      </c>
      <c r="I67" s="176">
        <v>0</v>
      </c>
      <c r="J67" s="243">
        <v>0</v>
      </c>
      <c r="K67" s="176">
        <v>2</v>
      </c>
      <c r="L67" s="180">
        <f t="shared" si="0"/>
        <v>0</v>
      </c>
      <c r="M67" s="243">
        <v>0</v>
      </c>
      <c r="N67" s="243">
        <v>0</v>
      </c>
      <c r="O67" s="243">
        <v>0</v>
      </c>
      <c r="P67" s="243">
        <v>0</v>
      </c>
      <c r="Q67" s="330">
        <f>IF(C67=0,"  0.0",D67/C67*100)</f>
        <v>100</v>
      </c>
      <c r="R67" s="329">
        <f>IF(C67=0,"  0.0",(L67+H67)/C67*100)</f>
        <v>0</v>
      </c>
      <c r="S67" s="54"/>
    </row>
    <row r="68" spans="2:19" ht="13.5" customHeight="1">
      <c r="B68" s="332" t="s">
        <v>77</v>
      </c>
      <c r="C68" s="175">
        <v>65</v>
      </c>
      <c r="D68" s="176">
        <v>64</v>
      </c>
      <c r="E68" s="243">
        <v>0</v>
      </c>
      <c r="F68" s="243">
        <v>0</v>
      </c>
      <c r="G68" s="243">
        <v>0</v>
      </c>
      <c r="H68" s="176">
        <v>0</v>
      </c>
      <c r="I68" s="176">
        <v>1</v>
      </c>
      <c r="J68" s="243">
        <v>0</v>
      </c>
      <c r="K68" s="176">
        <v>5</v>
      </c>
      <c r="L68" s="180">
        <f t="shared" si="0"/>
        <v>0</v>
      </c>
      <c r="M68" s="243">
        <v>0</v>
      </c>
      <c r="N68" s="243">
        <v>0</v>
      </c>
      <c r="O68" s="243">
        <v>0</v>
      </c>
      <c r="P68" s="243">
        <v>0</v>
      </c>
      <c r="Q68" s="330">
        <f>IF(C68=0,"  0.0",D68/C68*100)</f>
        <v>98.46153846153847</v>
      </c>
      <c r="R68" s="330">
        <f>IF(C68=0,"  0.0",(L68+H68)/C68*100)</f>
        <v>0</v>
      </c>
      <c r="S68" s="54"/>
    </row>
    <row r="69" spans="2:19" ht="13.5" customHeight="1">
      <c r="B69" s="332" t="s">
        <v>78</v>
      </c>
      <c r="C69" s="175">
        <v>133</v>
      </c>
      <c r="D69" s="176">
        <v>130</v>
      </c>
      <c r="E69" s="243">
        <v>0</v>
      </c>
      <c r="F69" s="243">
        <v>0</v>
      </c>
      <c r="G69" s="243">
        <v>0</v>
      </c>
      <c r="H69" s="176">
        <v>3</v>
      </c>
      <c r="I69" s="176">
        <v>0</v>
      </c>
      <c r="J69" s="243">
        <v>0</v>
      </c>
      <c r="K69" s="176">
        <v>7</v>
      </c>
      <c r="L69" s="180">
        <f t="shared" si="0"/>
        <v>0</v>
      </c>
      <c r="M69" s="243">
        <v>0</v>
      </c>
      <c r="N69" s="243">
        <v>0</v>
      </c>
      <c r="O69" s="243">
        <v>0</v>
      </c>
      <c r="P69" s="243">
        <v>0</v>
      </c>
      <c r="Q69" s="330">
        <f>IF(C69=0,"  0.0",D69/C69*100)</f>
        <v>97.74436090225564</v>
      </c>
      <c r="R69" s="330">
        <f>IF(C69=0,"  0.0",(L69+H69)/C69*100)</f>
        <v>2.2556390977443606</v>
      </c>
      <c r="S69" s="54"/>
    </row>
    <row r="70" spans="2:19" ht="13.5" customHeight="1">
      <c r="B70" s="332" t="s">
        <v>79</v>
      </c>
      <c r="C70" s="175">
        <v>30</v>
      </c>
      <c r="D70" s="176">
        <v>29</v>
      </c>
      <c r="E70" s="243">
        <v>0</v>
      </c>
      <c r="F70" s="243">
        <v>0</v>
      </c>
      <c r="G70" s="243">
        <v>0</v>
      </c>
      <c r="H70" s="176">
        <v>1</v>
      </c>
      <c r="I70" s="243">
        <v>0</v>
      </c>
      <c r="J70" s="243">
        <v>0</v>
      </c>
      <c r="K70" s="176">
        <v>1</v>
      </c>
      <c r="L70" s="180">
        <f t="shared" si="0"/>
        <v>0</v>
      </c>
      <c r="M70" s="243">
        <v>0</v>
      </c>
      <c r="N70" s="243">
        <v>0</v>
      </c>
      <c r="O70" s="243">
        <v>0</v>
      </c>
      <c r="P70" s="243">
        <v>0</v>
      </c>
      <c r="Q70" s="330">
        <f>IF(C70=0,"  0.0",D70/C70*100)</f>
        <v>96.66666666666667</v>
      </c>
      <c r="R70" s="330">
        <f>IF(C70=0,"  0.0",(L70+H70)/C70*100)</f>
        <v>3.3333333333333335</v>
      </c>
      <c r="S70" s="54"/>
    </row>
    <row r="71" spans="2:19" ht="13.5" customHeight="1">
      <c r="B71" s="332" t="s">
        <v>80</v>
      </c>
      <c r="C71" s="175">
        <v>18</v>
      </c>
      <c r="D71" s="176">
        <v>18</v>
      </c>
      <c r="E71" s="243">
        <v>0</v>
      </c>
      <c r="F71" s="243">
        <v>0</v>
      </c>
      <c r="G71" s="243">
        <v>0</v>
      </c>
      <c r="H71" s="176">
        <v>0</v>
      </c>
      <c r="I71" s="243">
        <v>0</v>
      </c>
      <c r="J71" s="243">
        <v>0</v>
      </c>
      <c r="K71" s="176">
        <v>1</v>
      </c>
      <c r="L71" s="180">
        <f t="shared" si="0"/>
        <v>0</v>
      </c>
      <c r="M71" s="243">
        <v>0</v>
      </c>
      <c r="N71" s="243">
        <v>0</v>
      </c>
      <c r="O71" s="243">
        <v>0</v>
      </c>
      <c r="P71" s="243">
        <v>0</v>
      </c>
      <c r="Q71" s="330">
        <f>IF(C71=0,"  0.0",D71/C71*100)</f>
        <v>100</v>
      </c>
      <c r="R71" s="330">
        <f>IF(C71=0,"  0.0",(L71+H71)/C71*100)</f>
        <v>0</v>
      </c>
      <c r="S71" s="54"/>
    </row>
    <row r="72" spans="2:18" ht="4.5" customHeight="1" thickBot="1" thickTop="1">
      <c r="B72" s="337"/>
      <c r="C72" s="338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</row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  <row r="97" ht="12.75" thickBot="1" thickTop="1"/>
    <row r="98" ht="12.75" thickBot="1" thickTop="1"/>
  </sheetData>
  <mergeCells count="5">
    <mergeCell ref="B5:B6"/>
    <mergeCell ref="C5:C6"/>
    <mergeCell ref="L6:L7"/>
    <mergeCell ref="L4:P4"/>
    <mergeCell ref="L5:P5"/>
  </mergeCells>
  <printOptions/>
  <pageMargins left="0.5905511811023623" right="0.1968503937007874" top="0.984251968503937" bottom="0.5905511811023623" header="0.3937007874015748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Z7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8.00390625" defaultRowHeight="13.5" customHeight="1"/>
  <cols>
    <col min="1" max="1" width="0.5" style="33" customWidth="1"/>
    <col min="2" max="2" width="9.625" style="33" customWidth="1"/>
    <col min="3" max="4" width="7.625" style="33" customWidth="1"/>
    <col min="5" max="9" width="7.125" style="33" customWidth="1"/>
    <col min="10" max="10" width="10.625" style="33" customWidth="1"/>
    <col min="11" max="17" width="7.125" style="33" customWidth="1"/>
    <col min="18" max="18" width="10.625" style="33" customWidth="1"/>
    <col min="19" max="25" width="7.125" style="33" customWidth="1"/>
    <col min="26" max="26" width="10.625" style="33" customWidth="1"/>
    <col min="27" max="16384" width="8.00390625" style="33" customWidth="1"/>
  </cols>
  <sheetData>
    <row r="1" ht="4.5" customHeight="1"/>
    <row r="2" ht="13.5" customHeight="1">
      <c r="B2" s="35" t="s">
        <v>451</v>
      </c>
    </row>
    <row r="3" ht="4.5" customHeight="1" thickBot="1"/>
    <row r="4" spans="2:26" s="36" customFormat="1" ht="13.5" customHeight="1">
      <c r="B4" s="323"/>
      <c r="C4" s="324"/>
      <c r="D4" s="323"/>
      <c r="E4" s="323"/>
      <c r="F4" s="238" t="s">
        <v>9</v>
      </c>
      <c r="G4" s="323"/>
      <c r="H4" s="323"/>
      <c r="I4" s="323"/>
      <c r="J4" s="323"/>
      <c r="K4" s="324"/>
      <c r="L4" s="323"/>
      <c r="M4" s="323"/>
      <c r="N4" s="238" t="s">
        <v>83</v>
      </c>
      <c r="O4" s="323"/>
      <c r="P4" s="323"/>
      <c r="Q4" s="323"/>
      <c r="R4" s="323"/>
      <c r="S4" s="324"/>
      <c r="T4" s="323"/>
      <c r="U4" s="323"/>
      <c r="V4" s="238" t="s">
        <v>84</v>
      </c>
      <c r="W4" s="323"/>
      <c r="X4" s="323"/>
      <c r="Y4" s="323"/>
      <c r="Z4" s="339"/>
    </row>
    <row r="5" spans="2:26" s="36" customFormat="1" ht="13.5" customHeight="1">
      <c r="B5" s="491" t="s">
        <v>25</v>
      </c>
      <c r="C5" s="223"/>
      <c r="D5" s="447" t="s">
        <v>331</v>
      </c>
      <c r="E5" s="462"/>
      <c r="F5" s="462"/>
      <c r="G5" s="448"/>
      <c r="H5" s="340"/>
      <c r="I5" s="37" t="s">
        <v>324</v>
      </c>
      <c r="J5" s="37" t="s">
        <v>332</v>
      </c>
      <c r="K5" s="223"/>
      <c r="L5" s="447" t="s">
        <v>331</v>
      </c>
      <c r="M5" s="462"/>
      <c r="N5" s="462"/>
      <c r="O5" s="448"/>
      <c r="P5" s="340"/>
      <c r="Q5" s="37" t="s">
        <v>324</v>
      </c>
      <c r="R5" s="37" t="s">
        <v>332</v>
      </c>
      <c r="S5" s="223"/>
      <c r="T5" s="447" t="s">
        <v>331</v>
      </c>
      <c r="U5" s="462"/>
      <c r="V5" s="462"/>
      <c r="W5" s="448"/>
      <c r="X5" s="340"/>
      <c r="Y5" s="37" t="s">
        <v>324</v>
      </c>
      <c r="Z5" s="193" t="s">
        <v>332</v>
      </c>
    </row>
    <row r="6" spans="2:26" s="36" customFormat="1" ht="13.5" customHeight="1">
      <c r="B6" s="491"/>
      <c r="C6" s="516" t="s">
        <v>9</v>
      </c>
      <c r="D6" s="447" t="s">
        <v>325</v>
      </c>
      <c r="E6" s="462"/>
      <c r="F6" s="462"/>
      <c r="G6" s="448"/>
      <c r="H6" s="341" t="s">
        <v>333</v>
      </c>
      <c r="I6" s="17" t="s">
        <v>326</v>
      </c>
      <c r="J6" s="17" t="s">
        <v>327</v>
      </c>
      <c r="K6" s="17" t="s">
        <v>9</v>
      </c>
      <c r="L6" s="447" t="s">
        <v>325</v>
      </c>
      <c r="M6" s="462"/>
      <c r="N6" s="462"/>
      <c r="O6" s="448"/>
      <c r="P6" s="341" t="s">
        <v>333</v>
      </c>
      <c r="Q6" s="17" t="s">
        <v>326</v>
      </c>
      <c r="R6" s="17" t="s">
        <v>327</v>
      </c>
      <c r="S6" s="17" t="s">
        <v>9</v>
      </c>
      <c r="T6" s="447" t="s">
        <v>325</v>
      </c>
      <c r="U6" s="462"/>
      <c r="V6" s="462"/>
      <c r="W6" s="448"/>
      <c r="X6" s="341" t="s">
        <v>333</v>
      </c>
      <c r="Y6" s="17" t="s">
        <v>326</v>
      </c>
      <c r="Z6" s="342" t="s">
        <v>327</v>
      </c>
    </row>
    <row r="7" spans="3:26" s="36" customFormat="1" ht="13.5" customHeight="1">
      <c r="C7" s="459"/>
      <c r="D7" s="37" t="s">
        <v>9</v>
      </c>
      <c r="E7" s="37" t="s">
        <v>328</v>
      </c>
      <c r="F7" s="37" t="s">
        <v>329</v>
      </c>
      <c r="G7" s="37" t="s">
        <v>330</v>
      </c>
      <c r="H7" s="225"/>
      <c r="I7" s="17" t="s">
        <v>294</v>
      </c>
      <c r="J7" s="17" t="s">
        <v>334</v>
      </c>
      <c r="K7" s="239"/>
      <c r="L7" s="37" t="s">
        <v>9</v>
      </c>
      <c r="M7" s="37" t="s">
        <v>328</v>
      </c>
      <c r="N7" s="37" t="s">
        <v>329</v>
      </c>
      <c r="O7" s="37" t="s">
        <v>330</v>
      </c>
      <c r="P7" s="225"/>
      <c r="Q7" s="17" t="s">
        <v>294</v>
      </c>
      <c r="R7" s="17" t="s">
        <v>334</v>
      </c>
      <c r="S7" s="239"/>
      <c r="T7" s="37" t="s">
        <v>9</v>
      </c>
      <c r="U7" s="37" t="s">
        <v>328</v>
      </c>
      <c r="V7" s="37" t="s">
        <v>329</v>
      </c>
      <c r="W7" s="37" t="s">
        <v>330</v>
      </c>
      <c r="X7" s="225"/>
      <c r="Y7" s="17" t="s">
        <v>294</v>
      </c>
      <c r="Z7" s="342" t="s">
        <v>334</v>
      </c>
    </row>
    <row r="8" spans="2:26" ht="4.5" customHeight="1">
      <c r="B8" s="226"/>
      <c r="C8" s="27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63"/>
    </row>
    <row r="9" spans="2:26" ht="13.5" customHeight="1">
      <c r="B9" s="232" t="s">
        <v>28</v>
      </c>
      <c r="C9" s="171">
        <v>9660</v>
      </c>
      <c r="D9" s="172">
        <v>9441</v>
      </c>
      <c r="E9" s="172">
        <v>9171</v>
      </c>
      <c r="F9" s="172">
        <v>199</v>
      </c>
      <c r="G9" s="172">
        <v>71</v>
      </c>
      <c r="H9" s="172">
        <v>1</v>
      </c>
      <c r="I9" s="172">
        <v>184</v>
      </c>
      <c r="J9" s="172">
        <v>34</v>
      </c>
      <c r="K9" s="172">
        <v>4802</v>
      </c>
      <c r="L9" s="172">
        <v>4639</v>
      </c>
      <c r="M9" s="172">
        <v>4489</v>
      </c>
      <c r="N9" s="172">
        <v>109</v>
      </c>
      <c r="O9" s="172">
        <v>41</v>
      </c>
      <c r="P9" s="246">
        <v>0</v>
      </c>
      <c r="Q9" s="172">
        <v>142</v>
      </c>
      <c r="R9" s="172">
        <v>21</v>
      </c>
      <c r="S9" s="172">
        <v>4858</v>
      </c>
      <c r="T9" s="172">
        <v>4802</v>
      </c>
      <c r="U9" s="172">
        <v>4682</v>
      </c>
      <c r="V9" s="172">
        <v>90</v>
      </c>
      <c r="W9" s="172">
        <v>30</v>
      </c>
      <c r="X9" s="172">
        <v>1</v>
      </c>
      <c r="Y9" s="172">
        <v>42</v>
      </c>
      <c r="Z9" s="172">
        <v>13</v>
      </c>
    </row>
    <row r="10" spans="2:26" ht="13.5" customHeight="1">
      <c r="B10" s="48" t="s">
        <v>29</v>
      </c>
      <c r="C10" s="175">
        <v>157</v>
      </c>
      <c r="D10" s="177">
        <v>157</v>
      </c>
      <c r="E10" s="177">
        <v>156</v>
      </c>
      <c r="F10" s="180">
        <v>1</v>
      </c>
      <c r="G10" s="180">
        <f aca="true" t="shared" si="0" ref="F10:J11">O10+W10</f>
        <v>0</v>
      </c>
      <c r="H10" s="180">
        <f t="shared" si="0"/>
        <v>0</v>
      </c>
      <c r="I10" s="180">
        <f t="shared" si="0"/>
        <v>0</v>
      </c>
      <c r="J10" s="180">
        <f t="shared" si="0"/>
        <v>0</v>
      </c>
      <c r="K10" s="177">
        <v>77</v>
      </c>
      <c r="L10" s="177">
        <v>77</v>
      </c>
      <c r="M10" s="176">
        <v>76</v>
      </c>
      <c r="N10" s="243">
        <v>1</v>
      </c>
      <c r="O10" s="243">
        <v>0</v>
      </c>
      <c r="P10" s="243">
        <v>0</v>
      </c>
      <c r="Q10" s="243">
        <v>0</v>
      </c>
      <c r="R10" s="243">
        <v>0</v>
      </c>
      <c r="S10" s="177">
        <v>80</v>
      </c>
      <c r="T10" s="177">
        <v>80</v>
      </c>
      <c r="U10" s="176">
        <v>80</v>
      </c>
      <c r="V10" s="243">
        <v>0</v>
      </c>
      <c r="W10" s="243">
        <v>0</v>
      </c>
      <c r="X10" s="243">
        <v>0</v>
      </c>
      <c r="Y10" s="243">
        <v>0</v>
      </c>
      <c r="Z10" s="243">
        <v>0</v>
      </c>
    </row>
    <row r="11" spans="2:26" ht="13.5" customHeight="1">
      <c r="B11" s="48" t="s">
        <v>30</v>
      </c>
      <c r="C11" s="175">
        <v>220</v>
      </c>
      <c r="D11" s="177">
        <v>220</v>
      </c>
      <c r="E11" s="177">
        <v>220</v>
      </c>
      <c r="F11" s="180">
        <f t="shared" si="0"/>
        <v>0</v>
      </c>
      <c r="G11" s="180">
        <f t="shared" si="0"/>
        <v>0</v>
      </c>
      <c r="H11" s="180">
        <f t="shared" si="0"/>
        <v>0</v>
      </c>
      <c r="I11" s="180">
        <f t="shared" si="0"/>
        <v>0</v>
      </c>
      <c r="J11" s="180">
        <f t="shared" si="0"/>
        <v>0</v>
      </c>
      <c r="K11" s="177">
        <v>126</v>
      </c>
      <c r="L11" s="177">
        <v>126</v>
      </c>
      <c r="M11" s="176">
        <v>126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177">
        <v>94</v>
      </c>
      <c r="T11" s="177">
        <v>94</v>
      </c>
      <c r="U11" s="176">
        <v>94</v>
      </c>
      <c r="V11" s="243">
        <v>0</v>
      </c>
      <c r="W11" s="243">
        <v>0</v>
      </c>
      <c r="X11" s="243">
        <v>0</v>
      </c>
      <c r="Y11" s="243">
        <v>0</v>
      </c>
      <c r="Z11" s="243">
        <v>0</v>
      </c>
    </row>
    <row r="12" spans="3:26" ht="4.5" customHeight="1" thickBot="1" thickTop="1"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2:26" ht="13.5" customHeight="1">
      <c r="B13" s="332" t="s">
        <v>31</v>
      </c>
      <c r="C13" s="175">
        <v>3068</v>
      </c>
      <c r="D13" s="177">
        <v>3037</v>
      </c>
      <c r="E13" s="177">
        <v>2922</v>
      </c>
      <c r="F13" s="177">
        <v>85</v>
      </c>
      <c r="G13" s="177">
        <v>30</v>
      </c>
      <c r="H13" s="180">
        <v>1</v>
      </c>
      <c r="I13" s="177">
        <v>24</v>
      </c>
      <c r="J13" s="177">
        <v>6</v>
      </c>
      <c r="K13" s="177">
        <v>1550</v>
      </c>
      <c r="L13" s="177">
        <v>1523</v>
      </c>
      <c r="M13" s="176">
        <v>1455</v>
      </c>
      <c r="N13" s="176">
        <v>49</v>
      </c>
      <c r="O13" s="176">
        <v>19</v>
      </c>
      <c r="P13" s="243">
        <v>0</v>
      </c>
      <c r="Q13" s="176">
        <v>23</v>
      </c>
      <c r="R13" s="176">
        <v>4</v>
      </c>
      <c r="S13" s="177">
        <v>1518</v>
      </c>
      <c r="T13" s="177">
        <v>1514</v>
      </c>
      <c r="U13" s="176">
        <v>1467</v>
      </c>
      <c r="V13" s="176">
        <v>36</v>
      </c>
      <c r="W13" s="176">
        <v>11</v>
      </c>
      <c r="X13" s="243">
        <v>1</v>
      </c>
      <c r="Y13" s="176">
        <v>1</v>
      </c>
      <c r="Z13" s="176">
        <v>2</v>
      </c>
    </row>
    <row r="14" spans="2:26" ht="13.5" customHeight="1">
      <c r="B14" s="332" t="s">
        <v>32</v>
      </c>
      <c r="C14" s="175">
        <v>718</v>
      </c>
      <c r="D14" s="177">
        <v>710</v>
      </c>
      <c r="E14" s="177">
        <v>693</v>
      </c>
      <c r="F14" s="177">
        <v>15</v>
      </c>
      <c r="G14" s="177">
        <v>2</v>
      </c>
      <c r="H14" s="180">
        <f>P14+X14</f>
        <v>0</v>
      </c>
      <c r="I14" s="177">
        <v>7</v>
      </c>
      <c r="J14" s="177">
        <v>1</v>
      </c>
      <c r="K14" s="177">
        <v>362</v>
      </c>
      <c r="L14" s="177">
        <v>354</v>
      </c>
      <c r="M14" s="176">
        <v>342</v>
      </c>
      <c r="N14" s="176">
        <v>11</v>
      </c>
      <c r="O14" s="176">
        <v>1</v>
      </c>
      <c r="P14" s="243">
        <v>0</v>
      </c>
      <c r="Q14" s="176">
        <v>7</v>
      </c>
      <c r="R14" s="176">
        <v>1</v>
      </c>
      <c r="S14" s="177">
        <v>356</v>
      </c>
      <c r="T14" s="177">
        <v>356</v>
      </c>
      <c r="U14" s="176">
        <v>351</v>
      </c>
      <c r="V14" s="176">
        <v>4</v>
      </c>
      <c r="W14" s="176">
        <v>1</v>
      </c>
      <c r="X14" s="243">
        <v>0</v>
      </c>
      <c r="Y14" s="243">
        <v>0</v>
      </c>
      <c r="Z14" s="178">
        <v>0</v>
      </c>
    </row>
    <row r="15" spans="2:26" ht="13.5" customHeight="1">
      <c r="B15" s="332" t="s">
        <v>33</v>
      </c>
      <c r="C15" s="175">
        <v>456</v>
      </c>
      <c r="D15" s="177">
        <v>437</v>
      </c>
      <c r="E15" s="177">
        <v>424</v>
      </c>
      <c r="F15" s="177">
        <v>7</v>
      </c>
      <c r="G15" s="177">
        <v>6</v>
      </c>
      <c r="H15" s="180">
        <f>P15+X15</f>
        <v>0</v>
      </c>
      <c r="I15" s="177">
        <v>19</v>
      </c>
      <c r="J15" s="180">
        <f>R15+Z15</f>
        <v>0</v>
      </c>
      <c r="K15" s="177">
        <v>217</v>
      </c>
      <c r="L15" s="177">
        <v>205</v>
      </c>
      <c r="M15" s="176">
        <v>198</v>
      </c>
      <c r="N15" s="176">
        <v>4</v>
      </c>
      <c r="O15" s="243">
        <v>3</v>
      </c>
      <c r="P15" s="243">
        <v>0</v>
      </c>
      <c r="Q15" s="176">
        <v>12</v>
      </c>
      <c r="R15" s="243">
        <v>0</v>
      </c>
      <c r="S15" s="177">
        <v>239</v>
      </c>
      <c r="T15" s="177">
        <v>231</v>
      </c>
      <c r="U15" s="176">
        <v>226</v>
      </c>
      <c r="V15" s="176">
        <v>3</v>
      </c>
      <c r="W15" s="176">
        <v>3</v>
      </c>
      <c r="X15" s="243">
        <v>0</v>
      </c>
      <c r="Y15" s="176">
        <v>7</v>
      </c>
      <c r="Z15" s="178">
        <v>0</v>
      </c>
    </row>
    <row r="16" spans="2:26" ht="13.5" customHeight="1">
      <c r="B16" s="332" t="s">
        <v>34</v>
      </c>
      <c r="C16" s="175">
        <v>678</v>
      </c>
      <c r="D16" s="177">
        <v>645</v>
      </c>
      <c r="E16" s="177">
        <v>632</v>
      </c>
      <c r="F16" s="177">
        <v>13</v>
      </c>
      <c r="G16" s="180">
        <f aca="true" t="shared" si="1" ref="F16:G23">O16+W16</f>
        <v>0</v>
      </c>
      <c r="H16" s="180">
        <f>P16+X16</f>
        <v>0</v>
      </c>
      <c r="I16" s="177">
        <v>31</v>
      </c>
      <c r="J16" s="177">
        <v>2</v>
      </c>
      <c r="K16" s="177">
        <v>330</v>
      </c>
      <c r="L16" s="177">
        <v>310</v>
      </c>
      <c r="M16" s="176">
        <v>304</v>
      </c>
      <c r="N16" s="176">
        <v>6</v>
      </c>
      <c r="O16" s="243">
        <v>0</v>
      </c>
      <c r="P16" s="243">
        <v>0</v>
      </c>
      <c r="Q16" s="176">
        <v>20</v>
      </c>
      <c r="R16" s="243">
        <v>0</v>
      </c>
      <c r="S16" s="177">
        <v>348</v>
      </c>
      <c r="T16" s="177">
        <v>335</v>
      </c>
      <c r="U16" s="176">
        <v>328</v>
      </c>
      <c r="V16" s="176">
        <v>7</v>
      </c>
      <c r="W16" s="243">
        <v>0</v>
      </c>
      <c r="X16" s="243">
        <v>0</v>
      </c>
      <c r="Y16" s="176">
        <v>11</v>
      </c>
      <c r="Z16" s="178">
        <v>2</v>
      </c>
    </row>
    <row r="17" spans="2:26" ht="13.5" customHeight="1">
      <c r="B17" s="332" t="s">
        <v>35</v>
      </c>
      <c r="C17" s="175">
        <v>81</v>
      </c>
      <c r="D17" s="177">
        <v>76</v>
      </c>
      <c r="E17" s="177">
        <v>76</v>
      </c>
      <c r="F17" s="177">
        <f t="shared" si="1"/>
        <v>0</v>
      </c>
      <c r="G17" s="180">
        <f t="shared" si="1"/>
        <v>0</v>
      </c>
      <c r="H17" s="180">
        <f>P17+X17</f>
        <v>0</v>
      </c>
      <c r="I17" s="177">
        <v>4</v>
      </c>
      <c r="J17" s="180">
        <v>1</v>
      </c>
      <c r="K17" s="177">
        <v>34</v>
      </c>
      <c r="L17" s="177">
        <v>31</v>
      </c>
      <c r="M17" s="176">
        <v>31</v>
      </c>
      <c r="N17" s="243">
        <v>0</v>
      </c>
      <c r="O17" s="243">
        <v>0</v>
      </c>
      <c r="P17" s="243">
        <v>0</v>
      </c>
      <c r="Q17" s="176">
        <v>2</v>
      </c>
      <c r="R17" s="243">
        <v>1</v>
      </c>
      <c r="S17" s="177">
        <v>47</v>
      </c>
      <c r="T17" s="177">
        <v>45</v>
      </c>
      <c r="U17" s="176">
        <v>45</v>
      </c>
      <c r="V17" s="176">
        <v>0</v>
      </c>
      <c r="W17" s="243">
        <v>0</v>
      </c>
      <c r="X17" s="243">
        <v>0</v>
      </c>
      <c r="Y17" s="243">
        <v>2</v>
      </c>
      <c r="Z17" s="243">
        <v>0</v>
      </c>
    </row>
    <row r="18" spans="2:26" s="34" customFormat="1" ht="4.5" customHeight="1" thickBot="1" thickTop="1">
      <c r="B18" s="333"/>
      <c r="C18" s="244"/>
      <c r="D18" s="245"/>
      <c r="E18" s="245"/>
      <c r="F18" s="245">
        <f t="shared" si="1"/>
        <v>0</v>
      </c>
      <c r="G18" s="245">
        <f t="shared" si="1"/>
        <v>0</v>
      </c>
      <c r="H18" s="245"/>
      <c r="I18" s="245">
        <f>Q18+Y18</f>
        <v>0</v>
      </c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2:26" ht="13.5" customHeight="1">
      <c r="B19" s="332" t="s">
        <v>36</v>
      </c>
      <c r="C19" s="175">
        <v>24</v>
      </c>
      <c r="D19" s="177">
        <v>23</v>
      </c>
      <c r="E19" s="177">
        <v>23</v>
      </c>
      <c r="F19" s="177">
        <f t="shared" si="1"/>
        <v>0</v>
      </c>
      <c r="G19" s="180">
        <f t="shared" si="1"/>
        <v>0</v>
      </c>
      <c r="H19" s="180">
        <f>P19+X19</f>
        <v>0</v>
      </c>
      <c r="I19" s="180">
        <v>1</v>
      </c>
      <c r="J19" s="180">
        <f>R19+Z19</f>
        <v>0</v>
      </c>
      <c r="K19" s="177">
        <v>11</v>
      </c>
      <c r="L19" s="177">
        <v>10</v>
      </c>
      <c r="M19" s="176">
        <v>10</v>
      </c>
      <c r="N19" s="176">
        <v>0</v>
      </c>
      <c r="O19" s="243">
        <v>0</v>
      </c>
      <c r="P19" s="243">
        <v>0</v>
      </c>
      <c r="Q19" s="243">
        <v>1</v>
      </c>
      <c r="R19" s="243">
        <v>0</v>
      </c>
      <c r="S19" s="177">
        <v>13</v>
      </c>
      <c r="T19" s="177">
        <v>13</v>
      </c>
      <c r="U19" s="176">
        <v>13</v>
      </c>
      <c r="V19" s="243">
        <v>0</v>
      </c>
      <c r="W19" s="243">
        <v>0</v>
      </c>
      <c r="X19" s="243">
        <v>0</v>
      </c>
      <c r="Y19" s="176">
        <v>0</v>
      </c>
      <c r="Z19" s="243">
        <v>0</v>
      </c>
    </row>
    <row r="20" spans="2:26" ht="13.5" customHeight="1">
      <c r="B20" s="332" t="s">
        <v>37</v>
      </c>
      <c r="C20" s="175">
        <v>39</v>
      </c>
      <c r="D20" s="177">
        <v>39</v>
      </c>
      <c r="E20" s="177">
        <v>39</v>
      </c>
      <c r="F20" s="177">
        <f t="shared" si="1"/>
        <v>0</v>
      </c>
      <c r="G20" s="180">
        <f t="shared" si="1"/>
        <v>0</v>
      </c>
      <c r="H20" s="180">
        <f>P20+X20</f>
        <v>0</v>
      </c>
      <c r="I20" s="180">
        <f>Q20+Y20</f>
        <v>0</v>
      </c>
      <c r="J20" s="180">
        <f>R20+Z20</f>
        <v>0</v>
      </c>
      <c r="K20" s="177">
        <v>18</v>
      </c>
      <c r="L20" s="177">
        <v>18</v>
      </c>
      <c r="M20" s="176">
        <v>18</v>
      </c>
      <c r="N20" s="176">
        <v>0</v>
      </c>
      <c r="O20" s="243">
        <v>0</v>
      </c>
      <c r="P20" s="243">
        <v>0</v>
      </c>
      <c r="Q20" s="176">
        <v>0</v>
      </c>
      <c r="R20" s="243">
        <v>0</v>
      </c>
      <c r="S20" s="177">
        <v>21</v>
      </c>
      <c r="T20" s="177">
        <v>21</v>
      </c>
      <c r="U20" s="176">
        <v>21</v>
      </c>
      <c r="V20" s="176">
        <v>0</v>
      </c>
      <c r="W20" s="243">
        <v>0</v>
      </c>
      <c r="X20" s="243">
        <v>0</v>
      </c>
      <c r="Y20" s="243">
        <v>0</v>
      </c>
      <c r="Z20" s="243">
        <v>0</v>
      </c>
    </row>
    <row r="21" spans="2:26" ht="13.5" customHeight="1">
      <c r="B21" s="332" t="s">
        <v>38</v>
      </c>
      <c r="C21" s="175">
        <v>286</v>
      </c>
      <c r="D21" s="177">
        <v>278</v>
      </c>
      <c r="E21" s="177">
        <v>264</v>
      </c>
      <c r="F21" s="177">
        <v>10</v>
      </c>
      <c r="G21" s="177">
        <v>4</v>
      </c>
      <c r="H21" s="180">
        <f>P21+X21</f>
        <v>0</v>
      </c>
      <c r="I21" s="177">
        <v>8</v>
      </c>
      <c r="J21" s="180">
        <f>R21+Z21</f>
        <v>0</v>
      </c>
      <c r="K21" s="177">
        <v>143</v>
      </c>
      <c r="L21" s="177">
        <v>136</v>
      </c>
      <c r="M21" s="176">
        <v>126</v>
      </c>
      <c r="N21" s="176">
        <v>7</v>
      </c>
      <c r="O21" s="243">
        <v>3</v>
      </c>
      <c r="P21" s="243">
        <v>0</v>
      </c>
      <c r="Q21" s="176">
        <v>7</v>
      </c>
      <c r="R21" s="243">
        <v>0</v>
      </c>
      <c r="S21" s="177">
        <v>143</v>
      </c>
      <c r="T21" s="177">
        <v>142</v>
      </c>
      <c r="U21" s="176">
        <v>138</v>
      </c>
      <c r="V21" s="176">
        <v>3</v>
      </c>
      <c r="W21" s="243">
        <v>1</v>
      </c>
      <c r="X21" s="243">
        <v>0</v>
      </c>
      <c r="Y21" s="176">
        <v>1</v>
      </c>
      <c r="Z21" s="243">
        <v>0</v>
      </c>
    </row>
    <row r="22" spans="2:26" ht="13.5" customHeight="1">
      <c r="B22" s="332" t="s">
        <v>39</v>
      </c>
      <c r="C22" s="175">
        <v>97</v>
      </c>
      <c r="D22" s="177">
        <v>92</v>
      </c>
      <c r="E22" s="177">
        <v>91</v>
      </c>
      <c r="F22" s="180">
        <v>1</v>
      </c>
      <c r="G22" s="180">
        <f t="shared" si="1"/>
        <v>0</v>
      </c>
      <c r="H22" s="180">
        <f>P22+X22</f>
        <v>0</v>
      </c>
      <c r="I22" s="177">
        <v>5</v>
      </c>
      <c r="J22" s="180">
        <f>R22+Z22</f>
        <v>0</v>
      </c>
      <c r="K22" s="177">
        <v>54</v>
      </c>
      <c r="L22" s="177">
        <v>49</v>
      </c>
      <c r="M22" s="176">
        <v>48</v>
      </c>
      <c r="N22" s="243">
        <v>1</v>
      </c>
      <c r="O22" s="178">
        <v>0</v>
      </c>
      <c r="P22" s="243">
        <v>0</v>
      </c>
      <c r="Q22" s="176">
        <v>5</v>
      </c>
      <c r="R22" s="243">
        <v>0</v>
      </c>
      <c r="S22" s="177">
        <v>43</v>
      </c>
      <c r="T22" s="177">
        <v>43</v>
      </c>
      <c r="U22" s="176">
        <v>43</v>
      </c>
      <c r="V22" s="176">
        <v>0</v>
      </c>
      <c r="W22" s="243">
        <v>0</v>
      </c>
      <c r="X22" s="243">
        <v>0</v>
      </c>
      <c r="Y22" s="243">
        <v>0</v>
      </c>
      <c r="Z22" s="243">
        <v>0</v>
      </c>
    </row>
    <row r="23" spans="2:26" ht="13.5" customHeight="1">
      <c r="B23" s="332" t="s">
        <v>40</v>
      </c>
      <c r="C23" s="175">
        <v>123</v>
      </c>
      <c r="D23" s="177">
        <v>115</v>
      </c>
      <c r="E23" s="177">
        <v>114</v>
      </c>
      <c r="F23" s="177">
        <f t="shared" si="1"/>
        <v>0</v>
      </c>
      <c r="G23" s="177">
        <v>1</v>
      </c>
      <c r="H23" s="180">
        <f>P23+X23</f>
        <v>0</v>
      </c>
      <c r="I23" s="177">
        <v>8</v>
      </c>
      <c r="J23" s="180">
        <f>R23+Z23</f>
        <v>0</v>
      </c>
      <c r="K23" s="177">
        <v>63</v>
      </c>
      <c r="L23" s="177">
        <v>55</v>
      </c>
      <c r="M23" s="176">
        <v>54</v>
      </c>
      <c r="N23" s="176">
        <v>0</v>
      </c>
      <c r="O23" s="176">
        <v>1</v>
      </c>
      <c r="P23" s="243">
        <v>0</v>
      </c>
      <c r="Q23" s="176">
        <v>8</v>
      </c>
      <c r="R23" s="178">
        <v>0</v>
      </c>
      <c r="S23" s="177">
        <v>60</v>
      </c>
      <c r="T23" s="177">
        <v>60</v>
      </c>
      <c r="U23" s="176">
        <v>60</v>
      </c>
      <c r="V23" s="176">
        <v>0</v>
      </c>
      <c r="W23" s="243">
        <v>0</v>
      </c>
      <c r="X23" s="243">
        <v>0</v>
      </c>
      <c r="Y23" s="243">
        <v>0</v>
      </c>
      <c r="Z23" s="243">
        <v>0</v>
      </c>
    </row>
    <row r="24" spans="2:26" s="34" customFormat="1" ht="4.5" customHeight="1" thickBot="1" thickTop="1">
      <c r="B24" s="333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</row>
    <row r="25" spans="2:26" ht="13.5" customHeight="1">
      <c r="B25" s="332" t="s">
        <v>41</v>
      </c>
      <c r="C25" s="175">
        <v>143</v>
      </c>
      <c r="D25" s="177">
        <v>138</v>
      </c>
      <c r="E25" s="177">
        <v>135</v>
      </c>
      <c r="F25" s="177">
        <v>2</v>
      </c>
      <c r="G25" s="177">
        <v>1</v>
      </c>
      <c r="H25" s="180">
        <f>P25+X25</f>
        <v>0</v>
      </c>
      <c r="I25" s="177">
        <v>5</v>
      </c>
      <c r="J25" s="180">
        <f>R25+Z25</f>
        <v>0</v>
      </c>
      <c r="K25" s="177">
        <v>69</v>
      </c>
      <c r="L25" s="177">
        <v>68</v>
      </c>
      <c r="M25" s="176">
        <v>66</v>
      </c>
      <c r="N25" s="178">
        <v>1</v>
      </c>
      <c r="O25" s="176">
        <v>1</v>
      </c>
      <c r="P25" s="243">
        <v>0</v>
      </c>
      <c r="Q25" s="176">
        <v>1</v>
      </c>
      <c r="R25" s="178">
        <v>0</v>
      </c>
      <c r="S25" s="177">
        <v>74</v>
      </c>
      <c r="T25" s="177">
        <v>70</v>
      </c>
      <c r="U25" s="176">
        <v>69</v>
      </c>
      <c r="V25" s="176">
        <v>1</v>
      </c>
      <c r="W25" s="243">
        <v>0</v>
      </c>
      <c r="X25" s="243">
        <v>0</v>
      </c>
      <c r="Y25" s="176">
        <v>4</v>
      </c>
      <c r="Z25" s="176"/>
    </row>
    <row r="26" spans="2:26" ht="13.5" customHeight="1">
      <c r="B26" s="332" t="s">
        <v>42</v>
      </c>
      <c r="C26" s="175">
        <v>60</v>
      </c>
      <c r="D26" s="177">
        <v>56</v>
      </c>
      <c r="E26" s="177">
        <v>56</v>
      </c>
      <c r="F26" s="180">
        <f>N26+V26</f>
        <v>0</v>
      </c>
      <c r="G26" s="180">
        <f aca="true" t="shared" si="2" ref="G26:G34">O26+W26</f>
        <v>0</v>
      </c>
      <c r="H26" s="180">
        <f>P26+X26</f>
        <v>0</v>
      </c>
      <c r="I26" s="177">
        <v>4</v>
      </c>
      <c r="J26" s="180">
        <f aca="true" t="shared" si="3" ref="J26:J71">R26+Z26</f>
        <v>0</v>
      </c>
      <c r="K26" s="177">
        <v>27</v>
      </c>
      <c r="L26" s="177">
        <v>24</v>
      </c>
      <c r="M26" s="176">
        <v>24</v>
      </c>
      <c r="N26" s="243">
        <v>0</v>
      </c>
      <c r="O26" s="243">
        <v>0</v>
      </c>
      <c r="P26" s="243">
        <v>0</v>
      </c>
      <c r="Q26" s="178">
        <v>3</v>
      </c>
      <c r="R26" s="243">
        <v>0</v>
      </c>
      <c r="S26" s="177">
        <v>33</v>
      </c>
      <c r="T26" s="177">
        <v>32</v>
      </c>
      <c r="U26" s="176">
        <v>32</v>
      </c>
      <c r="V26" s="243">
        <v>0</v>
      </c>
      <c r="W26" s="243">
        <v>0</v>
      </c>
      <c r="X26" s="243">
        <v>0</v>
      </c>
      <c r="Y26" s="176">
        <v>1</v>
      </c>
      <c r="Z26" s="243">
        <v>0</v>
      </c>
    </row>
    <row r="27" spans="2:26" ht="13.5" customHeight="1">
      <c r="B27" s="332" t="s">
        <v>43</v>
      </c>
      <c r="C27" s="175">
        <v>44</v>
      </c>
      <c r="D27" s="177">
        <v>42</v>
      </c>
      <c r="E27" s="177">
        <v>42</v>
      </c>
      <c r="F27" s="180">
        <f>N27+V27</f>
        <v>0</v>
      </c>
      <c r="G27" s="180">
        <f t="shared" si="2"/>
        <v>0</v>
      </c>
      <c r="H27" s="180">
        <f>P27+X27</f>
        <v>0</v>
      </c>
      <c r="I27" s="177">
        <v>2</v>
      </c>
      <c r="J27" s="180">
        <f t="shared" si="3"/>
        <v>0</v>
      </c>
      <c r="K27" s="177">
        <v>23</v>
      </c>
      <c r="L27" s="177">
        <v>21</v>
      </c>
      <c r="M27" s="176">
        <v>21</v>
      </c>
      <c r="N27" s="243">
        <v>0</v>
      </c>
      <c r="O27" s="243">
        <v>0</v>
      </c>
      <c r="P27" s="243">
        <v>0</v>
      </c>
      <c r="Q27" s="176">
        <v>2</v>
      </c>
      <c r="R27" s="243">
        <v>0</v>
      </c>
      <c r="S27" s="177">
        <v>21</v>
      </c>
      <c r="T27" s="177">
        <v>21</v>
      </c>
      <c r="U27" s="176">
        <v>21</v>
      </c>
      <c r="V27" s="243">
        <v>0</v>
      </c>
      <c r="W27" s="243">
        <v>0</v>
      </c>
      <c r="X27" s="243">
        <v>0</v>
      </c>
      <c r="Y27" s="243">
        <v>0</v>
      </c>
      <c r="Z27" s="243">
        <v>0</v>
      </c>
    </row>
    <row r="28" spans="2:26" ht="13.5" customHeight="1">
      <c r="B28" s="332" t="s">
        <v>44</v>
      </c>
      <c r="C28" s="175">
        <v>23</v>
      </c>
      <c r="D28" s="177">
        <v>23</v>
      </c>
      <c r="E28" s="177">
        <v>23</v>
      </c>
      <c r="F28" s="180">
        <f>N28+V28</f>
        <v>0</v>
      </c>
      <c r="G28" s="180">
        <f t="shared" si="2"/>
        <v>0</v>
      </c>
      <c r="H28" s="180">
        <f>P28+X28</f>
        <v>0</v>
      </c>
      <c r="I28" s="177">
        <f>Q28+Y28</f>
        <v>0</v>
      </c>
      <c r="J28" s="180">
        <f t="shared" si="3"/>
        <v>0</v>
      </c>
      <c r="K28" s="177">
        <v>11</v>
      </c>
      <c r="L28" s="177">
        <v>11</v>
      </c>
      <c r="M28" s="176">
        <v>11</v>
      </c>
      <c r="N28" s="243">
        <v>0</v>
      </c>
      <c r="O28" s="243">
        <v>0</v>
      </c>
      <c r="P28" s="243">
        <v>0</v>
      </c>
      <c r="Q28" s="176">
        <v>0</v>
      </c>
      <c r="R28" s="243">
        <v>0</v>
      </c>
      <c r="S28" s="177">
        <v>12</v>
      </c>
      <c r="T28" s="177">
        <v>12</v>
      </c>
      <c r="U28" s="176">
        <v>12</v>
      </c>
      <c r="V28" s="243">
        <v>0</v>
      </c>
      <c r="W28" s="243">
        <v>0</v>
      </c>
      <c r="X28" s="243">
        <v>0</v>
      </c>
      <c r="Y28" s="243">
        <v>0</v>
      </c>
      <c r="Z28" s="243">
        <v>0</v>
      </c>
    </row>
    <row r="29" spans="2:26" ht="13.5" customHeight="1">
      <c r="B29" s="332" t="s">
        <v>45</v>
      </c>
      <c r="C29" s="175">
        <v>9</v>
      </c>
      <c r="D29" s="177">
        <v>7</v>
      </c>
      <c r="E29" s="177">
        <v>7</v>
      </c>
      <c r="F29" s="180">
        <f>N29+V29</f>
        <v>0</v>
      </c>
      <c r="G29" s="180">
        <f t="shared" si="2"/>
        <v>0</v>
      </c>
      <c r="H29" s="180">
        <f>P29+X29</f>
        <v>0</v>
      </c>
      <c r="I29" s="180">
        <v>1</v>
      </c>
      <c r="J29" s="180">
        <v>1</v>
      </c>
      <c r="K29" s="177">
        <v>6</v>
      </c>
      <c r="L29" s="177">
        <v>5</v>
      </c>
      <c r="M29" s="176">
        <v>5</v>
      </c>
      <c r="N29" s="243">
        <v>0</v>
      </c>
      <c r="O29" s="243">
        <v>0</v>
      </c>
      <c r="P29" s="243">
        <v>0</v>
      </c>
      <c r="Q29" s="178">
        <v>1</v>
      </c>
      <c r="R29" s="243">
        <v>0</v>
      </c>
      <c r="S29" s="177">
        <v>3</v>
      </c>
      <c r="T29" s="177">
        <v>2</v>
      </c>
      <c r="U29" s="176">
        <v>2</v>
      </c>
      <c r="V29" s="178">
        <v>0</v>
      </c>
      <c r="W29" s="243">
        <v>0</v>
      </c>
      <c r="X29" s="243">
        <v>0</v>
      </c>
      <c r="Y29" s="243">
        <v>0</v>
      </c>
      <c r="Z29" s="243">
        <v>1</v>
      </c>
    </row>
    <row r="30" spans="2:26" s="34" customFormat="1" ht="4.5" customHeight="1" thickBot="1" thickTop="1">
      <c r="B30" s="333"/>
      <c r="C30" s="244"/>
      <c r="D30" s="245"/>
      <c r="E30" s="245"/>
      <c r="F30" s="245">
        <f>N30+V30</f>
        <v>0</v>
      </c>
      <c r="G30" s="245">
        <f t="shared" si="2"/>
        <v>0</v>
      </c>
      <c r="H30" s="245"/>
      <c r="I30" s="245"/>
      <c r="J30" s="245">
        <f t="shared" si="3"/>
        <v>0</v>
      </c>
      <c r="K30" s="245"/>
      <c r="L30" s="245"/>
      <c r="M30" s="245"/>
      <c r="N30" s="245"/>
      <c r="O30" s="245"/>
      <c r="P30" s="245"/>
      <c r="Q30" s="245"/>
      <c r="R30" s="245"/>
      <c r="S30" s="245">
        <f>T30+Y30+Z30</f>
        <v>0</v>
      </c>
      <c r="T30" s="245"/>
      <c r="U30" s="245"/>
      <c r="V30" s="245"/>
      <c r="W30" s="245"/>
      <c r="X30" s="245"/>
      <c r="Y30" s="245"/>
      <c r="Z30" s="245"/>
    </row>
    <row r="31" spans="2:26" ht="13.5" customHeight="1">
      <c r="B31" s="332" t="s">
        <v>46</v>
      </c>
      <c r="C31" s="175">
        <v>21</v>
      </c>
      <c r="D31" s="177">
        <v>21</v>
      </c>
      <c r="E31" s="177">
        <v>17</v>
      </c>
      <c r="F31" s="177">
        <v>4</v>
      </c>
      <c r="G31" s="180">
        <f t="shared" si="2"/>
        <v>0</v>
      </c>
      <c r="H31" s="180">
        <f>P31+X31</f>
        <v>0</v>
      </c>
      <c r="I31" s="177">
        <f>Q31+Y31</f>
        <v>0</v>
      </c>
      <c r="J31" s="180">
        <f t="shared" si="3"/>
        <v>0</v>
      </c>
      <c r="K31" s="177">
        <v>8</v>
      </c>
      <c r="L31" s="177">
        <v>8</v>
      </c>
      <c r="M31" s="176">
        <v>6</v>
      </c>
      <c r="N31" s="176">
        <v>2</v>
      </c>
      <c r="O31" s="243">
        <v>0</v>
      </c>
      <c r="P31" s="243">
        <v>0</v>
      </c>
      <c r="Q31" s="176">
        <v>0</v>
      </c>
      <c r="R31" s="243">
        <v>0</v>
      </c>
      <c r="S31" s="177">
        <v>13</v>
      </c>
      <c r="T31" s="177">
        <v>13</v>
      </c>
      <c r="U31" s="176">
        <v>11</v>
      </c>
      <c r="V31" s="176">
        <v>2</v>
      </c>
      <c r="W31" s="243">
        <v>0</v>
      </c>
      <c r="X31" s="243">
        <v>0</v>
      </c>
      <c r="Y31" s="243">
        <v>0</v>
      </c>
      <c r="Z31" s="243">
        <v>0</v>
      </c>
    </row>
    <row r="32" spans="2:26" ht="13.5" customHeight="1">
      <c r="B32" s="332" t="s">
        <v>47</v>
      </c>
      <c r="C32" s="175">
        <v>39</v>
      </c>
      <c r="D32" s="177">
        <v>39</v>
      </c>
      <c r="E32" s="177">
        <v>39</v>
      </c>
      <c r="F32" s="180">
        <f>N32+V32</f>
        <v>0</v>
      </c>
      <c r="G32" s="180">
        <f t="shared" si="2"/>
        <v>0</v>
      </c>
      <c r="H32" s="180">
        <f>P32+X32</f>
        <v>0</v>
      </c>
      <c r="I32" s="177">
        <f>Q32+Y32</f>
        <v>0</v>
      </c>
      <c r="J32" s="180">
        <f t="shared" si="3"/>
        <v>0</v>
      </c>
      <c r="K32" s="177">
        <v>17</v>
      </c>
      <c r="L32" s="177">
        <v>17</v>
      </c>
      <c r="M32" s="176">
        <v>17</v>
      </c>
      <c r="N32" s="243">
        <v>0</v>
      </c>
      <c r="O32" s="243">
        <v>0</v>
      </c>
      <c r="P32" s="243">
        <v>0</v>
      </c>
      <c r="Q32" s="176">
        <v>0</v>
      </c>
      <c r="R32" s="178">
        <v>0</v>
      </c>
      <c r="S32" s="177">
        <v>22</v>
      </c>
      <c r="T32" s="177">
        <v>22</v>
      </c>
      <c r="U32" s="176">
        <v>22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</row>
    <row r="33" spans="2:26" ht="13.5" customHeight="1">
      <c r="B33" s="332" t="s">
        <v>48</v>
      </c>
      <c r="C33" s="175">
        <v>65</v>
      </c>
      <c r="D33" s="177">
        <v>59</v>
      </c>
      <c r="E33" s="177">
        <v>59</v>
      </c>
      <c r="F33" s="180">
        <f>N33+V33</f>
        <v>0</v>
      </c>
      <c r="G33" s="180">
        <f t="shared" si="2"/>
        <v>0</v>
      </c>
      <c r="H33" s="180">
        <f>P33+X33</f>
        <v>0</v>
      </c>
      <c r="I33" s="177">
        <v>5</v>
      </c>
      <c r="J33" s="180">
        <v>1</v>
      </c>
      <c r="K33" s="177">
        <v>37</v>
      </c>
      <c r="L33" s="177">
        <v>32</v>
      </c>
      <c r="M33" s="176">
        <v>32</v>
      </c>
      <c r="N33" s="243">
        <v>0</v>
      </c>
      <c r="O33" s="243">
        <v>0</v>
      </c>
      <c r="P33" s="243">
        <v>0</v>
      </c>
      <c r="Q33" s="176">
        <v>4</v>
      </c>
      <c r="R33" s="178">
        <v>1</v>
      </c>
      <c r="S33" s="177">
        <v>28</v>
      </c>
      <c r="T33" s="177">
        <v>27</v>
      </c>
      <c r="U33" s="176">
        <v>27</v>
      </c>
      <c r="V33" s="243">
        <v>0</v>
      </c>
      <c r="W33" s="243">
        <v>0</v>
      </c>
      <c r="X33" s="243">
        <v>0</v>
      </c>
      <c r="Y33" s="243">
        <v>1</v>
      </c>
      <c r="Z33" s="243">
        <v>0</v>
      </c>
    </row>
    <row r="34" spans="2:26" ht="13.5" customHeight="1">
      <c r="B34" s="332" t="s">
        <v>49</v>
      </c>
      <c r="C34" s="175">
        <v>59</v>
      </c>
      <c r="D34" s="177">
        <v>58</v>
      </c>
      <c r="E34" s="177">
        <v>58</v>
      </c>
      <c r="F34" s="180">
        <f>N34+V34</f>
        <v>0</v>
      </c>
      <c r="G34" s="180">
        <f t="shared" si="2"/>
        <v>0</v>
      </c>
      <c r="H34" s="180">
        <f>P34+X34</f>
        <v>0</v>
      </c>
      <c r="I34" s="177">
        <f>Q34+Y34</f>
        <v>0</v>
      </c>
      <c r="J34" s="180">
        <v>1</v>
      </c>
      <c r="K34" s="177">
        <v>28</v>
      </c>
      <c r="L34" s="177">
        <v>27</v>
      </c>
      <c r="M34" s="176">
        <v>27</v>
      </c>
      <c r="N34" s="243">
        <v>0</v>
      </c>
      <c r="O34" s="243">
        <v>0</v>
      </c>
      <c r="P34" s="243">
        <v>0</v>
      </c>
      <c r="Q34" s="176">
        <v>0</v>
      </c>
      <c r="R34" s="243">
        <v>1</v>
      </c>
      <c r="S34" s="177">
        <v>31</v>
      </c>
      <c r="T34" s="177">
        <v>31</v>
      </c>
      <c r="U34" s="176">
        <v>31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</row>
    <row r="35" spans="2:26" ht="13.5" customHeight="1">
      <c r="B35" s="332" t="s">
        <v>50</v>
      </c>
      <c r="C35" s="175">
        <v>72</v>
      </c>
      <c r="D35" s="177">
        <v>67</v>
      </c>
      <c r="E35" s="177">
        <v>67</v>
      </c>
      <c r="F35" s="180">
        <f>N35+V35</f>
        <v>0</v>
      </c>
      <c r="G35" s="180">
        <f aca="true" t="shared" si="4" ref="F35:G39">O35+W35</f>
        <v>0</v>
      </c>
      <c r="H35" s="180">
        <f>P35+X35</f>
        <v>0</v>
      </c>
      <c r="I35" s="180">
        <v>4</v>
      </c>
      <c r="J35" s="177">
        <v>1</v>
      </c>
      <c r="K35" s="177">
        <v>34</v>
      </c>
      <c r="L35" s="177">
        <v>29</v>
      </c>
      <c r="M35" s="176">
        <v>29</v>
      </c>
      <c r="N35" s="243">
        <v>0</v>
      </c>
      <c r="O35" s="243">
        <v>0</v>
      </c>
      <c r="P35" s="243">
        <v>0</v>
      </c>
      <c r="Q35" s="243">
        <v>4</v>
      </c>
      <c r="R35" s="176">
        <v>1</v>
      </c>
      <c r="S35" s="177">
        <v>38</v>
      </c>
      <c r="T35" s="177">
        <v>38</v>
      </c>
      <c r="U35" s="176">
        <v>38</v>
      </c>
      <c r="V35" s="243">
        <v>0</v>
      </c>
      <c r="W35" s="243">
        <v>0</v>
      </c>
      <c r="X35" s="243">
        <v>0</v>
      </c>
      <c r="Y35" s="243">
        <v>0</v>
      </c>
      <c r="Z35" s="243">
        <v>0</v>
      </c>
    </row>
    <row r="36" spans="2:26" s="34" customFormat="1" ht="4.5" customHeight="1" thickBot="1" thickTop="1">
      <c r="B36" s="333"/>
      <c r="C36" s="244"/>
      <c r="D36" s="245"/>
      <c r="E36" s="245"/>
      <c r="F36" s="245">
        <f t="shared" si="4"/>
        <v>0</v>
      </c>
      <c r="G36" s="245">
        <f t="shared" si="4"/>
        <v>0</v>
      </c>
      <c r="H36" s="245"/>
      <c r="I36" s="245"/>
      <c r="J36" s="245">
        <f t="shared" si="3"/>
        <v>0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</row>
    <row r="37" spans="2:26" ht="13.5" customHeight="1">
      <c r="B37" s="332" t="s">
        <v>51</v>
      </c>
      <c r="C37" s="175">
        <v>28</v>
      </c>
      <c r="D37" s="177">
        <v>28</v>
      </c>
      <c r="E37" s="177">
        <v>28</v>
      </c>
      <c r="F37" s="180">
        <f t="shared" si="4"/>
        <v>0</v>
      </c>
      <c r="G37" s="180">
        <f t="shared" si="4"/>
        <v>0</v>
      </c>
      <c r="H37" s="180">
        <f>P37+X37</f>
        <v>0</v>
      </c>
      <c r="I37" s="177">
        <f>Q37+Y37</f>
        <v>0</v>
      </c>
      <c r="J37" s="177">
        <f t="shared" si="3"/>
        <v>0</v>
      </c>
      <c r="K37" s="177">
        <v>10</v>
      </c>
      <c r="L37" s="177">
        <v>10</v>
      </c>
      <c r="M37" s="176">
        <v>10</v>
      </c>
      <c r="N37" s="243">
        <v>0</v>
      </c>
      <c r="O37" s="243">
        <v>0</v>
      </c>
      <c r="P37" s="243">
        <v>0</v>
      </c>
      <c r="Q37" s="176">
        <v>0</v>
      </c>
      <c r="R37" s="243">
        <v>0</v>
      </c>
      <c r="S37" s="177">
        <v>18</v>
      </c>
      <c r="T37" s="177">
        <v>18</v>
      </c>
      <c r="U37" s="176">
        <v>18</v>
      </c>
      <c r="V37" s="243">
        <v>0</v>
      </c>
      <c r="W37" s="243">
        <v>0</v>
      </c>
      <c r="X37" s="243">
        <v>0</v>
      </c>
      <c r="Y37" s="243">
        <v>0</v>
      </c>
      <c r="Z37" s="243">
        <v>0</v>
      </c>
    </row>
    <row r="38" spans="2:26" ht="13.5" customHeight="1">
      <c r="B38" s="332" t="s">
        <v>52</v>
      </c>
      <c r="C38" s="175">
        <v>42</v>
      </c>
      <c r="D38" s="177">
        <v>41</v>
      </c>
      <c r="E38" s="177">
        <v>41</v>
      </c>
      <c r="F38" s="180">
        <f t="shared" si="4"/>
        <v>0</v>
      </c>
      <c r="G38" s="180">
        <f t="shared" si="4"/>
        <v>0</v>
      </c>
      <c r="H38" s="180">
        <f>P38+X38</f>
        <v>0</v>
      </c>
      <c r="I38" s="177">
        <v>1</v>
      </c>
      <c r="J38" s="177">
        <f t="shared" si="3"/>
        <v>0</v>
      </c>
      <c r="K38" s="177">
        <v>23</v>
      </c>
      <c r="L38" s="177">
        <v>22</v>
      </c>
      <c r="M38" s="176">
        <v>22</v>
      </c>
      <c r="N38" s="243">
        <v>0</v>
      </c>
      <c r="O38" s="243">
        <v>0</v>
      </c>
      <c r="P38" s="243">
        <v>0</v>
      </c>
      <c r="Q38" s="176">
        <v>1</v>
      </c>
      <c r="R38" s="243">
        <v>0</v>
      </c>
      <c r="S38" s="177">
        <v>19</v>
      </c>
      <c r="T38" s="177">
        <v>19</v>
      </c>
      <c r="U38" s="176">
        <v>19</v>
      </c>
      <c r="V38" s="243">
        <v>0</v>
      </c>
      <c r="W38" s="243">
        <v>0</v>
      </c>
      <c r="X38" s="243">
        <v>0</v>
      </c>
      <c r="Y38" s="243">
        <v>0</v>
      </c>
      <c r="Z38" s="243">
        <v>0</v>
      </c>
    </row>
    <row r="39" spans="2:26" ht="13.5" customHeight="1">
      <c r="B39" s="332" t="s">
        <v>53</v>
      </c>
      <c r="C39" s="175">
        <v>153</v>
      </c>
      <c r="D39" s="177">
        <v>152</v>
      </c>
      <c r="E39" s="177">
        <v>149</v>
      </c>
      <c r="F39" s="177">
        <v>3</v>
      </c>
      <c r="G39" s="180">
        <f t="shared" si="4"/>
        <v>0</v>
      </c>
      <c r="H39" s="180">
        <f>P39+X39</f>
        <v>0</v>
      </c>
      <c r="I39" s="177">
        <v>1</v>
      </c>
      <c r="J39" s="177">
        <f t="shared" si="3"/>
        <v>0</v>
      </c>
      <c r="K39" s="177">
        <v>77</v>
      </c>
      <c r="L39" s="177">
        <v>76</v>
      </c>
      <c r="M39" s="176">
        <v>75</v>
      </c>
      <c r="N39" s="176">
        <v>1</v>
      </c>
      <c r="O39" s="243">
        <v>0</v>
      </c>
      <c r="P39" s="243">
        <v>0</v>
      </c>
      <c r="Q39" s="176">
        <v>1</v>
      </c>
      <c r="R39" s="243">
        <v>0</v>
      </c>
      <c r="S39" s="177">
        <v>76</v>
      </c>
      <c r="T39" s="177">
        <v>76</v>
      </c>
      <c r="U39" s="176">
        <v>74</v>
      </c>
      <c r="V39" s="176">
        <v>2</v>
      </c>
      <c r="W39" s="178">
        <v>0</v>
      </c>
      <c r="X39" s="243">
        <v>0</v>
      </c>
      <c r="Y39" s="178">
        <v>0</v>
      </c>
      <c r="Z39" s="243">
        <v>0</v>
      </c>
    </row>
    <row r="40" spans="2:26" ht="13.5" customHeight="1">
      <c r="B40" s="332" t="s">
        <v>54</v>
      </c>
      <c r="C40" s="175">
        <v>246</v>
      </c>
      <c r="D40" s="177">
        <v>242</v>
      </c>
      <c r="E40" s="177">
        <v>236</v>
      </c>
      <c r="F40" s="177">
        <v>3</v>
      </c>
      <c r="G40" s="180">
        <v>3</v>
      </c>
      <c r="H40" s="180">
        <f>P40+X40</f>
        <v>0</v>
      </c>
      <c r="I40" s="180">
        <v>2</v>
      </c>
      <c r="J40" s="177">
        <v>2</v>
      </c>
      <c r="K40" s="177">
        <v>121</v>
      </c>
      <c r="L40" s="177">
        <v>118</v>
      </c>
      <c r="M40" s="176">
        <v>115</v>
      </c>
      <c r="N40" s="176">
        <v>1</v>
      </c>
      <c r="O40" s="243">
        <v>2</v>
      </c>
      <c r="P40" s="243">
        <v>0</v>
      </c>
      <c r="Q40" s="243">
        <v>1</v>
      </c>
      <c r="R40" s="176">
        <v>2</v>
      </c>
      <c r="S40" s="177">
        <v>125</v>
      </c>
      <c r="T40" s="177">
        <v>124</v>
      </c>
      <c r="U40" s="176">
        <v>121</v>
      </c>
      <c r="V40" s="176">
        <v>2</v>
      </c>
      <c r="W40" s="243">
        <v>1</v>
      </c>
      <c r="X40" s="243">
        <v>0</v>
      </c>
      <c r="Y40" s="243">
        <v>1</v>
      </c>
      <c r="Z40" s="243">
        <v>0</v>
      </c>
    </row>
    <row r="41" spans="2:26" ht="13.5" customHeight="1">
      <c r="B41" s="332" t="s">
        <v>55</v>
      </c>
      <c r="C41" s="175">
        <v>418</v>
      </c>
      <c r="D41" s="177">
        <v>413</v>
      </c>
      <c r="E41" s="177">
        <v>393</v>
      </c>
      <c r="F41" s="177">
        <v>14</v>
      </c>
      <c r="G41" s="177">
        <v>6</v>
      </c>
      <c r="H41" s="180">
        <f>P41+X41</f>
        <v>0</v>
      </c>
      <c r="I41" s="177">
        <v>4</v>
      </c>
      <c r="J41" s="180">
        <v>1</v>
      </c>
      <c r="K41" s="177">
        <v>197</v>
      </c>
      <c r="L41" s="177">
        <v>194</v>
      </c>
      <c r="M41" s="176">
        <v>182</v>
      </c>
      <c r="N41" s="176">
        <v>9</v>
      </c>
      <c r="O41" s="243">
        <v>3</v>
      </c>
      <c r="P41" s="243">
        <v>0</v>
      </c>
      <c r="Q41" s="176">
        <v>2</v>
      </c>
      <c r="R41" s="178">
        <v>1</v>
      </c>
      <c r="S41" s="177">
        <v>221</v>
      </c>
      <c r="T41" s="177">
        <v>219</v>
      </c>
      <c r="U41" s="176">
        <v>211</v>
      </c>
      <c r="V41" s="176">
        <v>5</v>
      </c>
      <c r="W41" s="176">
        <v>3</v>
      </c>
      <c r="X41" s="243">
        <v>0</v>
      </c>
      <c r="Y41" s="243">
        <v>2</v>
      </c>
      <c r="Z41" s="243">
        <v>0</v>
      </c>
    </row>
    <row r="42" spans="2:26" s="34" customFormat="1" ht="4.5" customHeight="1" thickBot="1" thickTop="1">
      <c r="B42" s="333"/>
      <c r="C42" s="244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</row>
    <row r="43" spans="2:26" ht="13.5" customHeight="1">
      <c r="B43" s="332" t="s">
        <v>56</v>
      </c>
      <c r="C43" s="175">
        <v>159</v>
      </c>
      <c r="D43" s="177">
        <v>158</v>
      </c>
      <c r="E43" s="177">
        <v>150</v>
      </c>
      <c r="F43" s="177">
        <v>5</v>
      </c>
      <c r="G43" s="180">
        <v>3</v>
      </c>
      <c r="H43" s="180"/>
      <c r="I43" s="177">
        <v>1</v>
      </c>
      <c r="J43" s="177">
        <f t="shared" si="3"/>
        <v>0</v>
      </c>
      <c r="K43" s="177">
        <v>81</v>
      </c>
      <c r="L43" s="177">
        <v>80</v>
      </c>
      <c r="M43" s="176">
        <v>77</v>
      </c>
      <c r="N43" s="243">
        <v>2</v>
      </c>
      <c r="O43" s="243">
        <v>1</v>
      </c>
      <c r="P43" s="243">
        <v>0</v>
      </c>
      <c r="Q43" s="176">
        <v>1</v>
      </c>
      <c r="R43" s="176">
        <v>0</v>
      </c>
      <c r="S43" s="177">
        <v>78</v>
      </c>
      <c r="T43" s="177">
        <v>78</v>
      </c>
      <c r="U43" s="176">
        <v>73</v>
      </c>
      <c r="V43" s="176">
        <v>3</v>
      </c>
      <c r="W43" s="243">
        <v>2</v>
      </c>
      <c r="X43" s="243">
        <v>0</v>
      </c>
      <c r="Y43" s="243"/>
      <c r="Z43" s="176">
        <v>0</v>
      </c>
    </row>
    <row r="44" spans="2:26" ht="13.5" customHeight="1">
      <c r="B44" s="332" t="s">
        <v>57</v>
      </c>
      <c r="C44" s="175">
        <v>148</v>
      </c>
      <c r="D44" s="177">
        <v>145</v>
      </c>
      <c r="E44" s="177">
        <v>142</v>
      </c>
      <c r="F44" s="177">
        <v>1</v>
      </c>
      <c r="G44" s="177">
        <v>2</v>
      </c>
      <c r="H44" s="180">
        <f>P44+X44</f>
        <v>0</v>
      </c>
      <c r="I44" s="177">
        <v>2</v>
      </c>
      <c r="J44" s="177">
        <v>1</v>
      </c>
      <c r="K44" s="177">
        <v>83</v>
      </c>
      <c r="L44" s="177">
        <v>80</v>
      </c>
      <c r="M44" s="176">
        <v>78</v>
      </c>
      <c r="N44" s="176">
        <v>1</v>
      </c>
      <c r="O44" s="243">
        <v>1</v>
      </c>
      <c r="P44" s="243">
        <v>0</v>
      </c>
      <c r="Q44" s="176">
        <v>2</v>
      </c>
      <c r="R44" s="243">
        <v>1</v>
      </c>
      <c r="S44" s="177">
        <v>65</v>
      </c>
      <c r="T44" s="177">
        <v>65</v>
      </c>
      <c r="U44" s="176">
        <v>64</v>
      </c>
      <c r="V44" s="243">
        <v>0</v>
      </c>
      <c r="W44" s="243">
        <v>1</v>
      </c>
      <c r="X44" s="243">
        <v>0</v>
      </c>
      <c r="Y44" s="176">
        <v>0</v>
      </c>
      <c r="Z44" s="176">
        <v>0</v>
      </c>
    </row>
    <row r="45" spans="2:26" ht="13.5" customHeight="1">
      <c r="B45" s="332" t="s">
        <v>58</v>
      </c>
      <c r="C45" s="175">
        <v>89</v>
      </c>
      <c r="D45" s="177">
        <v>86</v>
      </c>
      <c r="E45" s="177">
        <v>84</v>
      </c>
      <c r="F45" s="180">
        <v>1</v>
      </c>
      <c r="G45" s="180">
        <v>1</v>
      </c>
      <c r="H45" s="180">
        <f>P45+X45</f>
        <v>0</v>
      </c>
      <c r="I45" s="177">
        <v>2</v>
      </c>
      <c r="J45" s="177">
        <v>1</v>
      </c>
      <c r="K45" s="177">
        <v>44</v>
      </c>
      <c r="L45" s="177">
        <v>42</v>
      </c>
      <c r="M45" s="176">
        <v>41</v>
      </c>
      <c r="N45" s="243">
        <v>1</v>
      </c>
      <c r="O45" s="243">
        <v>0</v>
      </c>
      <c r="P45" s="243">
        <v>0</v>
      </c>
      <c r="Q45" s="176">
        <v>2</v>
      </c>
      <c r="R45" s="176">
        <v>0</v>
      </c>
      <c r="S45" s="177">
        <v>45</v>
      </c>
      <c r="T45" s="177">
        <v>44</v>
      </c>
      <c r="U45" s="176">
        <v>43</v>
      </c>
      <c r="V45" s="243">
        <v>0</v>
      </c>
      <c r="W45" s="243">
        <v>1</v>
      </c>
      <c r="X45" s="243">
        <v>0</v>
      </c>
      <c r="Y45" s="243">
        <v>0</v>
      </c>
      <c r="Z45" s="243">
        <v>1</v>
      </c>
    </row>
    <row r="46" spans="2:26" ht="13.5" customHeight="1">
      <c r="B46" s="332" t="s">
        <v>59</v>
      </c>
      <c r="C46" s="175">
        <v>95</v>
      </c>
      <c r="D46" s="177">
        <v>91</v>
      </c>
      <c r="E46" s="177">
        <v>91</v>
      </c>
      <c r="F46" s="180">
        <f>N46+V46</f>
        <v>0</v>
      </c>
      <c r="G46" s="180">
        <f aca="true" t="shared" si="5" ref="G46:G56">O46+W46</f>
        <v>0</v>
      </c>
      <c r="H46" s="180">
        <f>P46+X46</f>
        <v>0</v>
      </c>
      <c r="I46" s="177">
        <v>3</v>
      </c>
      <c r="J46" s="177">
        <v>1</v>
      </c>
      <c r="K46" s="177">
        <v>52</v>
      </c>
      <c r="L46" s="177">
        <v>48</v>
      </c>
      <c r="M46" s="176">
        <v>48</v>
      </c>
      <c r="N46" s="243">
        <v>0</v>
      </c>
      <c r="O46" s="243">
        <v>0</v>
      </c>
      <c r="P46" s="243">
        <v>0</v>
      </c>
      <c r="Q46" s="176">
        <v>3</v>
      </c>
      <c r="R46" s="243">
        <v>1</v>
      </c>
      <c r="S46" s="177">
        <v>43</v>
      </c>
      <c r="T46" s="177">
        <v>43</v>
      </c>
      <c r="U46" s="176">
        <v>43</v>
      </c>
      <c r="V46" s="178">
        <v>0</v>
      </c>
      <c r="W46" s="243">
        <v>0</v>
      </c>
      <c r="X46" s="243">
        <v>0</v>
      </c>
      <c r="Y46" s="243">
        <v>0</v>
      </c>
      <c r="Z46" s="176">
        <v>0</v>
      </c>
    </row>
    <row r="47" spans="2:26" ht="13.5" customHeight="1">
      <c r="B47" s="332" t="s">
        <v>60</v>
      </c>
      <c r="C47" s="175">
        <v>150</v>
      </c>
      <c r="D47" s="177">
        <v>149</v>
      </c>
      <c r="E47" s="177">
        <v>145</v>
      </c>
      <c r="F47" s="180">
        <v>2</v>
      </c>
      <c r="G47" s="180">
        <v>2</v>
      </c>
      <c r="H47" s="180">
        <f>P47+X47</f>
        <v>0</v>
      </c>
      <c r="I47" s="177">
        <v>1</v>
      </c>
      <c r="J47" s="177">
        <f t="shared" si="3"/>
        <v>0</v>
      </c>
      <c r="K47" s="177">
        <v>74</v>
      </c>
      <c r="L47" s="177">
        <v>73</v>
      </c>
      <c r="M47" s="176">
        <v>69</v>
      </c>
      <c r="N47" s="243">
        <v>2</v>
      </c>
      <c r="O47" s="243">
        <v>2</v>
      </c>
      <c r="P47" s="243">
        <v>0</v>
      </c>
      <c r="Q47" s="176">
        <v>1</v>
      </c>
      <c r="R47" s="176">
        <v>0</v>
      </c>
      <c r="S47" s="177">
        <v>76</v>
      </c>
      <c r="T47" s="177">
        <v>76</v>
      </c>
      <c r="U47" s="176">
        <v>76</v>
      </c>
      <c r="V47" s="243">
        <v>0</v>
      </c>
      <c r="W47" s="243">
        <v>0</v>
      </c>
      <c r="X47" s="243">
        <v>0</v>
      </c>
      <c r="Y47" s="176">
        <v>0</v>
      </c>
      <c r="Z47" s="178">
        <v>0</v>
      </c>
    </row>
    <row r="48" spans="2:26" s="34" customFormat="1" ht="4.5" customHeight="1" thickBot="1" thickTop="1">
      <c r="B48" s="333"/>
      <c r="C48" s="244"/>
      <c r="D48" s="245"/>
      <c r="E48" s="245"/>
      <c r="F48" s="245"/>
      <c r="G48" s="245">
        <f t="shared" si="5"/>
        <v>0</v>
      </c>
      <c r="H48" s="245"/>
      <c r="I48" s="245">
        <f>Q48+Y48</f>
        <v>0</v>
      </c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2:26" ht="13.5" customHeight="1">
      <c r="B49" s="332" t="s">
        <v>61</v>
      </c>
      <c r="C49" s="175">
        <v>168</v>
      </c>
      <c r="D49" s="177">
        <v>161</v>
      </c>
      <c r="E49" s="177">
        <v>158</v>
      </c>
      <c r="F49" s="177">
        <v>1</v>
      </c>
      <c r="G49" s="177">
        <v>2</v>
      </c>
      <c r="H49" s="180">
        <f>P49+X49</f>
        <v>0</v>
      </c>
      <c r="I49" s="177">
        <v>6</v>
      </c>
      <c r="J49" s="180">
        <v>1</v>
      </c>
      <c r="K49" s="177">
        <v>85</v>
      </c>
      <c r="L49" s="177">
        <v>81</v>
      </c>
      <c r="M49" s="176">
        <v>80</v>
      </c>
      <c r="N49" s="243">
        <v>0</v>
      </c>
      <c r="O49" s="243">
        <v>1</v>
      </c>
      <c r="P49" s="243">
        <v>0</v>
      </c>
      <c r="Q49" s="176">
        <v>3</v>
      </c>
      <c r="R49" s="243">
        <v>1</v>
      </c>
      <c r="S49" s="177">
        <v>83</v>
      </c>
      <c r="T49" s="177">
        <v>80</v>
      </c>
      <c r="U49" s="176">
        <v>78</v>
      </c>
      <c r="V49" s="176">
        <v>1</v>
      </c>
      <c r="W49" s="176">
        <v>1</v>
      </c>
      <c r="X49" s="243">
        <v>0</v>
      </c>
      <c r="Y49" s="178">
        <v>3</v>
      </c>
      <c r="Z49" s="243">
        <v>0</v>
      </c>
    </row>
    <row r="50" spans="2:26" ht="13.5" customHeight="1">
      <c r="B50" s="332" t="s">
        <v>62</v>
      </c>
      <c r="C50" s="175">
        <v>303</v>
      </c>
      <c r="D50" s="177">
        <v>295</v>
      </c>
      <c r="E50" s="177">
        <v>291</v>
      </c>
      <c r="F50" s="177">
        <v>2</v>
      </c>
      <c r="G50" s="180">
        <v>2</v>
      </c>
      <c r="H50" s="180">
        <f>P50+X50</f>
        <v>0</v>
      </c>
      <c r="I50" s="177">
        <v>5</v>
      </c>
      <c r="J50" s="180">
        <v>3</v>
      </c>
      <c r="K50" s="177">
        <v>140</v>
      </c>
      <c r="L50" s="177">
        <v>135</v>
      </c>
      <c r="M50" s="176">
        <v>132</v>
      </c>
      <c r="N50" s="176">
        <v>2</v>
      </c>
      <c r="O50" s="243">
        <v>1</v>
      </c>
      <c r="P50" s="243">
        <v>0</v>
      </c>
      <c r="Q50" s="176">
        <v>3</v>
      </c>
      <c r="R50" s="243">
        <v>2</v>
      </c>
      <c r="S50" s="177">
        <v>163</v>
      </c>
      <c r="T50" s="177">
        <v>160</v>
      </c>
      <c r="U50" s="176">
        <v>159</v>
      </c>
      <c r="V50" s="243">
        <v>0</v>
      </c>
      <c r="W50" s="178">
        <v>1</v>
      </c>
      <c r="X50" s="243">
        <v>0</v>
      </c>
      <c r="Y50" s="178">
        <v>2</v>
      </c>
      <c r="Z50" s="243">
        <v>1</v>
      </c>
    </row>
    <row r="51" spans="2:26" ht="13.5" customHeight="1">
      <c r="B51" s="332" t="s">
        <v>63</v>
      </c>
      <c r="C51" s="175">
        <v>112</v>
      </c>
      <c r="D51" s="177">
        <v>111</v>
      </c>
      <c r="E51" s="177">
        <v>109</v>
      </c>
      <c r="F51" s="177">
        <f>N51+V51</f>
        <v>0</v>
      </c>
      <c r="G51" s="180">
        <v>2</v>
      </c>
      <c r="H51" s="180">
        <f>P51+X51</f>
        <v>0</v>
      </c>
      <c r="I51" s="180">
        <v>1</v>
      </c>
      <c r="J51" s="180">
        <f t="shared" si="3"/>
        <v>0</v>
      </c>
      <c r="K51" s="177">
        <v>52</v>
      </c>
      <c r="L51" s="177">
        <v>51</v>
      </c>
      <c r="M51" s="176">
        <v>50</v>
      </c>
      <c r="N51" s="243">
        <v>0</v>
      </c>
      <c r="O51" s="243">
        <v>1</v>
      </c>
      <c r="P51" s="243">
        <v>0</v>
      </c>
      <c r="Q51" s="243">
        <v>1</v>
      </c>
      <c r="R51" s="176">
        <v>0</v>
      </c>
      <c r="S51" s="177">
        <v>60</v>
      </c>
      <c r="T51" s="177">
        <v>60</v>
      </c>
      <c r="U51" s="176">
        <v>59</v>
      </c>
      <c r="V51" s="243">
        <v>0</v>
      </c>
      <c r="W51" s="243">
        <v>1</v>
      </c>
      <c r="X51" s="243">
        <v>0</v>
      </c>
      <c r="Y51" s="243">
        <v>0</v>
      </c>
      <c r="Z51" s="243">
        <v>0</v>
      </c>
    </row>
    <row r="52" spans="2:26" ht="13.5" customHeight="1">
      <c r="B52" s="332" t="s">
        <v>64</v>
      </c>
      <c r="C52" s="175">
        <v>143</v>
      </c>
      <c r="D52" s="177">
        <v>140</v>
      </c>
      <c r="E52" s="177">
        <v>140</v>
      </c>
      <c r="F52" s="177">
        <f>N52+V52</f>
        <v>0</v>
      </c>
      <c r="G52" s="180">
        <f t="shared" si="5"/>
        <v>0</v>
      </c>
      <c r="H52" s="180">
        <f>P52+X52</f>
        <v>0</v>
      </c>
      <c r="I52" s="180">
        <v>2</v>
      </c>
      <c r="J52" s="180">
        <v>1</v>
      </c>
      <c r="K52" s="177">
        <v>80</v>
      </c>
      <c r="L52" s="177">
        <v>78</v>
      </c>
      <c r="M52" s="176">
        <v>78</v>
      </c>
      <c r="N52" s="243">
        <v>0</v>
      </c>
      <c r="O52" s="243">
        <v>0</v>
      </c>
      <c r="P52" s="243">
        <v>0</v>
      </c>
      <c r="Q52" s="176">
        <v>2</v>
      </c>
      <c r="R52" s="243">
        <v>0</v>
      </c>
      <c r="S52" s="177">
        <v>63</v>
      </c>
      <c r="T52" s="177">
        <v>62</v>
      </c>
      <c r="U52" s="176">
        <v>62</v>
      </c>
      <c r="V52" s="243">
        <v>0</v>
      </c>
      <c r="W52" s="243">
        <v>0</v>
      </c>
      <c r="X52" s="243">
        <v>0</v>
      </c>
      <c r="Y52" s="243">
        <v>0</v>
      </c>
      <c r="Z52" s="243">
        <v>1</v>
      </c>
    </row>
    <row r="53" spans="2:26" ht="13.5" customHeight="1">
      <c r="B53" s="332" t="s">
        <v>65</v>
      </c>
      <c r="C53" s="175">
        <v>13</v>
      </c>
      <c r="D53" s="177">
        <v>13</v>
      </c>
      <c r="E53" s="177">
        <v>13</v>
      </c>
      <c r="F53" s="177">
        <f>N53+V53</f>
        <v>0</v>
      </c>
      <c r="G53" s="180">
        <f t="shared" si="5"/>
        <v>0</v>
      </c>
      <c r="H53" s="180">
        <f>P53+X53</f>
        <v>0</v>
      </c>
      <c r="I53" s="180">
        <f>Q53+Y53</f>
        <v>0</v>
      </c>
      <c r="J53" s="180">
        <f t="shared" si="3"/>
        <v>0</v>
      </c>
      <c r="K53" s="177">
        <v>6</v>
      </c>
      <c r="L53" s="177">
        <v>6</v>
      </c>
      <c r="M53" s="176">
        <v>6</v>
      </c>
      <c r="N53" s="243">
        <v>0</v>
      </c>
      <c r="O53" s="243">
        <v>0</v>
      </c>
      <c r="P53" s="243">
        <v>0</v>
      </c>
      <c r="Q53" s="243">
        <v>0</v>
      </c>
      <c r="R53" s="243">
        <v>0</v>
      </c>
      <c r="S53" s="177">
        <v>7</v>
      </c>
      <c r="T53" s="177">
        <v>7</v>
      </c>
      <c r="U53" s="176">
        <v>7</v>
      </c>
      <c r="V53" s="243">
        <v>0</v>
      </c>
      <c r="W53" s="243">
        <v>0</v>
      </c>
      <c r="X53" s="243">
        <v>0</v>
      </c>
      <c r="Y53" s="243">
        <v>0</v>
      </c>
      <c r="Z53" s="243">
        <v>0</v>
      </c>
    </row>
    <row r="54" spans="2:26" s="34" customFormat="1" ht="4.5" customHeight="1" thickBot="1" thickTop="1">
      <c r="B54" s="333"/>
      <c r="C54" s="244"/>
      <c r="D54" s="245"/>
      <c r="E54" s="245"/>
      <c r="F54" s="245">
        <f>N54+V54</f>
        <v>0</v>
      </c>
      <c r="G54" s="245">
        <f t="shared" si="5"/>
        <v>0</v>
      </c>
      <c r="H54" s="245"/>
      <c r="I54" s="245">
        <f>Q54+Y54</f>
        <v>0</v>
      </c>
      <c r="J54" s="245">
        <f t="shared" si="3"/>
        <v>0</v>
      </c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</row>
    <row r="55" spans="2:26" ht="13.5" customHeight="1">
      <c r="B55" s="332" t="s">
        <v>66</v>
      </c>
      <c r="C55" s="175">
        <v>222</v>
      </c>
      <c r="D55" s="177">
        <v>218</v>
      </c>
      <c r="E55" s="177">
        <v>211</v>
      </c>
      <c r="F55" s="177">
        <v>7</v>
      </c>
      <c r="G55" s="180">
        <f t="shared" si="5"/>
        <v>0</v>
      </c>
      <c r="H55" s="180">
        <f>P55+X55</f>
        <v>0</v>
      </c>
      <c r="I55" s="177">
        <v>4</v>
      </c>
      <c r="J55" s="177">
        <f t="shared" si="3"/>
        <v>0</v>
      </c>
      <c r="K55" s="177">
        <v>107</v>
      </c>
      <c r="L55" s="177">
        <v>103</v>
      </c>
      <c r="M55" s="176">
        <v>100</v>
      </c>
      <c r="N55" s="176">
        <v>3</v>
      </c>
      <c r="O55" s="243">
        <v>0</v>
      </c>
      <c r="P55" s="243">
        <v>0</v>
      </c>
      <c r="Q55" s="176">
        <v>4</v>
      </c>
      <c r="R55" s="178">
        <v>0</v>
      </c>
      <c r="S55" s="177">
        <v>115</v>
      </c>
      <c r="T55" s="177">
        <v>115</v>
      </c>
      <c r="U55" s="176">
        <v>111</v>
      </c>
      <c r="V55" s="176">
        <v>4</v>
      </c>
      <c r="W55" s="178">
        <v>0</v>
      </c>
      <c r="X55" s="243">
        <v>0</v>
      </c>
      <c r="Y55" s="243">
        <v>0</v>
      </c>
      <c r="Z55" s="176">
        <v>0</v>
      </c>
    </row>
    <row r="56" spans="2:26" ht="13.5" customHeight="1">
      <c r="B56" s="332" t="s">
        <v>67</v>
      </c>
      <c r="C56" s="175">
        <v>112</v>
      </c>
      <c r="D56" s="177">
        <v>109</v>
      </c>
      <c r="E56" s="177">
        <v>104</v>
      </c>
      <c r="F56" s="177">
        <v>5</v>
      </c>
      <c r="G56" s="180">
        <f t="shared" si="5"/>
        <v>0</v>
      </c>
      <c r="H56" s="180">
        <f>P56+X56</f>
        <v>0</v>
      </c>
      <c r="I56" s="177">
        <v>3</v>
      </c>
      <c r="J56" s="177">
        <f t="shared" si="3"/>
        <v>0</v>
      </c>
      <c r="K56" s="177">
        <v>48</v>
      </c>
      <c r="L56" s="177">
        <v>45</v>
      </c>
      <c r="M56" s="176">
        <v>44</v>
      </c>
      <c r="N56" s="176">
        <v>1</v>
      </c>
      <c r="O56" s="176">
        <v>0</v>
      </c>
      <c r="P56" s="243">
        <v>0</v>
      </c>
      <c r="Q56" s="176">
        <v>3</v>
      </c>
      <c r="R56" s="178">
        <v>0</v>
      </c>
      <c r="S56" s="177">
        <v>64</v>
      </c>
      <c r="T56" s="177">
        <v>64</v>
      </c>
      <c r="U56" s="176">
        <v>60</v>
      </c>
      <c r="V56" s="176">
        <v>4</v>
      </c>
      <c r="W56" s="178">
        <v>0</v>
      </c>
      <c r="X56" s="243">
        <v>0</v>
      </c>
      <c r="Y56" s="243">
        <v>0</v>
      </c>
      <c r="Z56" s="176">
        <v>0</v>
      </c>
    </row>
    <row r="57" spans="2:26" ht="13.5" customHeight="1">
      <c r="B57" s="332" t="s">
        <v>68</v>
      </c>
      <c r="C57" s="175">
        <v>72</v>
      </c>
      <c r="D57" s="177">
        <v>72</v>
      </c>
      <c r="E57" s="177">
        <v>69</v>
      </c>
      <c r="F57" s="177">
        <v>3</v>
      </c>
      <c r="G57" s="180">
        <f aca="true" t="shared" si="6" ref="G57:G71">O57+W57</f>
        <v>0</v>
      </c>
      <c r="H57" s="180">
        <f>P57+X57</f>
        <v>0</v>
      </c>
      <c r="I57" s="180">
        <f>Q57+Y57</f>
        <v>0</v>
      </c>
      <c r="J57" s="177">
        <f t="shared" si="3"/>
        <v>0</v>
      </c>
      <c r="K57" s="177">
        <v>39</v>
      </c>
      <c r="L57" s="177">
        <v>39</v>
      </c>
      <c r="M57" s="176">
        <v>38</v>
      </c>
      <c r="N57" s="176">
        <v>1</v>
      </c>
      <c r="O57" s="243">
        <v>0</v>
      </c>
      <c r="P57" s="243">
        <v>0</v>
      </c>
      <c r="Q57" s="176">
        <v>0</v>
      </c>
      <c r="R57" s="176">
        <v>0</v>
      </c>
      <c r="S57" s="177">
        <v>33</v>
      </c>
      <c r="T57" s="177">
        <v>33</v>
      </c>
      <c r="U57" s="176">
        <v>31</v>
      </c>
      <c r="V57" s="176">
        <v>2</v>
      </c>
      <c r="W57" s="243">
        <v>0</v>
      </c>
      <c r="X57" s="243">
        <v>0</v>
      </c>
      <c r="Y57" s="243">
        <v>0</v>
      </c>
      <c r="Z57" s="178">
        <v>0</v>
      </c>
    </row>
    <row r="58" spans="2:26" ht="13.5" customHeight="1">
      <c r="B58" s="332" t="s">
        <v>69</v>
      </c>
      <c r="C58" s="175">
        <v>71</v>
      </c>
      <c r="D58" s="177">
        <v>70</v>
      </c>
      <c r="E58" s="177">
        <v>70</v>
      </c>
      <c r="F58" s="177">
        <f>N58+V58</f>
        <v>0</v>
      </c>
      <c r="G58" s="180">
        <f t="shared" si="6"/>
        <v>0</v>
      </c>
      <c r="H58" s="180">
        <f>P58+X58</f>
        <v>0</v>
      </c>
      <c r="I58" s="180">
        <f>Q58+Y58</f>
        <v>0</v>
      </c>
      <c r="J58" s="180">
        <v>1</v>
      </c>
      <c r="K58" s="177">
        <v>39</v>
      </c>
      <c r="L58" s="177">
        <v>39</v>
      </c>
      <c r="M58" s="176">
        <v>39</v>
      </c>
      <c r="N58" s="243">
        <v>0</v>
      </c>
      <c r="O58" s="243">
        <v>0</v>
      </c>
      <c r="P58" s="243">
        <v>0</v>
      </c>
      <c r="Q58" s="176">
        <v>0</v>
      </c>
      <c r="R58" s="176">
        <v>0</v>
      </c>
      <c r="S58" s="177">
        <v>32</v>
      </c>
      <c r="T58" s="177">
        <v>31</v>
      </c>
      <c r="U58" s="176">
        <v>31</v>
      </c>
      <c r="V58" s="243">
        <v>0</v>
      </c>
      <c r="W58" s="243">
        <v>0</v>
      </c>
      <c r="X58" s="243">
        <v>0</v>
      </c>
      <c r="Y58" s="243">
        <v>0</v>
      </c>
      <c r="Z58" s="243">
        <v>1</v>
      </c>
    </row>
    <row r="59" spans="2:26" ht="13.5" customHeight="1">
      <c r="B59" s="332" t="s">
        <v>70</v>
      </c>
      <c r="C59" s="175">
        <v>9</v>
      </c>
      <c r="D59" s="177">
        <v>9</v>
      </c>
      <c r="E59" s="177">
        <v>8</v>
      </c>
      <c r="F59" s="177">
        <v>1</v>
      </c>
      <c r="G59" s="180">
        <f t="shared" si="6"/>
        <v>0</v>
      </c>
      <c r="H59" s="180">
        <f>P59+X59</f>
        <v>0</v>
      </c>
      <c r="I59" s="180">
        <f>Q59+Y59</f>
        <v>0</v>
      </c>
      <c r="J59" s="180">
        <f t="shared" si="3"/>
        <v>0</v>
      </c>
      <c r="K59" s="177">
        <v>3</v>
      </c>
      <c r="L59" s="177">
        <v>3</v>
      </c>
      <c r="M59" s="176">
        <v>2</v>
      </c>
      <c r="N59" s="176">
        <v>1</v>
      </c>
      <c r="O59" s="243">
        <v>0</v>
      </c>
      <c r="P59" s="243">
        <v>0</v>
      </c>
      <c r="Q59" s="176">
        <v>0</v>
      </c>
      <c r="R59" s="243">
        <v>0</v>
      </c>
      <c r="S59" s="177">
        <v>6</v>
      </c>
      <c r="T59" s="177">
        <v>6</v>
      </c>
      <c r="U59" s="176">
        <v>6</v>
      </c>
      <c r="V59" s="243">
        <v>0</v>
      </c>
      <c r="W59" s="243">
        <v>0</v>
      </c>
      <c r="X59" s="243">
        <v>0</v>
      </c>
      <c r="Y59" s="243">
        <v>0</v>
      </c>
      <c r="Z59" s="243">
        <v>0</v>
      </c>
    </row>
    <row r="60" spans="2:26" s="34" customFormat="1" ht="4.5" customHeight="1" thickBot="1" thickTop="1">
      <c r="B60" s="333"/>
      <c r="C60" s="244"/>
      <c r="D60" s="245"/>
      <c r="E60" s="245"/>
      <c r="F60" s="245"/>
      <c r="G60" s="245">
        <f t="shared" si="6"/>
        <v>0</v>
      </c>
      <c r="H60" s="245"/>
      <c r="I60" s="245"/>
      <c r="J60" s="245">
        <f t="shared" si="3"/>
        <v>0</v>
      </c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</row>
    <row r="61" spans="2:26" ht="13.5" customHeight="1">
      <c r="B61" s="332" t="s">
        <v>71</v>
      </c>
      <c r="C61" s="175">
        <v>89</v>
      </c>
      <c r="D61" s="177">
        <v>85</v>
      </c>
      <c r="E61" s="177">
        <v>85</v>
      </c>
      <c r="F61" s="177">
        <f>N61+V61</f>
        <v>0</v>
      </c>
      <c r="G61" s="180">
        <f t="shared" si="6"/>
        <v>0</v>
      </c>
      <c r="H61" s="180">
        <f>P61+X61</f>
        <v>0</v>
      </c>
      <c r="I61" s="177">
        <v>3</v>
      </c>
      <c r="J61" s="180">
        <v>1</v>
      </c>
      <c r="K61" s="177">
        <v>40</v>
      </c>
      <c r="L61" s="177">
        <v>38</v>
      </c>
      <c r="M61" s="176">
        <v>38</v>
      </c>
      <c r="N61" s="176">
        <v>0</v>
      </c>
      <c r="O61" s="243">
        <v>0</v>
      </c>
      <c r="P61" s="243">
        <v>0</v>
      </c>
      <c r="Q61" s="243">
        <v>2</v>
      </c>
      <c r="R61" s="243">
        <v>0</v>
      </c>
      <c r="S61" s="177">
        <v>49</v>
      </c>
      <c r="T61" s="177">
        <v>47</v>
      </c>
      <c r="U61" s="176">
        <v>47</v>
      </c>
      <c r="V61" s="176">
        <v>0</v>
      </c>
      <c r="W61" s="243">
        <v>0</v>
      </c>
      <c r="X61" s="243">
        <v>0</v>
      </c>
      <c r="Y61" s="176">
        <v>1</v>
      </c>
      <c r="Z61" s="243">
        <v>1</v>
      </c>
    </row>
    <row r="62" spans="2:26" ht="13.5" customHeight="1">
      <c r="B62" s="332" t="s">
        <v>72</v>
      </c>
      <c r="C62" s="175">
        <v>16</v>
      </c>
      <c r="D62" s="177">
        <v>16</v>
      </c>
      <c r="E62" s="177">
        <v>10</v>
      </c>
      <c r="F62" s="177">
        <v>6</v>
      </c>
      <c r="G62" s="180">
        <f t="shared" si="6"/>
        <v>0</v>
      </c>
      <c r="H62" s="180">
        <f>P62+X62</f>
        <v>0</v>
      </c>
      <c r="I62" s="180">
        <f>Q62+Y62</f>
        <v>0</v>
      </c>
      <c r="J62" s="180">
        <f t="shared" si="3"/>
        <v>0</v>
      </c>
      <c r="K62" s="177">
        <v>7</v>
      </c>
      <c r="L62" s="177">
        <v>7</v>
      </c>
      <c r="M62" s="176">
        <v>6</v>
      </c>
      <c r="N62" s="176">
        <v>1</v>
      </c>
      <c r="O62" s="243">
        <v>0</v>
      </c>
      <c r="P62" s="243">
        <v>0</v>
      </c>
      <c r="Q62" s="176">
        <v>0</v>
      </c>
      <c r="R62" s="243">
        <v>0</v>
      </c>
      <c r="S62" s="177">
        <v>9</v>
      </c>
      <c r="T62" s="177">
        <v>9</v>
      </c>
      <c r="U62" s="176">
        <v>4</v>
      </c>
      <c r="V62" s="176">
        <v>5</v>
      </c>
      <c r="W62" s="243">
        <v>0</v>
      </c>
      <c r="X62" s="243">
        <v>0</v>
      </c>
      <c r="Y62" s="243">
        <v>0</v>
      </c>
      <c r="Z62" s="243">
        <v>0</v>
      </c>
    </row>
    <row r="63" spans="2:26" ht="13.5" customHeight="1">
      <c r="B63" s="332" t="s">
        <v>73</v>
      </c>
      <c r="C63" s="175">
        <v>74</v>
      </c>
      <c r="D63" s="177">
        <v>73</v>
      </c>
      <c r="E63" s="177">
        <v>70</v>
      </c>
      <c r="F63" s="177">
        <v>3</v>
      </c>
      <c r="G63" s="180">
        <f t="shared" si="6"/>
        <v>0</v>
      </c>
      <c r="H63" s="180">
        <f>P63+X63</f>
        <v>0</v>
      </c>
      <c r="I63" s="177">
        <v>1</v>
      </c>
      <c r="J63" s="180">
        <f t="shared" si="3"/>
        <v>0</v>
      </c>
      <c r="K63" s="177">
        <v>35</v>
      </c>
      <c r="L63" s="177">
        <v>34</v>
      </c>
      <c r="M63" s="176">
        <v>33</v>
      </c>
      <c r="N63" s="176">
        <v>1</v>
      </c>
      <c r="O63" s="243">
        <v>0</v>
      </c>
      <c r="P63" s="243">
        <v>0</v>
      </c>
      <c r="Q63" s="176">
        <v>1</v>
      </c>
      <c r="R63" s="243">
        <v>0</v>
      </c>
      <c r="S63" s="177">
        <v>39</v>
      </c>
      <c r="T63" s="177">
        <v>39</v>
      </c>
      <c r="U63" s="176">
        <v>37</v>
      </c>
      <c r="V63" s="176">
        <v>2</v>
      </c>
      <c r="W63" s="243">
        <v>0</v>
      </c>
      <c r="X63" s="243">
        <v>0</v>
      </c>
      <c r="Y63" s="243">
        <v>0</v>
      </c>
      <c r="Z63" s="243">
        <v>0</v>
      </c>
    </row>
    <row r="64" spans="2:26" ht="13.5" customHeight="1">
      <c r="B64" s="332" t="s">
        <v>74</v>
      </c>
      <c r="C64" s="175">
        <v>88</v>
      </c>
      <c r="D64" s="177">
        <v>85</v>
      </c>
      <c r="E64" s="177">
        <v>85</v>
      </c>
      <c r="F64" s="177">
        <f>N64+V64</f>
        <v>0</v>
      </c>
      <c r="G64" s="180">
        <f t="shared" si="6"/>
        <v>0</v>
      </c>
      <c r="H64" s="180">
        <f>P64+X64</f>
        <v>0</v>
      </c>
      <c r="I64" s="180">
        <v>3</v>
      </c>
      <c r="J64" s="177">
        <f t="shared" si="3"/>
        <v>0</v>
      </c>
      <c r="K64" s="177">
        <v>49</v>
      </c>
      <c r="L64" s="177">
        <v>47</v>
      </c>
      <c r="M64" s="176">
        <v>47</v>
      </c>
      <c r="N64" s="243">
        <v>0</v>
      </c>
      <c r="O64" s="243">
        <v>0</v>
      </c>
      <c r="P64" s="243">
        <v>0</v>
      </c>
      <c r="Q64" s="176">
        <v>2</v>
      </c>
      <c r="R64" s="176">
        <v>0</v>
      </c>
      <c r="S64" s="177">
        <v>39</v>
      </c>
      <c r="T64" s="177">
        <v>38</v>
      </c>
      <c r="U64" s="176">
        <v>38</v>
      </c>
      <c r="V64" s="176">
        <v>0</v>
      </c>
      <c r="W64" s="243">
        <v>0</v>
      </c>
      <c r="X64" s="243">
        <v>0</v>
      </c>
      <c r="Y64" s="243">
        <v>1</v>
      </c>
      <c r="Z64" s="243">
        <v>0</v>
      </c>
    </row>
    <row r="65" spans="2:26" ht="13.5" customHeight="1">
      <c r="B65" s="332" t="s">
        <v>75</v>
      </c>
      <c r="C65" s="175">
        <v>225</v>
      </c>
      <c r="D65" s="177">
        <v>217</v>
      </c>
      <c r="E65" s="177">
        <v>214</v>
      </c>
      <c r="F65" s="177">
        <v>1</v>
      </c>
      <c r="G65" s="180">
        <v>2</v>
      </c>
      <c r="H65" s="180">
        <f>P65+X65</f>
        <v>0</v>
      </c>
      <c r="I65" s="177">
        <v>4</v>
      </c>
      <c r="J65" s="177">
        <v>4</v>
      </c>
      <c r="K65" s="177">
        <v>111</v>
      </c>
      <c r="L65" s="177">
        <v>108</v>
      </c>
      <c r="M65" s="176">
        <v>108</v>
      </c>
      <c r="N65" s="243">
        <v>0</v>
      </c>
      <c r="O65" s="243">
        <v>0</v>
      </c>
      <c r="P65" s="243">
        <v>0</v>
      </c>
      <c r="Q65" s="176">
        <v>0</v>
      </c>
      <c r="R65" s="176">
        <v>3</v>
      </c>
      <c r="S65" s="177">
        <v>114</v>
      </c>
      <c r="T65" s="177">
        <v>109</v>
      </c>
      <c r="U65" s="176">
        <v>106</v>
      </c>
      <c r="V65" s="176">
        <v>1</v>
      </c>
      <c r="W65" s="243">
        <v>2</v>
      </c>
      <c r="X65" s="243">
        <v>0</v>
      </c>
      <c r="Y65" s="176">
        <v>4</v>
      </c>
      <c r="Z65" s="243">
        <v>1</v>
      </c>
    </row>
    <row r="66" spans="2:26" s="34" customFormat="1" ht="4.5" customHeight="1" thickBot="1" thickTop="1">
      <c r="B66" s="333"/>
      <c r="C66" s="244"/>
      <c r="D66" s="245"/>
      <c r="E66" s="245"/>
      <c r="F66" s="245"/>
      <c r="G66" s="245">
        <f t="shared" si="6"/>
        <v>0</v>
      </c>
      <c r="H66" s="245"/>
      <c r="I66" s="245"/>
      <c r="J66" s="245">
        <f t="shared" si="3"/>
        <v>0</v>
      </c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</row>
    <row r="67" spans="2:26" ht="13.5" customHeight="1">
      <c r="B67" s="332" t="s">
        <v>76</v>
      </c>
      <c r="C67" s="175">
        <v>69</v>
      </c>
      <c r="D67" s="177">
        <v>67</v>
      </c>
      <c r="E67" s="177">
        <v>67</v>
      </c>
      <c r="F67" s="180">
        <f>N67+V67</f>
        <v>0</v>
      </c>
      <c r="G67" s="180">
        <f t="shared" si="6"/>
        <v>0</v>
      </c>
      <c r="H67" s="180">
        <f>P67+X67</f>
        <v>0</v>
      </c>
      <c r="I67" s="177">
        <v>1</v>
      </c>
      <c r="J67" s="180">
        <v>1</v>
      </c>
      <c r="K67" s="177">
        <v>37</v>
      </c>
      <c r="L67" s="177">
        <v>36</v>
      </c>
      <c r="M67" s="176">
        <v>36</v>
      </c>
      <c r="N67" s="176">
        <v>0</v>
      </c>
      <c r="O67" s="243">
        <v>0</v>
      </c>
      <c r="P67" s="243">
        <v>0</v>
      </c>
      <c r="Q67" s="176">
        <v>1</v>
      </c>
      <c r="R67" s="243">
        <v>0</v>
      </c>
      <c r="S67" s="177">
        <v>32</v>
      </c>
      <c r="T67" s="177">
        <v>31</v>
      </c>
      <c r="U67" s="176">
        <v>31</v>
      </c>
      <c r="V67" s="178">
        <v>0</v>
      </c>
      <c r="W67" s="178">
        <v>0</v>
      </c>
      <c r="X67" s="243">
        <v>0</v>
      </c>
      <c r="Y67" s="243">
        <v>0</v>
      </c>
      <c r="Z67" s="243">
        <v>1</v>
      </c>
    </row>
    <row r="68" spans="2:26" ht="13.5" customHeight="1">
      <c r="B68" s="332" t="s">
        <v>77</v>
      </c>
      <c r="C68" s="175">
        <v>64</v>
      </c>
      <c r="D68" s="177">
        <v>60</v>
      </c>
      <c r="E68" s="177">
        <v>59</v>
      </c>
      <c r="F68" s="180">
        <v>1</v>
      </c>
      <c r="G68" s="180">
        <f t="shared" si="6"/>
        <v>0</v>
      </c>
      <c r="H68" s="180">
        <f>P68+X68</f>
        <v>0</v>
      </c>
      <c r="I68" s="177">
        <v>4</v>
      </c>
      <c r="J68" s="177">
        <f t="shared" si="3"/>
        <v>0</v>
      </c>
      <c r="K68" s="177">
        <v>37</v>
      </c>
      <c r="L68" s="177">
        <v>33</v>
      </c>
      <c r="M68" s="176">
        <v>33</v>
      </c>
      <c r="N68" s="243">
        <v>0</v>
      </c>
      <c r="O68" s="243">
        <v>0</v>
      </c>
      <c r="P68" s="243">
        <v>0</v>
      </c>
      <c r="Q68" s="176">
        <v>4</v>
      </c>
      <c r="R68" s="178">
        <v>0</v>
      </c>
      <c r="S68" s="177">
        <v>27</v>
      </c>
      <c r="T68" s="177">
        <v>27</v>
      </c>
      <c r="U68" s="176">
        <v>26</v>
      </c>
      <c r="V68" s="178">
        <v>1</v>
      </c>
      <c r="W68" s="178">
        <v>0</v>
      </c>
      <c r="X68" s="243">
        <v>0</v>
      </c>
      <c r="Y68" s="243">
        <v>0</v>
      </c>
      <c r="Z68" s="176">
        <v>0</v>
      </c>
    </row>
    <row r="69" spans="2:26" ht="13.5" customHeight="1">
      <c r="B69" s="332" t="s">
        <v>78</v>
      </c>
      <c r="C69" s="175">
        <v>130</v>
      </c>
      <c r="D69" s="177">
        <v>126</v>
      </c>
      <c r="E69" s="177">
        <v>124</v>
      </c>
      <c r="F69" s="180">
        <f>N69+V69</f>
        <v>0</v>
      </c>
      <c r="G69" s="177">
        <v>2</v>
      </c>
      <c r="H69" s="180">
        <f>P69+X69</f>
        <v>0</v>
      </c>
      <c r="I69" s="177">
        <v>2</v>
      </c>
      <c r="J69" s="177">
        <v>2</v>
      </c>
      <c r="K69" s="177">
        <v>62</v>
      </c>
      <c r="L69" s="177">
        <v>59</v>
      </c>
      <c r="M69" s="176">
        <v>58</v>
      </c>
      <c r="N69" s="243">
        <v>0</v>
      </c>
      <c r="O69" s="243">
        <v>1</v>
      </c>
      <c r="P69" s="243">
        <v>0</v>
      </c>
      <c r="Q69" s="176">
        <v>2</v>
      </c>
      <c r="R69" s="176">
        <v>1</v>
      </c>
      <c r="S69" s="177">
        <v>68</v>
      </c>
      <c r="T69" s="177">
        <v>67</v>
      </c>
      <c r="U69" s="176">
        <v>66</v>
      </c>
      <c r="V69" s="178">
        <v>0</v>
      </c>
      <c r="W69" s="176">
        <v>1</v>
      </c>
      <c r="X69" s="243">
        <v>0</v>
      </c>
      <c r="Y69" s="176">
        <v>0</v>
      </c>
      <c r="Z69" s="176">
        <v>1</v>
      </c>
    </row>
    <row r="70" spans="2:26" ht="13.5" customHeight="1">
      <c r="B70" s="332" t="s">
        <v>79</v>
      </c>
      <c r="C70" s="175">
        <v>29</v>
      </c>
      <c r="D70" s="177">
        <v>29</v>
      </c>
      <c r="E70" s="177">
        <v>27</v>
      </c>
      <c r="F70" s="177">
        <v>2</v>
      </c>
      <c r="G70" s="177">
        <f t="shared" si="6"/>
        <v>0</v>
      </c>
      <c r="H70" s="180">
        <f>P70+X70</f>
        <v>0</v>
      </c>
      <c r="I70" s="177">
        <f>Q70+Y70</f>
        <v>0</v>
      </c>
      <c r="J70" s="180">
        <f t="shared" si="3"/>
        <v>0</v>
      </c>
      <c r="K70" s="177">
        <v>13</v>
      </c>
      <c r="L70" s="177">
        <v>13</v>
      </c>
      <c r="M70" s="176">
        <v>12</v>
      </c>
      <c r="N70" s="176">
        <v>1</v>
      </c>
      <c r="O70" s="243">
        <v>0</v>
      </c>
      <c r="P70" s="243">
        <v>0</v>
      </c>
      <c r="Q70" s="176">
        <v>0</v>
      </c>
      <c r="R70" s="243">
        <v>0</v>
      </c>
      <c r="S70" s="177">
        <v>16</v>
      </c>
      <c r="T70" s="177">
        <v>16</v>
      </c>
      <c r="U70" s="176">
        <v>15</v>
      </c>
      <c r="V70" s="243">
        <v>1</v>
      </c>
      <c r="W70" s="176">
        <v>0</v>
      </c>
      <c r="X70" s="243">
        <v>0</v>
      </c>
      <c r="Y70" s="243">
        <v>0</v>
      </c>
      <c r="Z70" s="243">
        <v>0</v>
      </c>
    </row>
    <row r="71" spans="2:26" ht="13.5" customHeight="1">
      <c r="B71" s="332" t="s">
        <v>80</v>
      </c>
      <c r="C71" s="175">
        <v>18</v>
      </c>
      <c r="D71" s="177">
        <v>18</v>
      </c>
      <c r="E71" s="177">
        <v>17</v>
      </c>
      <c r="F71" s="177">
        <v>1</v>
      </c>
      <c r="G71" s="177">
        <f t="shared" si="6"/>
        <v>0</v>
      </c>
      <c r="H71" s="180">
        <f>P71+X71</f>
        <v>0</v>
      </c>
      <c r="I71" s="177">
        <f>Q71+Y71</f>
        <v>0</v>
      </c>
      <c r="J71" s="180">
        <f t="shared" si="3"/>
        <v>0</v>
      </c>
      <c r="K71" s="177">
        <v>8</v>
      </c>
      <c r="L71" s="177">
        <v>8</v>
      </c>
      <c r="M71" s="176">
        <v>8</v>
      </c>
      <c r="N71" s="243">
        <v>0</v>
      </c>
      <c r="O71" s="243">
        <v>0</v>
      </c>
      <c r="P71" s="243">
        <v>0</v>
      </c>
      <c r="Q71" s="176">
        <v>0</v>
      </c>
      <c r="R71" s="243">
        <v>0</v>
      </c>
      <c r="S71" s="177">
        <v>10</v>
      </c>
      <c r="T71" s="177">
        <v>10</v>
      </c>
      <c r="U71" s="176">
        <v>9</v>
      </c>
      <c r="V71" s="178">
        <v>1</v>
      </c>
      <c r="W71" s="176">
        <v>0</v>
      </c>
      <c r="X71" s="243">
        <v>0</v>
      </c>
      <c r="Y71" s="243">
        <v>0</v>
      </c>
      <c r="Z71" s="243">
        <v>0</v>
      </c>
    </row>
    <row r="72" spans="2:26" ht="4.5" customHeight="1" thickBot="1" thickTop="1">
      <c r="B72" s="337"/>
      <c r="C72" s="338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43"/>
    </row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  <row r="97" ht="12.75" thickBot="1" thickTop="1"/>
    <row r="98" ht="12.75" thickBot="1" thickTop="1"/>
  </sheetData>
  <mergeCells count="8">
    <mergeCell ref="B5:B6"/>
    <mergeCell ref="C6:C7"/>
    <mergeCell ref="D5:G5"/>
    <mergeCell ref="D6:G6"/>
    <mergeCell ref="L5:O5"/>
    <mergeCell ref="L6:O6"/>
    <mergeCell ref="T5:W5"/>
    <mergeCell ref="T6:W6"/>
  </mergeCells>
  <printOptions/>
  <pageMargins left="0.7874015748031497" right="0" top="0.5905511811023623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H71"/>
    </sheetView>
  </sheetViews>
  <sheetFormatPr defaultColWidth="11.00390625" defaultRowHeight="12.75" customHeight="1"/>
  <cols>
    <col min="1" max="1" width="1.625" style="33" customWidth="1"/>
    <col min="2" max="5" width="11.625" style="33" customWidth="1"/>
    <col min="6" max="6" width="11.625" style="34" customWidth="1"/>
    <col min="7" max="8" width="11.625" style="33" customWidth="1"/>
    <col min="9" max="9" width="6.00390625" style="33" customWidth="1"/>
    <col min="10" max="16384" width="11.00390625" style="33" customWidth="1"/>
  </cols>
  <sheetData>
    <row r="1" ht="4.5" customHeight="1"/>
    <row r="2" ht="12.75" customHeight="1">
      <c r="B2" s="35" t="s">
        <v>435</v>
      </c>
    </row>
    <row r="3" ht="4.5" customHeight="1" thickBot="1"/>
    <row r="4" spans="2:8" s="36" customFormat="1" ht="12.75" customHeight="1">
      <c r="B4" s="355" t="s">
        <v>25</v>
      </c>
      <c r="C4" s="438" t="s">
        <v>81</v>
      </c>
      <c r="D4" s="439"/>
      <c r="E4" s="440"/>
      <c r="F4" s="423" t="s">
        <v>82</v>
      </c>
      <c r="G4" s="354"/>
      <c r="H4" s="354"/>
    </row>
    <row r="5" spans="2:8" s="36" customFormat="1" ht="12.75" customHeight="1">
      <c r="B5" s="356"/>
      <c r="C5" s="37" t="s">
        <v>9</v>
      </c>
      <c r="D5" s="37" t="s">
        <v>26</v>
      </c>
      <c r="E5" s="37" t="s">
        <v>27</v>
      </c>
      <c r="F5" s="38" t="s">
        <v>9</v>
      </c>
      <c r="G5" s="37" t="s">
        <v>26</v>
      </c>
      <c r="H5" s="37" t="s">
        <v>27</v>
      </c>
    </row>
    <row r="6" spans="2:8" s="36" customFormat="1" ht="4.5" customHeight="1">
      <c r="B6" s="39"/>
      <c r="C6" s="40"/>
      <c r="D6" s="41"/>
      <c r="E6" s="41"/>
      <c r="F6" s="42"/>
      <c r="G6" s="41"/>
      <c r="H6" s="41"/>
    </row>
    <row r="7" spans="2:8" ht="13.5" customHeight="1">
      <c r="B7" s="43" t="s">
        <v>28</v>
      </c>
      <c r="C7" s="44">
        <v>290</v>
      </c>
      <c r="D7" s="45">
        <v>275</v>
      </c>
      <c r="E7" s="45">
        <v>15</v>
      </c>
      <c r="F7" s="46">
        <v>97</v>
      </c>
      <c r="G7" s="45">
        <v>94</v>
      </c>
      <c r="H7" s="47">
        <v>3</v>
      </c>
    </row>
    <row r="8" spans="2:8" ht="12.75" customHeight="1">
      <c r="B8" s="48" t="s">
        <v>29</v>
      </c>
      <c r="C8" s="49">
        <v>1</v>
      </c>
      <c r="D8" s="50">
        <v>1</v>
      </c>
      <c r="E8" s="50">
        <v>0</v>
      </c>
      <c r="F8" s="51">
        <v>1</v>
      </c>
      <c r="G8" s="50">
        <v>1</v>
      </c>
      <c r="H8" s="50">
        <v>0</v>
      </c>
    </row>
    <row r="9" spans="2:8" ht="12.75" customHeight="1">
      <c r="B9" s="48" t="s">
        <v>30</v>
      </c>
      <c r="C9" s="49">
        <v>2</v>
      </c>
      <c r="D9" s="50">
        <v>2</v>
      </c>
      <c r="E9" s="50">
        <v>0</v>
      </c>
      <c r="F9" s="51">
        <v>2</v>
      </c>
      <c r="G9" s="50">
        <v>2</v>
      </c>
      <c r="H9" s="50">
        <v>0</v>
      </c>
    </row>
    <row r="10" spans="3:8" s="34" customFormat="1" ht="4.5" customHeight="1">
      <c r="C10" s="52"/>
      <c r="D10" s="53"/>
      <c r="E10" s="53"/>
      <c r="F10" s="53"/>
      <c r="G10" s="53"/>
      <c r="H10" s="53"/>
    </row>
    <row r="11" spans="1:8" ht="13.5" customHeight="1">
      <c r="A11" s="54"/>
      <c r="B11" s="55" t="s">
        <v>31</v>
      </c>
      <c r="C11" s="49">
        <v>35</v>
      </c>
      <c r="D11" s="56">
        <v>34</v>
      </c>
      <c r="E11" s="50">
        <v>1</v>
      </c>
      <c r="F11" s="51">
        <v>18</v>
      </c>
      <c r="G11" s="56">
        <v>18</v>
      </c>
      <c r="H11" s="50">
        <v>0</v>
      </c>
    </row>
    <row r="12" spans="1:8" ht="12.75" customHeight="1">
      <c r="A12" s="54"/>
      <c r="B12" s="55" t="s">
        <v>32</v>
      </c>
      <c r="C12" s="49">
        <v>18</v>
      </c>
      <c r="D12" s="56">
        <v>18</v>
      </c>
      <c r="E12" s="50">
        <v>0</v>
      </c>
      <c r="F12" s="51">
        <v>6</v>
      </c>
      <c r="G12" s="56">
        <v>6</v>
      </c>
      <c r="H12" s="50">
        <v>0</v>
      </c>
    </row>
    <row r="13" spans="1:8" ht="12.75" customHeight="1">
      <c r="A13" s="54"/>
      <c r="B13" s="55" t="s">
        <v>33</v>
      </c>
      <c r="C13" s="49">
        <v>11</v>
      </c>
      <c r="D13" s="56">
        <v>11</v>
      </c>
      <c r="E13" s="50">
        <v>0</v>
      </c>
      <c r="F13" s="51">
        <v>3</v>
      </c>
      <c r="G13" s="56">
        <v>3</v>
      </c>
      <c r="H13" s="50">
        <v>0</v>
      </c>
    </row>
    <row r="14" spans="1:8" ht="12.75" customHeight="1">
      <c r="A14" s="54"/>
      <c r="B14" s="55" t="s">
        <v>34</v>
      </c>
      <c r="C14" s="49">
        <v>22</v>
      </c>
      <c r="D14" s="56">
        <v>22</v>
      </c>
      <c r="E14" s="50">
        <v>0</v>
      </c>
      <c r="F14" s="51">
        <v>8</v>
      </c>
      <c r="G14" s="56">
        <v>8</v>
      </c>
      <c r="H14" s="50">
        <v>0</v>
      </c>
    </row>
    <row r="15" spans="1:8" ht="12.75" customHeight="1">
      <c r="A15" s="54"/>
      <c r="B15" s="55" t="s">
        <v>35</v>
      </c>
      <c r="C15" s="49">
        <v>2</v>
      </c>
      <c r="D15" s="56">
        <v>2</v>
      </c>
      <c r="E15" s="50">
        <v>0</v>
      </c>
      <c r="F15" s="51">
        <v>1</v>
      </c>
      <c r="G15" s="56">
        <v>1</v>
      </c>
      <c r="H15" s="50">
        <v>0</v>
      </c>
    </row>
    <row r="16" spans="1:8" s="34" customFormat="1" ht="4.5" customHeight="1">
      <c r="A16" s="57"/>
      <c r="B16" s="58"/>
      <c r="C16" s="59"/>
      <c r="D16" s="51"/>
      <c r="E16" s="60"/>
      <c r="F16" s="51"/>
      <c r="G16" s="51"/>
      <c r="H16" s="60"/>
    </row>
    <row r="17" spans="1:8" ht="13.5" customHeight="1">
      <c r="A17" s="54"/>
      <c r="B17" s="55" t="s">
        <v>36</v>
      </c>
      <c r="C17" s="49">
        <v>1</v>
      </c>
      <c r="D17" s="56">
        <v>1</v>
      </c>
      <c r="E17" s="50">
        <v>0</v>
      </c>
      <c r="F17" s="51">
        <v>1</v>
      </c>
      <c r="G17" s="56">
        <v>1</v>
      </c>
      <c r="H17" s="50">
        <v>0</v>
      </c>
    </row>
    <row r="18" spans="1:8" ht="12.75" customHeight="1">
      <c r="A18" s="54"/>
      <c r="B18" s="55" t="s">
        <v>37</v>
      </c>
      <c r="C18" s="49">
        <v>1</v>
      </c>
      <c r="D18" s="56">
        <v>1</v>
      </c>
      <c r="E18" s="50">
        <v>0</v>
      </c>
      <c r="F18" s="51">
        <v>1</v>
      </c>
      <c r="G18" s="56">
        <v>1</v>
      </c>
      <c r="H18" s="50">
        <v>0</v>
      </c>
    </row>
    <row r="19" spans="1:8" ht="12.75" customHeight="1">
      <c r="A19" s="54"/>
      <c r="B19" s="55" t="s">
        <v>38</v>
      </c>
      <c r="C19" s="49">
        <v>6</v>
      </c>
      <c r="D19" s="56">
        <v>5</v>
      </c>
      <c r="E19" s="50">
        <v>1</v>
      </c>
      <c r="F19" s="51">
        <v>2</v>
      </c>
      <c r="G19" s="56">
        <v>2</v>
      </c>
      <c r="H19" s="50">
        <v>0</v>
      </c>
    </row>
    <row r="20" spans="1:8" ht="12.75" customHeight="1">
      <c r="A20" s="54"/>
      <c r="B20" s="55" t="s">
        <v>39</v>
      </c>
      <c r="C20" s="49">
        <v>9</v>
      </c>
      <c r="D20" s="56">
        <v>7</v>
      </c>
      <c r="E20" s="50">
        <v>2</v>
      </c>
      <c r="F20" s="51">
        <v>3</v>
      </c>
      <c r="G20" s="56">
        <v>3</v>
      </c>
      <c r="H20" s="50">
        <v>0</v>
      </c>
    </row>
    <row r="21" spans="1:8" ht="12.75" customHeight="1">
      <c r="A21" s="54"/>
      <c r="B21" s="55" t="s">
        <v>40</v>
      </c>
      <c r="C21" s="49">
        <v>2</v>
      </c>
      <c r="D21" s="56">
        <v>2</v>
      </c>
      <c r="E21" s="50">
        <v>0</v>
      </c>
      <c r="F21" s="51">
        <v>1</v>
      </c>
      <c r="G21" s="56">
        <v>1</v>
      </c>
      <c r="H21" s="50">
        <v>0</v>
      </c>
    </row>
    <row r="22" spans="1:8" s="34" customFormat="1" ht="4.5" customHeight="1">
      <c r="A22" s="57"/>
      <c r="B22" s="58"/>
      <c r="C22" s="59"/>
      <c r="D22" s="51"/>
      <c r="E22" s="60"/>
      <c r="F22" s="51"/>
      <c r="G22" s="51"/>
      <c r="H22" s="60"/>
    </row>
    <row r="23" spans="1:8" ht="13.5" customHeight="1">
      <c r="A23" s="54"/>
      <c r="B23" s="55" t="s">
        <v>41</v>
      </c>
      <c r="C23" s="49">
        <v>2</v>
      </c>
      <c r="D23" s="56">
        <v>2</v>
      </c>
      <c r="E23" s="50">
        <v>0</v>
      </c>
      <c r="F23" s="51">
        <v>1</v>
      </c>
      <c r="G23" s="56">
        <v>1</v>
      </c>
      <c r="H23" s="50">
        <v>0</v>
      </c>
    </row>
    <row r="24" spans="1:8" ht="12.75" customHeight="1">
      <c r="A24" s="54"/>
      <c r="B24" s="55" t="s">
        <v>42</v>
      </c>
      <c r="C24" s="49">
        <v>2</v>
      </c>
      <c r="D24" s="56">
        <v>2</v>
      </c>
      <c r="E24" s="50">
        <v>0</v>
      </c>
      <c r="F24" s="51">
        <v>1</v>
      </c>
      <c r="G24" s="56">
        <v>1</v>
      </c>
      <c r="H24" s="50">
        <v>0</v>
      </c>
    </row>
    <row r="25" spans="1:8" ht="12.75" customHeight="1">
      <c r="A25" s="54"/>
      <c r="B25" s="55" t="s">
        <v>43</v>
      </c>
      <c r="C25" s="49">
        <v>4</v>
      </c>
      <c r="D25" s="56">
        <v>4</v>
      </c>
      <c r="E25" s="50">
        <v>0</v>
      </c>
      <c r="F25" s="51">
        <v>1</v>
      </c>
      <c r="G25" s="56">
        <v>1</v>
      </c>
      <c r="H25" s="50">
        <v>0</v>
      </c>
    </row>
    <row r="26" spans="1:8" ht="12.75" customHeight="1">
      <c r="A26" s="54"/>
      <c r="B26" s="55" t="s">
        <v>44</v>
      </c>
      <c r="C26" s="49">
        <v>3</v>
      </c>
      <c r="D26" s="56">
        <v>3</v>
      </c>
      <c r="E26" s="50">
        <v>0</v>
      </c>
      <c r="F26" s="51">
        <v>2</v>
      </c>
      <c r="G26" s="56">
        <v>2</v>
      </c>
      <c r="H26" s="50">
        <v>0</v>
      </c>
    </row>
    <row r="27" spans="1:8" ht="12.75" customHeight="1">
      <c r="A27" s="54"/>
      <c r="B27" s="55" t="s">
        <v>45</v>
      </c>
      <c r="C27" s="49">
        <v>1</v>
      </c>
      <c r="D27" s="56">
        <v>1</v>
      </c>
      <c r="E27" s="50">
        <v>0</v>
      </c>
      <c r="F27" s="51">
        <v>1</v>
      </c>
      <c r="G27" s="56">
        <v>1</v>
      </c>
      <c r="H27" s="50">
        <v>0</v>
      </c>
    </row>
    <row r="28" spans="1:8" s="34" customFormat="1" ht="4.5" customHeight="1">
      <c r="A28" s="57"/>
      <c r="B28" s="58"/>
      <c r="C28" s="59"/>
      <c r="D28" s="51"/>
      <c r="E28" s="60"/>
      <c r="F28" s="51"/>
      <c r="G28" s="51"/>
      <c r="H28" s="60"/>
    </row>
    <row r="29" spans="1:8" ht="13.5" customHeight="1">
      <c r="A29" s="54"/>
      <c r="B29" s="55" t="s">
        <v>46</v>
      </c>
      <c r="C29" s="49">
        <v>2</v>
      </c>
      <c r="D29" s="56">
        <v>2</v>
      </c>
      <c r="E29" s="50">
        <v>0</v>
      </c>
      <c r="F29" s="51">
        <v>1</v>
      </c>
      <c r="G29" s="56">
        <v>1</v>
      </c>
      <c r="H29" s="50">
        <v>0</v>
      </c>
    </row>
    <row r="30" spans="1:8" ht="12.75" customHeight="1">
      <c r="A30" s="54"/>
      <c r="B30" s="55" t="s">
        <v>47</v>
      </c>
      <c r="C30" s="49">
        <v>4</v>
      </c>
      <c r="D30" s="56">
        <v>4</v>
      </c>
      <c r="E30" s="50">
        <v>0</v>
      </c>
      <c r="F30" s="51">
        <v>3</v>
      </c>
      <c r="G30" s="56">
        <v>1</v>
      </c>
      <c r="H30" s="50">
        <v>2</v>
      </c>
    </row>
    <row r="31" spans="1:8" ht="12.75" customHeight="1">
      <c r="A31" s="54"/>
      <c r="B31" s="55" t="s">
        <v>48</v>
      </c>
      <c r="C31" s="49">
        <v>2</v>
      </c>
      <c r="D31" s="56">
        <v>2</v>
      </c>
      <c r="E31" s="50">
        <v>0</v>
      </c>
      <c r="F31" s="51">
        <v>1</v>
      </c>
      <c r="G31" s="56">
        <v>1</v>
      </c>
      <c r="H31" s="50">
        <v>0</v>
      </c>
    </row>
    <row r="32" spans="1:8" ht="12.75" customHeight="1">
      <c r="A32" s="54"/>
      <c r="B32" s="55" t="s">
        <v>49</v>
      </c>
      <c r="C32" s="49">
        <v>3</v>
      </c>
      <c r="D32" s="56">
        <v>3</v>
      </c>
      <c r="E32" s="50">
        <v>0</v>
      </c>
      <c r="F32" s="51">
        <v>1</v>
      </c>
      <c r="G32" s="56">
        <v>1</v>
      </c>
      <c r="H32" s="50">
        <v>0</v>
      </c>
    </row>
    <row r="33" spans="1:8" ht="12.75" customHeight="1">
      <c r="A33" s="54"/>
      <c r="B33" s="55" t="s">
        <v>50</v>
      </c>
      <c r="C33" s="49">
        <v>3</v>
      </c>
      <c r="D33" s="56">
        <v>3</v>
      </c>
      <c r="E33" s="50">
        <v>0</v>
      </c>
      <c r="F33" s="51">
        <v>1</v>
      </c>
      <c r="G33" s="56">
        <v>1</v>
      </c>
      <c r="H33" s="50">
        <v>0</v>
      </c>
    </row>
    <row r="34" spans="1:8" s="34" customFormat="1" ht="4.5" customHeight="1">
      <c r="A34" s="57"/>
      <c r="B34" s="58"/>
      <c r="C34" s="59"/>
      <c r="D34" s="51"/>
      <c r="E34" s="60"/>
      <c r="F34" s="51"/>
      <c r="G34" s="51"/>
      <c r="H34" s="60"/>
    </row>
    <row r="35" spans="1:8" ht="13.5" customHeight="1">
      <c r="A35" s="54"/>
      <c r="B35" s="55" t="s">
        <v>51</v>
      </c>
      <c r="C35" s="49">
        <v>2</v>
      </c>
      <c r="D35" s="56">
        <v>2</v>
      </c>
      <c r="E35" s="50">
        <v>0</v>
      </c>
      <c r="F35" s="51">
        <v>1</v>
      </c>
      <c r="G35" s="56">
        <v>1</v>
      </c>
      <c r="H35" s="50">
        <v>0</v>
      </c>
    </row>
    <row r="36" spans="1:8" ht="12.75" customHeight="1">
      <c r="A36" s="54"/>
      <c r="B36" s="55" t="s">
        <v>52</v>
      </c>
      <c r="C36" s="49">
        <v>2</v>
      </c>
      <c r="D36" s="56">
        <v>1</v>
      </c>
      <c r="E36" s="50">
        <v>1</v>
      </c>
      <c r="F36" s="51">
        <v>1</v>
      </c>
      <c r="G36" s="56">
        <v>1</v>
      </c>
      <c r="H36" s="50">
        <v>0</v>
      </c>
    </row>
    <row r="37" spans="1:8" ht="12.75" customHeight="1">
      <c r="A37" s="54"/>
      <c r="B37" s="55" t="s">
        <v>53</v>
      </c>
      <c r="C37" s="49">
        <v>3</v>
      </c>
      <c r="D37" s="56">
        <v>3</v>
      </c>
      <c r="E37" s="50">
        <v>0</v>
      </c>
      <c r="F37" s="51">
        <v>1</v>
      </c>
      <c r="G37" s="56">
        <v>1</v>
      </c>
      <c r="H37" s="50">
        <v>0</v>
      </c>
    </row>
    <row r="38" spans="1:8" ht="12.75" customHeight="1">
      <c r="A38" s="54"/>
      <c r="B38" s="55" t="s">
        <v>54</v>
      </c>
      <c r="C38" s="49">
        <v>3</v>
      </c>
      <c r="D38" s="56">
        <v>3</v>
      </c>
      <c r="E38" s="50">
        <v>0</v>
      </c>
      <c r="F38" s="51">
        <v>1</v>
      </c>
      <c r="G38" s="56">
        <v>1</v>
      </c>
      <c r="H38" s="50">
        <v>0</v>
      </c>
    </row>
    <row r="39" spans="1:8" ht="12.75" customHeight="1">
      <c r="A39" s="54"/>
      <c r="B39" s="55" t="s">
        <v>55</v>
      </c>
      <c r="C39" s="49">
        <v>4</v>
      </c>
      <c r="D39" s="56">
        <v>4</v>
      </c>
      <c r="E39" s="50">
        <v>0</v>
      </c>
      <c r="F39" s="51">
        <v>2</v>
      </c>
      <c r="G39" s="56">
        <v>2</v>
      </c>
      <c r="H39" s="50">
        <v>0</v>
      </c>
    </row>
    <row r="40" spans="1:8" s="34" customFormat="1" ht="4.5" customHeight="1">
      <c r="A40" s="57"/>
      <c r="B40" s="58"/>
      <c r="C40" s="59"/>
      <c r="D40" s="51"/>
      <c r="E40" s="60"/>
      <c r="F40" s="51"/>
      <c r="G40" s="51"/>
      <c r="H40" s="60"/>
    </row>
    <row r="41" spans="1:8" ht="13.5" customHeight="1">
      <c r="A41" s="54"/>
      <c r="B41" s="55" t="s">
        <v>56</v>
      </c>
      <c r="C41" s="49">
        <v>4</v>
      </c>
      <c r="D41" s="56">
        <v>3</v>
      </c>
      <c r="E41" s="50">
        <v>1</v>
      </c>
      <c r="F41" s="51">
        <v>1</v>
      </c>
      <c r="G41" s="56">
        <v>1</v>
      </c>
      <c r="H41" s="50">
        <v>0</v>
      </c>
    </row>
    <row r="42" spans="1:8" ht="12.75" customHeight="1">
      <c r="A42" s="54"/>
      <c r="B42" s="55" t="s">
        <v>57</v>
      </c>
      <c r="C42" s="49">
        <v>4</v>
      </c>
      <c r="D42" s="56">
        <v>4</v>
      </c>
      <c r="E42" s="50">
        <v>0</v>
      </c>
      <c r="F42" s="51">
        <v>1</v>
      </c>
      <c r="G42" s="56">
        <v>1</v>
      </c>
      <c r="H42" s="50">
        <v>0</v>
      </c>
    </row>
    <row r="43" spans="1:8" ht="12.75" customHeight="1">
      <c r="A43" s="54"/>
      <c r="B43" s="55" t="s">
        <v>58</v>
      </c>
      <c r="C43" s="49">
        <v>2</v>
      </c>
      <c r="D43" s="56">
        <v>2</v>
      </c>
      <c r="E43" s="50">
        <v>0</v>
      </c>
      <c r="F43" s="51">
        <v>1</v>
      </c>
      <c r="G43" s="56">
        <v>1</v>
      </c>
      <c r="H43" s="50">
        <v>0</v>
      </c>
    </row>
    <row r="44" spans="1:8" ht="12.75" customHeight="1">
      <c r="A44" s="54"/>
      <c r="B44" s="55" t="s">
        <v>59</v>
      </c>
      <c r="C44" s="49">
        <v>3</v>
      </c>
      <c r="D44" s="56">
        <v>2</v>
      </c>
      <c r="E44" s="50">
        <v>1</v>
      </c>
      <c r="F44" s="51">
        <v>1</v>
      </c>
      <c r="G44" s="56">
        <v>1</v>
      </c>
      <c r="H44" s="50">
        <v>0</v>
      </c>
    </row>
    <row r="45" spans="1:8" ht="12.75" customHeight="1">
      <c r="A45" s="54"/>
      <c r="B45" s="55" t="s">
        <v>60</v>
      </c>
      <c r="C45" s="49">
        <v>5</v>
      </c>
      <c r="D45" s="56">
        <v>5</v>
      </c>
      <c r="E45" s="50">
        <v>0</v>
      </c>
      <c r="F45" s="51">
        <v>1</v>
      </c>
      <c r="G45" s="56">
        <v>1</v>
      </c>
      <c r="H45" s="50">
        <v>0</v>
      </c>
    </row>
    <row r="46" spans="1:8" s="34" customFormat="1" ht="4.5" customHeight="1">
      <c r="A46" s="57"/>
      <c r="B46" s="58"/>
      <c r="C46" s="59"/>
      <c r="D46" s="51"/>
      <c r="E46" s="60"/>
      <c r="F46" s="51"/>
      <c r="G46" s="51"/>
      <c r="H46" s="60"/>
    </row>
    <row r="47" spans="1:8" ht="13.5" customHeight="1">
      <c r="A47" s="54"/>
      <c r="B47" s="55" t="s">
        <v>61</v>
      </c>
      <c r="C47" s="49">
        <v>3</v>
      </c>
      <c r="D47" s="56">
        <v>3</v>
      </c>
      <c r="E47" s="50">
        <v>0</v>
      </c>
      <c r="F47" s="51">
        <v>1</v>
      </c>
      <c r="G47" s="56">
        <v>1</v>
      </c>
      <c r="H47" s="50">
        <v>0</v>
      </c>
    </row>
    <row r="48" spans="1:8" ht="12.75" customHeight="1">
      <c r="A48" s="54"/>
      <c r="B48" s="55" t="s">
        <v>62</v>
      </c>
      <c r="C48" s="49">
        <v>7</v>
      </c>
      <c r="D48" s="56">
        <v>7</v>
      </c>
      <c r="E48" s="50">
        <v>0</v>
      </c>
      <c r="F48" s="51">
        <v>2</v>
      </c>
      <c r="G48" s="56">
        <v>2</v>
      </c>
      <c r="H48" s="50">
        <v>0</v>
      </c>
    </row>
    <row r="49" spans="1:8" ht="12.75" customHeight="1">
      <c r="A49" s="54"/>
      <c r="B49" s="55" t="s">
        <v>63</v>
      </c>
      <c r="C49" s="49">
        <v>2</v>
      </c>
      <c r="D49" s="56">
        <v>2</v>
      </c>
      <c r="E49" s="50">
        <v>0</v>
      </c>
      <c r="F49" s="51">
        <v>1</v>
      </c>
      <c r="G49" s="56">
        <v>1</v>
      </c>
      <c r="H49" s="50">
        <v>0</v>
      </c>
    </row>
    <row r="50" spans="1:8" ht="12.75" customHeight="1">
      <c r="A50" s="54"/>
      <c r="B50" s="55" t="s">
        <v>64</v>
      </c>
      <c r="C50" s="49">
        <v>5</v>
      </c>
      <c r="D50" s="56">
        <v>5</v>
      </c>
      <c r="E50" s="50">
        <v>0</v>
      </c>
      <c r="F50" s="51">
        <v>1</v>
      </c>
      <c r="G50" s="56">
        <v>1</v>
      </c>
      <c r="H50" s="50">
        <v>0</v>
      </c>
    </row>
    <row r="51" spans="1:8" ht="12.75" customHeight="1">
      <c r="A51" s="54"/>
      <c r="B51" s="55" t="s">
        <v>65</v>
      </c>
      <c r="C51" s="49">
        <v>4</v>
      </c>
      <c r="D51" s="56">
        <v>4</v>
      </c>
      <c r="E51" s="50">
        <v>0</v>
      </c>
      <c r="F51" s="51">
        <v>1</v>
      </c>
      <c r="G51" s="56">
        <v>1</v>
      </c>
      <c r="H51" s="50">
        <v>0</v>
      </c>
    </row>
    <row r="52" spans="1:8" s="34" customFormat="1" ht="4.5" customHeight="1">
      <c r="A52" s="57"/>
      <c r="B52" s="58"/>
      <c r="C52" s="59"/>
      <c r="D52" s="51"/>
      <c r="E52" s="60"/>
      <c r="F52" s="51"/>
      <c r="G52" s="51"/>
      <c r="H52" s="60"/>
    </row>
    <row r="53" spans="1:8" ht="13.5" customHeight="1">
      <c r="A53" s="54"/>
      <c r="B53" s="55" t="s">
        <v>66</v>
      </c>
      <c r="C53" s="49">
        <v>11</v>
      </c>
      <c r="D53" s="56">
        <v>11</v>
      </c>
      <c r="E53" s="50">
        <v>0</v>
      </c>
      <c r="F53" s="51">
        <v>4</v>
      </c>
      <c r="G53" s="56">
        <v>3</v>
      </c>
      <c r="H53" s="50">
        <v>1</v>
      </c>
    </row>
    <row r="54" spans="1:8" ht="12.75" customHeight="1">
      <c r="A54" s="54"/>
      <c r="B54" s="55" t="s">
        <v>67</v>
      </c>
      <c r="C54" s="49">
        <v>8</v>
      </c>
      <c r="D54" s="56">
        <v>7</v>
      </c>
      <c r="E54" s="50">
        <v>1</v>
      </c>
      <c r="F54" s="51">
        <v>1</v>
      </c>
      <c r="G54" s="56">
        <v>1</v>
      </c>
      <c r="H54" s="50">
        <v>0</v>
      </c>
    </row>
    <row r="55" spans="1:8" ht="12.75" customHeight="1">
      <c r="A55" s="54"/>
      <c r="B55" s="55" t="s">
        <v>68</v>
      </c>
      <c r="C55" s="49">
        <v>7</v>
      </c>
      <c r="D55" s="56">
        <v>7</v>
      </c>
      <c r="E55" s="50">
        <v>0</v>
      </c>
      <c r="F55" s="51">
        <v>2</v>
      </c>
      <c r="G55" s="56">
        <v>2</v>
      </c>
      <c r="H55" s="50">
        <v>0</v>
      </c>
    </row>
    <row r="56" spans="1:8" ht="12.75" customHeight="1">
      <c r="A56" s="54"/>
      <c r="B56" s="55" t="s">
        <v>69</v>
      </c>
      <c r="C56" s="49">
        <v>7</v>
      </c>
      <c r="D56" s="56">
        <v>6</v>
      </c>
      <c r="E56" s="50">
        <v>1</v>
      </c>
      <c r="F56" s="51">
        <v>1</v>
      </c>
      <c r="G56" s="56">
        <v>1</v>
      </c>
      <c r="H56" s="50">
        <v>0</v>
      </c>
    </row>
    <row r="57" spans="1:8" ht="12.75" customHeight="1">
      <c r="A57" s="54"/>
      <c r="B57" s="55" t="s">
        <v>70</v>
      </c>
      <c r="C57" s="49">
        <v>6</v>
      </c>
      <c r="D57" s="56">
        <v>5</v>
      </c>
      <c r="E57" s="50">
        <v>1</v>
      </c>
      <c r="F57" s="51">
        <v>1</v>
      </c>
      <c r="G57" s="56">
        <v>1</v>
      </c>
      <c r="H57" s="50">
        <v>0</v>
      </c>
    </row>
    <row r="58" spans="1:8" s="34" customFormat="1" ht="4.5" customHeight="1">
      <c r="A58" s="57"/>
      <c r="B58" s="58"/>
      <c r="C58" s="59"/>
      <c r="D58" s="51"/>
      <c r="E58" s="51"/>
      <c r="F58" s="51"/>
      <c r="G58" s="51"/>
      <c r="H58" s="60"/>
    </row>
    <row r="59" spans="1:8" ht="13.5" customHeight="1">
      <c r="A59" s="54"/>
      <c r="B59" s="55" t="s">
        <v>71</v>
      </c>
      <c r="C59" s="49">
        <v>8</v>
      </c>
      <c r="D59" s="56">
        <v>7</v>
      </c>
      <c r="E59" s="50">
        <v>1</v>
      </c>
      <c r="F59" s="51">
        <v>4</v>
      </c>
      <c r="G59" s="56">
        <v>4</v>
      </c>
      <c r="H59" s="50">
        <v>0</v>
      </c>
    </row>
    <row r="60" spans="1:8" ht="12.75" customHeight="1">
      <c r="A60" s="54"/>
      <c r="B60" s="55" t="s">
        <v>72</v>
      </c>
      <c r="C60" s="49">
        <v>3</v>
      </c>
      <c r="D60" s="56">
        <v>3</v>
      </c>
      <c r="E60" s="50">
        <v>0</v>
      </c>
      <c r="F60" s="51">
        <v>1</v>
      </c>
      <c r="G60" s="56">
        <v>1</v>
      </c>
      <c r="H60" s="50">
        <v>0</v>
      </c>
    </row>
    <row r="61" spans="1:8" ht="12.75" customHeight="1">
      <c r="A61" s="54"/>
      <c r="B61" s="55" t="s">
        <v>73</v>
      </c>
      <c r="C61" s="49">
        <v>5</v>
      </c>
      <c r="D61" s="56">
        <v>4</v>
      </c>
      <c r="E61" s="50">
        <v>1</v>
      </c>
      <c r="F61" s="51">
        <v>1</v>
      </c>
      <c r="G61" s="56">
        <v>1</v>
      </c>
      <c r="H61" s="50">
        <v>0</v>
      </c>
    </row>
    <row r="62" spans="1:8" ht="12.75" customHeight="1">
      <c r="A62" s="54"/>
      <c r="B62" s="55" t="s">
        <v>74</v>
      </c>
      <c r="C62" s="49">
        <v>4</v>
      </c>
      <c r="D62" s="56">
        <v>4</v>
      </c>
      <c r="E62" s="50">
        <v>0</v>
      </c>
      <c r="F62" s="51">
        <v>1</v>
      </c>
      <c r="G62" s="56">
        <v>1</v>
      </c>
      <c r="H62" s="50">
        <v>0</v>
      </c>
    </row>
    <row r="63" spans="1:8" ht="12.75" customHeight="1">
      <c r="A63" s="54"/>
      <c r="B63" s="55" t="s">
        <v>75</v>
      </c>
      <c r="C63" s="49">
        <v>13</v>
      </c>
      <c r="D63" s="56">
        <v>13</v>
      </c>
      <c r="E63" s="50">
        <v>0</v>
      </c>
      <c r="F63" s="51">
        <v>2</v>
      </c>
      <c r="G63" s="56">
        <v>2</v>
      </c>
      <c r="H63" s="50">
        <v>0</v>
      </c>
    </row>
    <row r="64" spans="1:8" s="34" customFormat="1" ht="4.5" customHeight="1">
      <c r="A64" s="57"/>
      <c r="B64" s="58"/>
      <c r="C64" s="59"/>
      <c r="D64" s="51"/>
      <c r="E64" s="60"/>
      <c r="F64" s="51"/>
      <c r="G64" s="51"/>
      <c r="H64" s="60"/>
    </row>
    <row r="65" spans="1:8" ht="13.5" customHeight="1">
      <c r="A65" s="54"/>
      <c r="B65" s="55" t="s">
        <v>76</v>
      </c>
      <c r="C65" s="49">
        <v>11</v>
      </c>
      <c r="D65" s="56">
        <v>9</v>
      </c>
      <c r="E65" s="50">
        <v>2</v>
      </c>
      <c r="F65" s="51">
        <v>1</v>
      </c>
      <c r="G65" s="56">
        <v>1</v>
      </c>
      <c r="H65" s="50">
        <v>0</v>
      </c>
    </row>
    <row r="66" spans="1:8" ht="12.75" customHeight="1">
      <c r="A66" s="54"/>
      <c r="B66" s="55" t="s">
        <v>77</v>
      </c>
      <c r="C66" s="49">
        <v>4</v>
      </c>
      <c r="D66" s="56">
        <v>3</v>
      </c>
      <c r="E66" s="50">
        <v>1</v>
      </c>
      <c r="F66" s="51">
        <v>1</v>
      </c>
      <c r="G66" s="56">
        <v>1</v>
      </c>
      <c r="H66" s="50">
        <v>0</v>
      </c>
    </row>
    <row r="67" spans="1:8" ht="12.75" customHeight="1">
      <c r="A67" s="54"/>
      <c r="B67" s="55" t="s">
        <v>78</v>
      </c>
      <c r="C67" s="49">
        <v>7</v>
      </c>
      <c r="D67" s="56">
        <v>7</v>
      </c>
      <c r="E67" s="50">
        <v>0</v>
      </c>
      <c r="F67" s="51">
        <v>1</v>
      </c>
      <c r="G67" s="56">
        <v>1</v>
      </c>
      <c r="H67" s="50">
        <v>0</v>
      </c>
    </row>
    <row r="68" spans="1:8" ht="12.75" customHeight="1">
      <c r="A68" s="54"/>
      <c r="B68" s="55" t="s">
        <v>79</v>
      </c>
      <c r="C68" s="49">
        <v>5</v>
      </c>
      <c r="D68" s="56">
        <v>5</v>
      </c>
      <c r="E68" s="50">
        <v>0</v>
      </c>
      <c r="F68" s="51">
        <v>1</v>
      </c>
      <c r="G68" s="56">
        <v>1</v>
      </c>
      <c r="H68" s="50">
        <v>0</v>
      </c>
    </row>
    <row r="69" spans="1:8" ht="12.75" customHeight="1">
      <c r="A69" s="54"/>
      <c r="B69" s="61" t="s">
        <v>80</v>
      </c>
      <c r="C69" s="49">
        <v>5</v>
      </c>
      <c r="D69" s="56">
        <v>5</v>
      </c>
      <c r="E69" s="50">
        <v>0</v>
      </c>
      <c r="F69" s="51">
        <v>1</v>
      </c>
      <c r="G69" s="56">
        <v>1</v>
      </c>
      <c r="H69" s="50">
        <v>0</v>
      </c>
    </row>
    <row r="70" spans="1:8" ht="4.5" customHeight="1" thickBot="1">
      <c r="A70" s="54"/>
      <c r="B70" s="62"/>
      <c r="C70" s="63"/>
      <c r="D70" s="64"/>
      <c r="E70" s="65"/>
      <c r="F70" s="66"/>
      <c r="G70" s="64"/>
      <c r="H70" s="65"/>
    </row>
    <row r="71" ht="11.25"/>
    <row r="72" ht="11.25"/>
    <row r="73" ht="11.25"/>
    <row r="74" ht="11.25"/>
    <row r="75" ht="11.25"/>
    <row r="76" ht="11.25"/>
    <row r="77" ht="11.25"/>
  </sheetData>
  <mergeCells count="3">
    <mergeCell ref="C4:E4"/>
    <mergeCell ref="F4:H4"/>
    <mergeCell ref="B4:B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69"/>
  <sheetViews>
    <sheetView workbookViewId="0" topLeftCell="A1">
      <pane xSplit="2" ySplit="6" topLeftCell="V5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AF70"/>
    </sheetView>
  </sheetViews>
  <sheetFormatPr defaultColWidth="7.00390625" defaultRowHeight="14.25" customHeight="1"/>
  <cols>
    <col min="1" max="1" width="1.625" style="33" customWidth="1"/>
    <col min="2" max="2" width="9.625" style="33" customWidth="1"/>
    <col min="3" max="31" width="5.625" style="33" customWidth="1"/>
    <col min="32" max="32" width="6.125" style="33" customWidth="1"/>
    <col min="33" max="16384" width="7.00390625" style="33" customWidth="1"/>
  </cols>
  <sheetData>
    <row r="1" ht="4.5" customHeight="1"/>
    <row r="2" ht="13.5" customHeight="1">
      <c r="B2" s="35" t="s">
        <v>452</v>
      </c>
    </row>
    <row r="3" ht="4.5" customHeight="1" thickBot="1"/>
    <row r="4" spans="2:32" s="36" customFormat="1" ht="13.5" customHeight="1">
      <c r="B4" s="323"/>
      <c r="C4" s="324"/>
      <c r="D4" s="323"/>
      <c r="E4" s="238" t="s">
        <v>9</v>
      </c>
      <c r="F4" s="323"/>
      <c r="G4" s="323"/>
      <c r="H4" s="522" t="s">
        <v>335</v>
      </c>
      <c r="I4" s="523"/>
      <c r="J4" s="523"/>
      <c r="K4" s="523"/>
      <c r="L4" s="524"/>
      <c r="M4" s="522" t="s">
        <v>336</v>
      </c>
      <c r="N4" s="523"/>
      <c r="O4" s="523"/>
      <c r="P4" s="523"/>
      <c r="Q4" s="524"/>
      <c r="R4" s="522" t="s">
        <v>337</v>
      </c>
      <c r="S4" s="523"/>
      <c r="T4" s="523"/>
      <c r="U4" s="523"/>
      <c r="V4" s="524"/>
      <c r="W4" s="522" t="s">
        <v>338</v>
      </c>
      <c r="X4" s="523"/>
      <c r="Y4" s="523"/>
      <c r="Z4" s="523"/>
      <c r="AA4" s="524"/>
      <c r="AB4" s="525" t="s">
        <v>341</v>
      </c>
      <c r="AC4" s="526"/>
      <c r="AD4" s="526"/>
      <c r="AE4" s="527"/>
      <c r="AF4" s="327" t="s">
        <v>339</v>
      </c>
    </row>
    <row r="5" spans="2:32" s="36" customFormat="1" ht="13.5" customHeight="1">
      <c r="B5" s="128" t="s">
        <v>25</v>
      </c>
      <c r="C5" s="37" t="s">
        <v>9</v>
      </c>
      <c r="D5" s="447" t="s">
        <v>342</v>
      </c>
      <c r="E5" s="448"/>
      <c r="F5" s="447" t="s">
        <v>343</v>
      </c>
      <c r="G5" s="448"/>
      <c r="H5" s="37" t="s">
        <v>9</v>
      </c>
      <c r="I5" s="447" t="s">
        <v>342</v>
      </c>
      <c r="J5" s="448"/>
      <c r="K5" s="447" t="s">
        <v>343</v>
      </c>
      <c r="L5" s="448"/>
      <c r="M5" s="37" t="s">
        <v>9</v>
      </c>
      <c r="N5" s="447" t="s">
        <v>342</v>
      </c>
      <c r="O5" s="448"/>
      <c r="P5" s="447" t="s">
        <v>343</v>
      </c>
      <c r="Q5" s="448"/>
      <c r="R5" s="37" t="s">
        <v>9</v>
      </c>
      <c r="S5" s="447" t="s">
        <v>342</v>
      </c>
      <c r="T5" s="448"/>
      <c r="U5" s="447" t="s">
        <v>343</v>
      </c>
      <c r="V5" s="448"/>
      <c r="W5" s="37" t="s">
        <v>9</v>
      </c>
      <c r="X5" s="447" t="s">
        <v>342</v>
      </c>
      <c r="Y5" s="448"/>
      <c r="Z5" s="447" t="s">
        <v>343</v>
      </c>
      <c r="AA5" s="448"/>
      <c r="AB5" s="447" t="s">
        <v>344</v>
      </c>
      <c r="AC5" s="448"/>
      <c r="AD5" s="447" t="s">
        <v>345</v>
      </c>
      <c r="AE5" s="448"/>
      <c r="AF5" s="17" t="s">
        <v>301</v>
      </c>
    </row>
    <row r="6" spans="3:32" s="36" customFormat="1" ht="13.5" customHeight="1">
      <c r="C6" s="239"/>
      <c r="D6" s="37" t="s">
        <v>340</v>
      </c>
      <c r="E6" s="37" t="s">
        <v>339</v>
      </c>
      <c r="F6" s="37" t="s">
        <v>83</v>
      </c>
      <c r="G6" s="37" t="s">
        <v>84</v>
      </c>
      <c r="H6" s="239"/>
      <c r="I6" s="37" t="s">
        <v>340</v>
      </c>
      <c r="J6" s="37" t="s">
        <v>339</v>
      </c>
      <c r="K6" s="37" t="s">
        <v>83</v>
      </c>
      <c r="L6" s="37" t="s">
        <v>84</v>
      </c>
      <c r="M6" s="239"/>
      <c r="N6" s="37" t="s">
        <v>340</v>
      </c>
      <c r="O6" s="37" t="s">
        <v>339</v>
      </c>
      <c r="P6" s="37" t="s">
        <v>83</v>
      </c>
      <c r="Q6" s="37" t="s">
        <v>84</v>
      </c>
      <c r="R6" s="239"/>
      <c r="S6" s="37" t="s">
        <v>340</v>
      </c>
      <c r="T6" s="37" t="s">
        <v>339</v>
      </c>
      <c r="U6" s="37" t="s">
        <v>83</v>
      </c>
      <c r="V6" s="37" t="s">
        <v>84</v>
      </c>
      <c r="W6" s="239"/>
      <c r="X6" s="37" t="s">
        <v>340</v>
      </c>
      <c r="Y6" s="37" t="s">
        <v>339</v>
      </c>
      <c r="Z6" s="37" t="s">
        <v>83</v>
      </c>
      <c r="AA6" s="37" t="s">
        <v>84</v>
      </c>
      <c r="AB6" s="37" t="s">
        <v>340</v>
      </c>
      <c r="AC6" s="37" t="s">
        <v>339</v>
      </c>
      <c r="AD6" s="37" t="s">
        <v>340</v>
      </c>
      <c r="AE6" s="37" t="s">
        <v>339</v>
      </c>
      <c r="AF6" s="17" t="s">
        <v>309</v>
      </c>
    </row>
    <row r="7" spans="2:32" ht="4.5" customHeight="1">
      <c r="B7" s="226"/>
      <c r="C7" s="150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226"/>
    </row>
    <row r="8" spans="2:32" ht="13.5" customHeight="1">
      <c r="B8" s="232" t="s">
        <v>28</v>
      </c>
      <c r="C8" s="171">
        <v>68</v>
      </c>
      <c r="D8" s="172">
        <v>59</v>
      </c>
      <c r="E8" s="172">
        <v>9</v>
      </c>
      <c r="F8" s="172">
        <v>50</v>
      </c>
      <c r="G8" s="172">
        <v>18</v>
      </c>
      <c r="H8" s="172">
        <v>2</v>
      </c>
      <c r="I8" s="172">
        <v>2</v>
      </c>
      <c r="J8" s="172">
        <f>SUM(J10:J68)</f>
        <v>0</v>
      </c>
      <c r="K8" s="172">
        <v>2</v>
      </c>
      <c r="L8" s="172">
        <f>SUM(L10:L68)</f>
        <v>0</v>
      </c>
      <c r="M8" s="172">
        <v>37</v>
      </c>
      <c r="N8" s="172">
        <v>30</v>
      </c>
      <c r="O8" s="172">
        <v>7</v>
      </c>
      <c r="P8" s="172">
        <v>33</v>
      </c>
      <c r="Q8" s="172">
        <v>4</v>
      </c>
      <c r="R8" s="172">
        <v>25</v>
      </c>
      <c r="S8" s="172">
        <v>23</v>
      </c>
      <c r="T8" s="172">
        <v>2</v>
      </c>
      <c r="U8" s="172">
        <v>13</v>
      </c>
      <c r="V8" s="172">
        <v>12</v>
      </c>
      <c r="W8" s="172">
        <v>4</v>
      </c>
      <c r="X8" s="172">
        <v>4</v>
      </c>
      <c r="Y8" s="172">
        <f>SUM(Y10:Y68)</f>
        <v>0</v>
      </c>
      <c r="Z8" s="172">
        <v>2</v>
      </c>
      <c r="AA8" s="172">
        <v>2</v>
      </c>
      <c r="AB8" s="172">
        <v>43</v>
      </c>
      <c r="AC8" s="172">
        <v>7</v>
      </c>
      <c r="AD8" s="172">
        <v>16</v>
      </c>
      <c r="AE8" s="172">
        <v>2</v>
      </c>
      <c r="AF8" s="344">
        <f>IF(C8=0,"　0.0",E8/C8*100)</f>
        <v>13.23529411764706</v>
      </c>
    </row>
    <row r="9" spans="3:32" ht="4.5" customHeight="1"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345"/>
    </row>
    <row r="10" spans="2:32" ht="13.5" customHeight="1">
      <c r="B10" s="332" t="s">
        <v>31</v>
      </c>
      <c r="C10" s="175">
        <v>10</v>
      </c>
      <c r="D10" s="177">
        <v>9</v>
      </c>
      <c r="E10" s="177">
        <v>1</v>
      </c>
      <c r="F10" s="177">
        <v>8</v>
      </c>
      <c r="G10" s="177">
        <v>2</v>
      </c>
      <c r="H10" s="180">
        <f aca="true" t="shared" si="0" ref="H10:H68">I10+J10</f>
        <v>0</v>
      </c>
      <c r="I10" s="178">
        <v>0</v>
      </c>
      <c r="J10" s="178">
        <v>0</v>
      </c>
      <c r="K10" s="178">
        <v>0</v>
      </c>
      <c r="L10" s="178">
        <v>0</v>
      </c>
      <c r="M10" s="177">
        <v>5</v>
      </c>
      <c r="N10" s="176">
        <v>5</v>
      </c>
      <c r="O10" s="178">
        <v>0</v>
      </c>
      <c r="P10" s="176">
        <v>5</v>
      </c>
      <c r="Q10" s="178">
        <v>0</v>
      </c>
      <c r="R10" s="177">
        <v>4</v>
      </c>
      <c r="S10" s="176">
        <v>3</v>
      </c>
      <c r="T10" s="178">
        <v>1</v>
      </c>
      <c r="U10" s="176">
        <v>2</v>
      </c>
      <c r="V10" s="176">
        <v>2</v>
      </c>
      <c r="W10" s="177">
        <v>1</v>
      </c>
      <c r="X10" s="176">
        <v>1</v>
      </c>
      <c r="Y10" s="178">
        <v>0</v>
      </c>
      <c r="Z10" s="176">
        <v>1</v>
      </c>
      <c r="AA10" s="178">
        <v>0</v>
      </c>
      <c r="AB10" s="176">
        <v>7</v>
      </c>
      <c r="AC10" s="176">
        <v>1</v>
      </c>
      <c r="AD10" s="176">
        <v>2</v>
      </c>
      <c r="AE10" s="178">
        <v>0</v>
      </c>
      <c r="AF10" s="346">
        <f>IF(C10=0,"　0.0",E10/C10*100)</f>
        <v>10</v>
      </c>
    </row>
    <row r="11" spans="2:32" ht="13.5" customHeight="1">
      <c r="B11" s="332" t="s">
        <v>32</v>
      </c>
      <c r="C11" s="175">
        <v>7</v>
      </c>
      <c r="D11" s="177">
        <v>7</v>
      </c>
      <c r="E11" s="180">
        <f aca="true" t="shared" si="1" ref="E11:E37">J11+O11+T11+Y11</f>
        <v>0</v>
      </c>
      <c r="F11" s="177">
        <v>6</v>
      </c>
      <c r="G11" s="180">
        <v>1</v>
      </c>
      <c r="H11" s="180">
        <v>1</v>
      </c>
      <c r="I11" s="178">
        <v>1</v>
      </c>
      <c r="J11" s="178">
        <v>0</v>
      </c>
      <c r="K11" s="178">
        <v>1</v>
      </c>
      <c r="L11" s="178">
        <v>0</v>
      </c>
      <c r="M11" s="177">
        <v>5</v>
      </c>
      <c r="N11" s="176">
        <v>5</v>
      </c>
      <c r="O11" s="178">
        <v>0</v>
      </c>
      <c r="P11" s="176">
        <v>5</v>
      </c>
      <c r="Q11" s="178">
        <v>0</v>
      </c>
      <c r="R11" s="180">
        <v>1</v>
      </c>
      <c r="S11" s="178">
        <v>1</v>
      </c>
      <c r="T11" s="178">
        <v>0</v>
      </c>
      <c r="U11" s="178">
        <v>0</v>
      </c>
      <c r="V11" s="176">
        <v>1</v>
      </c>
      <c r="W11" s="180">
        <f aca="true" t="shared" si="2" ref="W11:W68">X11+Y11</f>
        <v>0</v>
      </c>
      <c r="X11" s="178">
        <v>0</v>
      </c>
      <c r="Y11" s="178">
        <v>0</v>
      </c>
      <c r="Z11" s="178">
        <v>0</v>
      </c>
      <c r="AA11" s="178">
        <v>0</v>
      </c>
      <c r="AB11" s="176">
        <v>6</v>
      </c>
      <c r="AC11" s="178">
        <v>0</v>
      </c>
      <c r="AD11" s="178">
        <v>1</v>
      </c>
      <c r="AE11" s="178">
        <v>0</v>
      </c>
      <c r="AF11" s="346">
        <f>IF(C11=0,"　0.0",E11/C11*100)</f>
        <v>0</v>
      </c>
    </row>
    <row r="12" spans="2:32" ht="13.5" customHeight="1">
      <c r="B12" s="332" t="s">
        <v>33</v>
      </c>
      <c r="C12" s="179">
        <f>H12+M12+R12+W12</f>
        <v>0</v>
      </c>
      <c r="D12" s="180">
        <f>I12+N12+S12+X12</f>
        <v>0</v>
      </c>
      <c r="E12" s="180">
        <f t="shared" si="1"/>
        <v>0</v>
      </c>
      <c r="F12" s="180">
        <f>K12+P12+U12+Z12</f>
        <v>0</v>
      </c>
      <c r="G12" s="180">
        <f>L12+Q12+V12+AA12</f>
        <v>0</v>
      </c>
      <c r="H12" s="180">
        <f t="shared" si="0"/>
        <v>0</v>
      </c>
      <c r="I12" s="178">
        <v>0</v>
      </c>
      <c r="J12" s="178">
        <v>0</v>
      </c>
      <c r="K12" s="178">
        <v>0</v>
      </c>
      <c r="L12" s="178">
        <v>0</v>
      </c>
      <c r="M12" s="180">
        <f aca="true" t="shared" si="3" ref="M12:M68">N12+O12</f>
        <v>0</v>
      </c>
      <c r="N12" s="178">
        <v>0</v>
      </c>
      <c r="O12" s="178">
        <v>0</v>
      </c>
      <c r="P12" s="178">
        <v>0</v>
      </c>
      <c r="Q12" s="178">
        <v>0</v>
      </c>
      <c r="R12" s="180">
        <f aca="true" t="shared" si="4" ref="R12:R68">S12+T12</f>
        <v>0</v>
      </c>
      <c r="S12" s="178">
        <v>0</v>
      </c>
      <c r="T12" s="178">
        <v>0</v>
      </c>
      <c r="U12" s="176">
        <v>0</v>
      </c>
      <c r="V12" s="176">
        <v>0</v>
      </c>
      <c r="W12" s="180">
        <f t="shared" si="2"/>
        <v>0</v>
      </c>
      <c r="X12" s="178">
        <v>0</v>
      </c>
      <c r="Y12" s="178">
        <v>0</v>
      </c>
      <c r="Z12" s="178">
        <v>0</v>
      </c>
      <c r="AA12" s="178">
        <v>0</v>
      </c>
      <c r="AB12" s="176"/>
      <c r="AC12" s="178">
        <v>0</v>
      </c>
      <c r="AD12" s="178">
        <v>0</v>
      </c>
      <c r="AE12" s="178">
        <v>0</v>
      </c>
      <c r="AF12" s="346" t="str">
        <f>IF(C12=0,"　0.0",E12/C12*100)</f>
        <v>　0.0</v>
      </c>
    </row>
    <row r="13" spans="2:32" ht="13.5" customHeight="1">
      <c r="B13" s="332" t="s">
        <v>34</v>
      </c>
      <c r="C13" s="175">
        <v>13</v>
      </c>
      <c r="D13" s="177">
        <v>13</v>
      </c>
      <c r="E13" s="180">
        <f t="shared" si="1"/>
        <v>0</v>
      </c>
      <c r="F13" s="177">
        <v>8</v>
      </c>
      <c r="G13" s="177">
        <v>5</v>
      </c>
      <c r="H13" s="180">
        <f t="shared" si="0"/>
        <v>0</v>
      </c>
      <c r="I13" s="178">
        <v>0</v>
      </c>
      <c r="J13" s="178">
        <v>0</v>
      </c>
      <c r="K13" s="178">
        <v>0</v>
      </c>
      <c r="L13" s="178">
        <v>0</v>
      </c>
      <c r="M13" s="177">
        <v>4</v>
      </c>
      <c r="N13" s="176">
        <v>4</v>
      </c>
      <c r="O13" s="178">
        <v>0</v>
      </c>
      <c r="P13" s="176">
        <v>3</v>
      </c>
      <c r="Q13" s="178">
        <v>1</v>
      </c>
      <c r="R13" s="177">
        <v>9</v>
      </c>
      <c r="S13" s="176">
        <v>9</v>
      </c>
      <c r="T13" s="178">
        <v>0</v>
      </c>
      <c r="U13" s="176">
        <v>5</v>
      </c>
      <c r="V13" s="176">
        <v>4</v>
      </c>
      <c r="W13" s="180">
        <f t="shared" si="2"/>
        <v>0</v>
      </c>
      <c r="X13" s="178">
        <v>0</v>
      </c>
      <c r="Y13" s="178">
        <v>0</v>
      </c>
      <c r="Z13" s="178">
        <v>0</v>
      </c>
      <c r="AA13" s="178">
        <v>0</v>
      </c>
      <c r="AB13" s="176">
        <v>8</v>
      </c>
      <c r="AC13" s="178">
        <v>0</v>
      </c>
      <c r="AD13" s="176">
        <v>5</v>
      </c>
      <c r="AE13" s="178">
        <v>0</v>
      </c>
      <c r="AF13" s="346">
        <f>IF(C13=0,"　0.0",E13/C13*100)</f>
        <v>0</v>
      </c>
    </row>
    <row r="14" spans="2:32" ht="13.5" customHeight="1">
      <c r="B14" s="332" t="s">
        <v>35</v>
      </c>
      <c r="C14" s="179">
        <f>H14+M14+R14+W14</f>
        <v>0</v>
      </c>
      <c r="D14" s="180">
        <f>I14+N14+S14+X14</f>
        <v>0</v>
      </c>
      <c r="E14" s="180">
        <f t="shared" si="1"/>
        <v>0</v>
      </c>
      <c r="F14" s="180">
        <f>K14+P14+U14+Z14</f>
        <v>0</v>
      </c>
      <c r="G14" s="180">
        <f aca="true" t="shared" si="5" ref="G14:G68">L14+Q14+V14+AA14</f>
        <v>0</v>
      </c>
      <c r="H14" s="180">
        <f t="shared" si="0"/>
        <v>0</v>
      </c>
      <c r="I14" s="178">
        <v>0</v>
      </c>
      <c r="J14" s="178">
        <v>0</v>
      </c>
      <c r="K14" s="178">
        <v>0</v>
      </c>
      <c r="L14" s="178">
        <v>0</v>
      </c>
      <c r="M14" s="180">
        <f t="shared" si="3"/>
        <v>0</v>
      </c>
      <c r="N14" s="178">
        <v>0</v>
      </c>
      <c r="O14" s="178">
        <v>0</v>
      </c>
      <c r="P14" s="178">
        <v>0</v>
      </c>
      <c r="Q14" s="178">
        <v>0</v>
      </c>
      <c r="R14" s="180">
        <f t="shared" si="4"/>
        <v>0</v>
      </c>
      <c r="S14" s="178">
        <v>0</v>
      </c>
      <c r="T14" s="178">
        <v>0</v>
      </c>
      <c r="U14" s="178">
        <v>0</v>
      </c>
      <c r="V14" s="176">
        <v>0</v>
      </c>
      <c r="W14" s="180">
        <f t="shared" si="2"/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346" t="str">
        <f>IF(C14=0,"　0.0",E14/C14*100)</f>
        <v>　0.0</v>
      </c>
    </row>
    <row r="15" spans="2:32" s="34" customFormat="1" ht="4.5" customHeight="1">
      <c r="B15" s="333"/>
      <c r="C15" s="244">
        <f>H15+M15+R15+W15</f>
        <v>0</v>
      </c>
      <c r="D15" s="180"/>
      <c r="E15" s="245">
        <f t="shared" si="1"/>
        <v>0</v>
      </c>
      <c r="F15" s="245">
        <f>K15+P15+U15+Z15</f>
        <v>0</v>
      </c>
      <c r="G15" s="245">
        <f t="shared" si="5"/>
        <v>0</v>
      </c>
      <c r="H15" s="245">
        <f t="shared" si="0"/>
        <v>0</v>
      </c>
      <c r="I15" s="245"/>
      <c r="J15" s="245"/>
      <c r="K15" s="245"/>
      <c r="L15" s="245"/>
      <c r="M15" s="245">
        <f t="shared" si="3"/>
        <v>0</v>
      </c>
      <c r="N15" s="245"/>
      <c r="O15" s="245"/>
      <c r="P15" s="245"/>
      <c r="Q15" s="245"/>
      <c r="R15" s="245">
        <f t="shared" si="4"/>
        <v>0</v>
      </c>
      <c r="S15" s="245"/>
      <c r="T15" s="245"/>
      <c r="U15" s="245"/>
      <c r="V15" s="245"/>
      <c r="W15" s="245">
        <f t="shared" si="2"/>
        <v>0</v>
      </c>
      <c r="X15" s="245"/>
      <c r="Y15" s="245"/>
      <c r="Z15" s="245"/>
      <c r="AA15" s="245"/>
      <c r="AB15" s="245"/>
      <c r="AC15" s="245"/>
      <c r="AD15" s="245"/>
      <c r="AE15" s="245"/>
      <c r="AF15" s="347"/>
    </row>
    <row r="16" spans="2:32" ht="13.5" customHeight="1">
      <c r="B16" s="332" t="s">
        <v>36</v>
      </c>
      <c r="C16" s="179">
        <f>H16+M16+R16+W16</f>
        <v>0</v>
      </c>
      <c r="D16" s="180">
        <f>I16+N16+S16+X16</f>
        <v>0</v>
      </c>
      <c r="E16" s="180">
        <f t="shared" si="1"/>
        <v>0</v>
      </c>
      <c r="F16" s="180">
        <f>K16+P16+U16+Z16</f>
        <v>0</v>
      </c>
      <c r="G16" s="180">
        <f t="shared" si="5"/>
        <v>0</v>
      </c>
      <c r="H16" s="180">
        <f t="shared" si="0"/>
        <v>0</v>
      </c>
      <c r="I16" s="178">
        <v>0</v>
      </c>
      <c r="J16" s="178">
        <v>0</v>
      </c>
      <c r="K16" s="178">
        <v>0</v>
      </c>
      <c r="L16" s="178">
        <v>0</v>
      </c>
      <c r="M16" s="180">
        <f t="shared" si="3"/>
        <v>0</v>
      </c>
      <c r="N16" s="178">
        <v>0</v>
      </c>
      <c r="O16" s="178">
        <v>0</v>
      </c>
      <c r="P16" s="178">
        <v>0</v>
      </c>
      <c r="Q16" s="178">
        <v>0</v>
      </c>
      <c r="R16" s="180">
        <f t="shared" si="4"/>
        <v>0</v>
      </c>
      <c r="S16" s="178">
        <v>0</v>
      </c>
      <c r="T16" s="178">
        <v>0</v>
      </c>
      <c r="U16" s="178">
        <v>0</v>
      </c>
      <c r="V16" s="178">
        <v>0</v>
      </c>
      <c r="W16" s="180">
        <f t="shared" si="2"/>
        <v>0</v>
      </c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346" t="str">
        <f>IF(C16=0,"　0.0",E16/C16*100)</f>
        <v>　0.0</v>
      </c>
    </row>
    <row r="17" spans="2:32" ht="13.5" customHeight="1">
      <c r="B17" s="332" t="s">
        <v>37</v>
      </c>
      <c r="C17" s="179">
        <f>H17+M17+R17+W17</f>
        <v>0</v>
      </c>
      <c r="D17" s="180">
        <f>I17+N17+S17+X17</f>
        <v>0</v>
      </c>
      <c r="E17" s="180">
        <f t="shared" si="1"/>
        <v>0</v>
      </c>
      <c r="F17" s="180">
        <f>K17+P17+U17+Z17</f>
        <v>0</v>
      </c>
      <c r="G17" s="180">
        <f t="shared" si="5"/>
        <v>0</v>
      </c>
      <c r="H17" s="180">
        <f t="shared" si="0"/>
        <v>0</v>
      </c>
      <c r="I17" s="178">
        <v>0</v>
      </c>
      <c r="J17" s="178">
        <v>0</v>
      </c>
      <c r="K17" s="178">
        <v>0</v>
      </c>
      <c r="L17" s="178">
        <v>0</v>
      </c>
      <c r="M17" s="180">
        <f t="shared" si="3"/>
        <v>0</v>
      </c>
      <c r="N17" s="178">
        <v>0</v>
      </c>
      <c r="O17" s="178">
        <v>0</v>
      </c>
      <c r="P17" s="178">
        <v>0</v>
      </c>
      <c r="Q17" s="178">
        <v>0</v>
      </c>
      <c r="R17" s="180">
        <f t="shared" si="4"/>
        <v>0</v>
      </c>
      <c r="S17" s="178">
        <v>0</v>
      </c>
      <c r="T17" s="178">
        <v>0</v>
      </c>
      <c r="U17" s="178">
        <v>0</v>
      </c>
      <c r="V17" s="178">
        <v>0</v>
      </c>
      <c r="W17" s="180">
        <f t="shared" si="2"/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346" t="str">
        <f>IF(C17=0,"　0.0",E17/C17*100)</f>
        <v>　0.0</v>
      </c>
    </row>
    <row r="18" spans="2:32" ht="13.5" customHeight="1">
      <c r="B18" s="332" t="s">
        <v>38</v>
      </c>
      <c r="C18" s="179">
        <f>H18+M18+R18+W18</f>
        <v>0</v>
      </c>
      <c r="D18" s="180">
        <f>I18+N18+S18+X18</f>
        <v>0</v>
      </c>
      <c r="E18" s="180">
        <f t="shared" si="1"/>
        <v>0</v>
      </c>
      <c r="F18" s="180">
        <f>K18+P18+U18+Z18</f>
        <v>0</v>
      </c>
      <c r="G18" s="177">
        <f t="shared" si="5"/>
        <v>0</v>
      </c>
      <c r="H18" s="180">
        <f t="shared" si="0"/>
        <v>0</v>
      </c>
      <c r="I18" s="178">
        <v>0</v>
      </c>
      <c r="J18" s="178">
        <v>0</v>
      </c>
      <c r="K18" s="178">
        <v>0</v>
      </c>
      <c r="L18" s="178">
        <v>0</v>
      </c>
      <c r="M18" s="180">
        <f t="shared" si="3"/>
        <v>0</v>
      </c>
      <c r="N18" s="178">
        <v>0</v>
      </c>
      <c r="O18" s="178">
        <v>0</v>
      </c>
      <c r="P18" s="178">
        <v>0</v>
      </c>
      <c r="Q18" s="178">
        <v>0</v>
      </c>
      <c r="R18" s="180">
        <f t="shared" si="4"/>
        <v>0</v>
      </c>
      <c r="S18" s="178">
        <v>0</v>
      </c>
      <c r="T18" s="178">
        <v>0</v>
      </c>
      <c r="U18" s="178">
        <v>0</v>
      </c>
      <c r="V18" s="176">
        <v>0</v>
      </c>
      <c r="W18" s="180">
        <f t="shared" si="2"/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6">
        <v>0</v>
      </c>
      <c r="AE18" s="178">
        <v>0</v>
      </c>
      <c r="AF18" s="346" t="str">
        <f>IF(C18=0,"　0.0",E18/C18*100)</f>
        <v>　0.0</v>
      </c>
    </row>
    <row r="19" spans="2:32" ht="13.5" customHeight="1">
      <c r="B19" s="332" t="s">
        <v>39</v>
      </c>
      <c r="C19" s="179">
        <v>1</v>
      </c>
      <c r="D19" s="180">
        <v>1</v>
      </c>
      <c r="E19" s="180">
        <f t="shared" si="1"/>
        <v>0</v>
      </c>
      <c r="F19" s="180">
        <v>1</v>
      </c>
      <c r="G19" s="177">
        <f t="shared" si="5"/>
        <v>0</v>
      </c>
      <c r="H19" s="180">
        <f t="shared" si="0"/>
        <v>0</v>
      </c>
      <c r="I19" s="178">
        <v>0</v>
      </c>
      <c r="J19" s="178">
        <v>0</v>
      </c>
      <c r="K19" s="178">
        <v>0</v>
      </c>
      <c r="L19" s="178">
        <v>0</v>
      </c>
      <c r="M19" s="180">
        <f t="shared" si="3"/>
        <v>0</v>
      </c>
      <c r="N19" s="178">
        <v>0</v>
      </c>
      <c r="O19" s="178">
        <v>0</v>
      </c>
      <c r="P19" s="178">
        <v>0</v>
      </c>
      <c r="Q19" s="178">
        <v>0</v>
      </c>
      <c r="R19" s="180">
        <v>1</v>
      </c>
      <c r="S19" s="176">
        <v>1</v>
      </c>
      <c r="T19" s="178">
        <v>0</v>
      </c>
      <c r="U19" s="178">
        <v>1</v>
      </c>
      <c r="V19" s="176">
        <v>0</v>
      </c>
      <c r="W19" s="180">
        <f t="shared" si="2"/>
        <v>0</v>
      </c>
      <c r="X19" s="178">
        <v>0</v>
      </c>
      <c r="Y19" s="178">
        <v>0</v>
      </c>
      <c r="Z19" s="178">
        <v>0</v>
      </c>
      <c r="AA19" s="178">
        <v>0</v>
      </c>
      <c r="AB19" s="178">
        <v>1</v>
      </c>
      <c r="AC19" s="178">
        <v>0</v>
      </c>
      <c r="AD19" s="176">
        <v>0</v>
      </c>
      <c r="AE19" s="178">
        <v>0</v>
      </c>
      <c r="AF19" s="346">
        <f>IF(C19=0,"　0.0",E19/C19*100)</f>
        <v>0</v>
      </c>
    </row>
    <row r="20" spans="2:32" ht="13.5" customHeight="1">
      <c r="B20" s="332" t="s">
        <v>40</v>
      </c>
      <c r="C20" s="175">
        <v>1</v>
      </c>
      <c r="D20" s="177">
        <v>1</v>
      </c>
      <c r="E20" s="180">
        <f t="shared" si="1"/>
        <v>0</v>
      </c>
      <c r="F20" s="180">
        <v>1</v>
      </c>
      <c r="G20" s="177">
        <f t="shared" si="5"/>
        <v>0</v>
      </c>
      <c r="H20" s="180">
        <f t="shared" si="0"/>
        <v>0</v>
      </c>
      <c r="I20" s="178">
        <v>0</v>
      </c>
      <c r="J20" s="178">
        <v>0</v>
      </c>
      <c r="K20" s="178">
        <v>0</v>
      </c>
      <c r="L20" s="178">
        <v>0</v>
      </c>
      <c r="M20" s="180">
        <f t="shared" si="3"/>
        <v>0</v>
      </c>
      <c r="N20" s="178">
        <v>0</v>
      </c>
      <c r="O20" s="178">
        <v>0</v>
      </c>
      <c r="P20" s="178">
        <v>0</v>
      </c>
      <c r="Q20" s="178">
        <v>0</v>
      </c>
      <c r="R20" s="177">
        <v>1</v>
      </c>
      <c r="S20" s="176">
        <v>1</v>
      </c>
      <c r="T20" s="178">
        <v>0</v>
      </c>
      <c r="U20" s="176">
        <v>1</v>
      </c>
      <c r="V20" s="176">
        <v>0</v>
      </c>
      <c r="W20" s="180">
        <f t="shared" si="2"/>
        <v>0</v>
      </c>
      <c r="X20" s="178">
        <v>0</v>
      </c>
      <c r="Y20" s="178">
        <v>0</v>
      </c>
      <c r="Z20" s="178">
        <v>0</v>
      </c>
      <c r="AA20" s="178">
        <v>0</v>
      </c>
      <c r="AB20" s="178">
        <v>1</v>
      </c>
      <c r="AC20" s="178">
        <v>0</v>
      </c>
      <c r="AD20" s="176">
        <v>0</v>
      </c>
      <c r="AE20" s="178">
        <v>0</v>
      </c>
      <c r="AF20" s="346">
        <f>IF(C20=0,"　0.0",E20/C20*100)</f>
        <v>0</v>
      </c>
    </row>
    <row r="21" spans="2:32" s="34" customFormat="1" ht="4.5" customHeight="1">
      <c r="B21" s="333"/>
      <c r="C21" s="244"/>
      <c r="D21" s="245"/>
      <c r="E21" s="245">
        <f t="shared" si="1"/>
        <v>0</v>
      </c>
      <c r="F21" s="245">
        <f aca="true" t="shared" si="6" ref="F21:F29">K21+P21+U21+Z21</f>
        <v>0</v>
      </c>
      <c r="G21" s="245">
        <f t="shared" si="5"/>
        <v>0</v>
      </c>
      <c r="H21" s="245">
        <f t="shared" si="0"/>
        <v>0</v>
      </c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>
        <f t="shared" si="2"/>
        <v>0</v>
      </c>
      <c r="X21" s="245"/>
      <c r="Y21" s="245"/>
      <c r="Z21" s="245"/>
      <c r="AA21" s="245"/>
      <c r="AB21" s="245"/>
      <c r="AC21" s="245"/>
      <c r="AD21" s="245"/>
      <c r="AE21" s="245"/>
      <c r="AF21" s="347"/>
    </row>
    <row r="22" spans="2:32" ht="13.5" customHeight="1">
      <c r="B22" s="332" t="s">
        <v>41</v>
      </c>
      <c r="C22" s="175">
        <f>H22+M22+R22+W22</f>
        <v>0</v>
      </c>
      <c r="D22" s="177">
        <f>I22+N22+S22+X22</f>
        <v>0</v>
      </c>
      <c r="E22" s="180">
        <f t="shared" si="1"/>
        <v>0</v>
      </c>
      <c r="F22" s="177">
        <f t="shared" si="6"/>
        <v>0</v>
      </c>
      <c r="G22" s="180">
        <f t="shared" si="5"/>
        <v>0</v>
      </c>
      <c r="H22" s="180">
        <f t="shared" si="0"/>
        <v>0</v>
      </c>
      <c r="I22" s="178">
        <v>0</v>
      </c>
      <c r="J22" s="178">
        <v>0</v>
      </c>
      <c r="K22" s="178">
        <v>0</v>
      </c>
      <c r="L22" s="178">
        <v>0</v>
      </c>
      <c r="M22" s="177">
        <f t="shared" si="3"/>
        <v>0</v>
      </c>
      <c r="N22" s="176">
        <v>0</v>
      </c>
      <c r="O22" s="178">
        <v>0</v>
      </c>
      <c r="P22" s="178">
        <v>0</v>
      </c>
      <c r="Q22" s="176">
        <v>0</v>
      </c>
      <c r="R22" s="180">
        <f t="shared" si="4"/>
        <v>0</v>
      </c>
      <c r="S22" s="178">
        <v>0</v>
      </c>
      <c r="T22" s="178">
        <v>0</v>
      </c>
      <c r="U22" s="178">
        <v>0</v>
      </c>
      <c r="V22" s="178">
        <v>0</v>
      </c>
      <c r="W22" s="180">
        <f t="shared" si="2"/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346" t="str">
        <f>IF(C22=0,"　0.0",E22/C22*100)</f>
        <v>　0.0</v>
      </c>
    </row>
    <row r="23" spans="2:32" ht="13.5" customHeight="1">
      <c r="B23" s="332" t="s">
        <v>42</v>
      </c>
      <c r="C23" s="175">
        <v>1</v>
      </c>
      <c r="D23" s="177">
        <v>1</v>
      </c>
      <c r="E23" s="180">
        <f t="shared" si="1"/>
        <v>0</v>
      </c>
      <c r="F23" s="180">
        <f t="shared" si="6"/>
        <v>0</v>
      </c>
      <c r="G23" s="180">
        <v>1</v>
      </c>
      <c r="H23" s="180">
        <f t="shared" si="0"/>
        <v>0</v>
      </c>
      <c r="I23" s="178">
        <v>0</v>
      </c>
      <c r="J23" s="178">
        <v>0</v>
      </c>
      <c r="K23" s="178">
        <v>0</v>
      </c>
      <c r="L23" s="178">
        <v>0</v>
      </c>
      <c r="M23" s="177">
        <f t="shared" si="3"/>
        <v>0</v>
      </c>
      <c r="N23" s="176">
        <v>0</v>
      </c>
      <c r="O23" s="178">
        <v>0</v>
      </c>
      <c r="P23" s="176">
        <v>0</v>
      </c>
      <c r="Q23" s="178">
        <v>0</v>
      </c>
      <c r="R23" s="180">
        <v>1</v>
      </c>
      <c r="S23" s="178">
        <v>1</v>
      </c>
      <c r="T23" s="178">
        <v>0</v>
      </c>
      <c r="U23" s="178">
        <v>0</v>
      </c>
      <c r="V23" s="178">
        <v>1</v>
      </c>
      <c r="W23" s="180">
        <f t="shared" si="2"/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1</v>
      </c>
      <c r="AE23" s="178">
        <v>0</v>
      </c>
      <c r="AF23" s="346">
        <f>IF(C23=0,"　0.0",E23/C23*100)</f>
        <v>0</v>
      </c>
    </row>
    <row r="24" spans="2:32" ht="13.5" customHeight="1">
      <c r="B24" s="332" t="s">
        <v>43</v>
      </c>
      <c r="C24" s="175">
        <f aca="true" t="shared" si="7" ref="C24:D29">H24+M24+R24+W24</f>
        <v>0</v>
      </c>
      <c r="D24" s="177">
        <f t="shared" si="7"/>
        <v>0</v>
      </c>
      <c r="E24" s="180">
        <f t="shared" si="1"/>
        <v>0</v>
      </c>
      <c r="F24" s="177">
        <f t="shared" si="6"/>
        <v>0</v>
      </c>
      <c r="G24" s="180">
        <f t="shared" si="5"/>
        <v>0</v>
      </c>
      <c r="H24" s="180">
        <f t="shared" si="0"/>
        <v>0</v>
      </c>
      <c r="I24" s="178">
        <v>0</v>
      </c>
      <c r="J24" s="178">
        <v>0</v>
      </c>
      <c r="K24" s="178">
        <v>0</v>
      </c>
      <c r="L24" s="178">
        <v>0</v>
      </c>
      <c r="M24" s="180">
        <f t="shared" si="3"/>
        <v>0</v>
      </c>
      <c r="N24" s="178">
        <v>0</v>
      </c>
      <c r="O24" s="178">
        <v>0</v>
      </c>
      <c r="P24" s="178">
        <v>0</v>
      </c>
      <c r="Q24" s="178">
        <v>0</v>
      </c>
      <c r="R24" s="177">
        <f t="shared" si="4"/>
        <v>0</v>
      </c>
      <c r="S24" s="178">
        <v>0</v>
      </c>
      <c r="T24" s="178">
        <v>0</v>
      </c>
      <c r="U24" s="176">
        <v>0</v>
      </c>
      <c r="V24" s="178">
        <v>0</v>
      </c>
      <c r="W24" s="180">
        <f t="shared" si="2"/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0</v>
      </c>
      <c r="AE24" s="178">
        <v>0</v>
      </c>
      <c r="AF24" s="346" t="str">
        <f>IF(C24=0,"　0.0",E24/C24*100)</f>
        <v>　0.0</v>
      </c>
    </row>
    <row r="25" spans="2:32" ht="13.5" customHeight="1">
      <c r="B25" s="332" t="s">
        <v>44</v>
      </c>
      <c r="C25" s="175">
        <f t="shared" si="7"/>
        <v>0</v>
      </c>
      <c r="D25" s="177">
        <f t="shared" si="7"/>
        <v>0</v>
      </c>
      <c r="E25" s="177">
        <f t="shared" si="1"/>
        <v>0</v>
      </c>
      <c r="F25" s="177">
        <f t="shared" si="6"/>
        <v>0</v>
      </c>
      <c r="G25" s="180">
        <f t="shared" si="5"/>
        <v>0</v>
      </c>
      <c r="H25" s="180">
        <f t="shared" si="0"/>
        <v>0</v>
      </c>
      <c r="I25" s="178">
        <v>0</v>
      </c>
      <c r="J25" s="178">
        <v>0</v>
      </c>
      <c r="K25" s="178">
        <v>0</v>
      </c>
      <c r="L25" s="178">
        <v>0</v>
      </c>
      <c r="M25" s="177">
        <f t="shared" si="3"/>
        <v>0</v>
      </c>
      <c r="N25" s="176">
        <v>0</v>
      </c>
      <c r="O25" s="178">
        <v>0</v>
      </c>
      <c r="P25" s="176">
        <v>0</v>
      </c>
      <c r="Q25" s="178">
        <v>0</v>
      </c>
      <c r="R25" s="177">
        <f t="shared" si="4"/>
        <v>0</v>
      </c>
      <c r="S25" s="178">
        <v>0</v>
      </c>
      <c r="T25" s="176">
        <v>0</v>
      </c>
      <c r="U25" s="176">
        <v>0</v>
      </c>
      <c r="V25" s="178">
        <v>0</v>
      </c>
      <c r="W25" s="180">
        <f t="shared" si="2"/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6">
        <v>0</v>
      </c>
      <c r="AD25" s="178">
        <v>0</v>
      </c>
      <c r="AE25" s="178">
        <v>0</v>
      </c>
      <c r="AF25" s="346" t="str">
        <f>IF(C25=0,"　0.0",E25/C25*100)</f>
        <v>　0.0</v>
      </c>
    </row>
    <row r="26" spans="2:32" ht="13.5" customHeight="1">
      <c r="B26" s="332" t="s">
        <v>45</v>
      </c>
      <c r="C26" s="179">
        <f t="shared" si="7"/>
        <v>0</v>
      </c>
      <c r="D26" s="180">
        <f t="shared" si="7"/>
        <v>0</v>
      </c>
      <c r="E26" s="180">
        <f t="shared" si="1"/>
        <v>0</v>
      </c>
      <c r="F26" s="180">
        <f t="shared" si="6"/>
        <v>0</v>
      </c>
      <c r="G26" s="180">
        <f t="shared" si="5"/>
        <v>0</v>
      </c>
      <c r="H26" s="180">
        <f t="shared" si="0"/>
        <v>0</v>
      </c>
      <c r="I26" s="178">
        <v>0</v>
      </c>
      <c r="J26" s="178">
        <v>0</v>
      </c>
      <c r="K26" s="178">
        <v>0</v>
      </c>
      <c r="L26" s="178">
        <v>0</v>
      </c>
      <c r="M26" s="180">
        <f t="shared" si="3"/>
        <v>0</v>
      </c>
      <c r="N26" s="178">
        <v>0</v>
      </c>
      <c r="O26" s="178">
        <v>0</v>
      </c>
      <c r="P26" s="178">
        <v>0</v>
      </c>
      <c r="Q26" s="178">
        <v>0</v>
      </c>
      <c r="R26" s="180">
        <f t="shared" si="4"/>
        <v>0</v>
      </c>
      <c r="S26" s="178">
        <v>0</v>
      </c>
      <c r="T26" s="178">
        <v>0</v>
      </c>
      <c r="U26" s="178">
        <v>0</v>
      </c>
      <c r="V26" s="178">
        <v>0</v>
      </c>
      <c r="W26" s="180">
        <f t="shared" si="2"/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0</v>
      </c>
      <c r="AD26" s="178">
        <v>0</v>
      </c>
      <c r="AE26" s="178">
        <v>0</v>
      </c>
      <c r="AF26" s="346" t="str">
        <f>IF(C26=0,"　0.0",E26/C26*100)</f>
        <v>　0.0</v>
      </c>
    </row>
    <row r="27" spans="2:32" s="34" customFormat="1" ht="4.5" customHeight="1">
      <c r="B27" s="333"/>
      <c r="C27" s="244">
        <f t="shared" si="7"/>
        <v>0</v>
      </c>
      <c r="D27" s="245">
        <f t="shared" si="7"/>
        <v>0</v>
      </c>
      <c r="E27" s="245">
        <f t="shared" si="1"/>
        <v>0</v>
      </c>
      <c r="F27" s="245">
        <f t="shared" si="6"/>
        <v>0</v>
      </c>
      <c r="G27" s="245">
        <f t="shared" si="5"/>
        <v>0</v>
      </c>
      <c r="H27" s="245">
        <f t="shared" si="0"/>
        <v>0</v>
      </c>
      <c r="I27" s="245"/>
      <c r="J27" s="245"/>
      <c r="K27" s="245"/>
      <c r="L27" s="245"/>
      <c r="M27" s="245">
        <f t="shared" si="3"/>
        <v>0</v>
      </c>
      <c r="N27" s="245"/>
      <c r="O27" s="245"/>
      <c r="P27" s="245"/>
      <c r="Q27" s="245"/>
      <c r="R27" s="245">
        <f t="shared" si="4"/>
        <v>0</v>
      </c>
      <c r="S27" s="245"/>
      <c r="T27" s="245"/>
      <c r="U27" s="245"/>
      <c r="V27" s="245"/>
      <c r="W27" s="245">
        <f t="shared" si="2"/>
        <v>0</v>
      </c>
      <c r="X27" s="245"/>
      <c r="Y27" s="245"/>
      <c r="Z27" s="245"/>
      <c r="AA27" s="245"/>
      <c r="AB27" s="245"/>
      <c r="AC27" s="245"/>
      <c r="AD27" s="245"/>
      <c r="AE27" s="245"/>
      <c r="AF27" s="347"/>
    </row>
    <row r="28" spans="2:32" ht="13.5" customHeight="1">
      <c r="B28" s="332" t="s">
        <v>46</v>
      </c>
      <c r="C28" s="179">
        <f t="shared" si="7"/>
        <v>0</v>
      </c>
      <c r="D28" s="180">
        <f t="shared" si="7"/>
        <v>0</v>
      </c>
      <c r="E28" s="180">
        <f t="shared" si="1"/>
        <v>0</v>
      </c>
      <c r="F28" s="180">
        <f t="shared" si="6"/>
        <v>0</v>
      </c>
      <c r="G28" s="180">
        <f t="shared" si="5"/>
        <v>0</v>
      </c>
      <c r="H28" s="180">
        <f t="shared" si="0"/>
        <v>0</v>
      </c>
      <c r="I28" s="178">
        <v>0</v>
      </c>
      <c r="J28" s="178">
        <v>0</v>
      </c>
      <c r="K28" s="178">
        <v>0</v>
      </c>
      <c r="L28" s="178">
        <v>0</v>
      </c>
      <c r="M28" s="180">
        <f t="shared" si="3"/>
        <v>0</v>
      </c>
      <c r="N28" s="178">
        <v>0</v>
      </c>
      <c r="O28" s="178">
        <v>0</v>
      </c>
      <c r="P28" s="178">
        <v>0</v>
      </c>
      <c r="Q28" s="178">
        <v>0</v>
      </c>
      <c r="R28" s="180">
        <f t="shared" si="4"/>
        <v>0</v>
      </c>
      <c r="S28" s="178">
        <v>0</v>
      </c>
      <c r="T28" s="178">
        <v>0</v>
      </c>
      <c r="U28" s="178">
        <v>0</v>
      </c>
      <c r="V28" s="178">
        <v>0</v>
      </c>
      <c r="W28" s="180">
        <f t="shared" si="2"/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346" t="str">
        <f>IF(C28=0,"　0.0",E28/C28*100)</f>
        <v>　0.0</v>
      </c>
    </row>
    <row r="29" spans="2:32" ht="13.5" customHeight="1">
      <c r="B29" s="332" t="s">
        <v>47</v>
      </c>
      <c r="C29" s="179">
        <f t="shared" si="7"/>
        <v>0</v>
      </c>
      <c r="D29" s="180">
        <f t="shared" si="7"/>
        <v>0</v>
      </c>
      <c r="E29" s="180">
        <f t="shared" si="1"/>
        <v>0</v>
      </c>
      <c r="F29" s="180">
        <f t="shared" si="6"/>
        <v>0</v>
      </c>
      <c r="G29" s="180">
        <f t="shared" si="5"/>
        <v>0</v>
      </c>
      <c r="H29" s="180">
        <f t="shared" si="0"/>
        <v>0</v>
      </c>
      <c r="I29" s="178">
        <v>0</v>
      </c>
      <c r="J29" s="178">
        <v>0</v>
      </c>
      <c r="K29" s="178">
        <v>0</v>
      </c>
      <c r="L29" s="178">
        <v>0</v>
      </c>
      <c r="M29" s="180">
        <f t="shared" si="3"/>
        <v>0</v>
      </c>
      <c r="N29" s="178">
        <v>0</v>
      </c>
      <c r="O29" s="178">
        <v>0</v>
      </c>
      <c r="P29" s="178">
        <v>0</v>
      </c>
      <c r="Q29" s="178">
        <v>0</v>
      </c>
      <c r="R29" s="180">
        <f t="shared" si="4"/>
        <v>0</v>
      </c>
      <c r="S29" s="178">
        <v>0</v>
      </c>
      <c r="T29" s="178">
        <v>0</v>
      </c>
      <c r="U29" s="178">
        <v>0</v>
      </c>
      <c r="V29" s="178">
        <v>0</v>
      </c>
      <c r="W29" s="180">
        <f t="shared" si="2"/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346" t="str">
        <f>IF(C29=0,"　0.0",E29/C29*100)</f>
        <v>　0.0</v>
      </c>
    </row>
    <row r="30" spans="2:32" ht="13.5" customHeight="1">
      <c r="B30" s="332" t="s">
        <v>48</v>
      </c>
      <c r="C30" s="179">
        <v>1</v>
      </c>
      <c r="D30" s="180">
        <v>1</v>
      </c>
      <c r="E30" s="180">
        <f t="shared" si="1"/>
        <v>0</v>
      </c>
      <c r="F30" s="180">
        <v>1</v>
      </c>
      <c r="G30" s="180">
        <f t="shared" si="5"/>
        <v>0</v>
      </c>
      <c r="H30" s="180">
        <v>1</v>
      </c>
      <c r="I30" s="178">
        <v>1</v>
      </c>
      <c r="J30" s="178">
        <v>0</v>
      </c>
      <c r="K30" s="178">
        <v>1</v>
      </c>
      <c r="L30" s="178">
        <v>0</v>
      </c>
      <c r="M30" s="180">
        <f t="shared" si="3"/>
        <v>0</v>
      </c>
      <c r="N30" s="178">
        <v>0</v>
      </c>
      <c r="O30" s="178">
        <v>0</v>
      </c>
      <c r="P30" s="178">
        <v>0</v>
      </c>
      <c r="Q30" s="178">
        <v>0</v>
      </c>
      <c r="R30" s="180">
        <f t="shared" si="4"/>
        <v>0</v>
      </c>
      <c r="S30" s="178">
        <v>0</v>
      </c>
      <c r="T30" s="178">
        <v>0</v>
      </c>
      <c r="U30" s="178">
        <v>0</v>
      </c>
      <c r="V30" s="178">
        <v>0</v>
      </c>
      <c r="W30" s="180">
        <f t="shared" si="2"/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1</v>
      </c>
      <c r="AC30" s="178">
        <v>0</v>
      </c>
      <c r="AD30" s="178">
        <v>0</v>
      </c>
      <c r="AE30" s="178">
        <v>0</v>
      </c>
      <c r="AF30" s="346">
        <f>IF(C30=0,"　0.0",E30/C30*100)</f>
        <v>0</v>
      </c>
    </row>
    <row r="31" spans="2:32" ht="13.5" customHeight="1">
      <c r="B31" s="332" t="s">
        <v>49</v>
      </c>
      <c r="C31" s="175">
        <v>1</v>
      </c>
      <c r="D31" s="177">
        <v>1</v>
      </c>
      <c r="E31" s="180">
        <f t="shared" si="1"/>
        <v>0</v>
      </c>
      <c r="F31" s="177">
        <v>1</v>
      </c>
      <c r="G31" s="180">
        <f t="shared" si="5"/>
        <v>0</v>
      </c>
      <c r="H31" s="180">
        <f t="shared" si="0"/>
        <v>0</v>
      </c>
      <c r="I31" s="178">
        <v>0</v>
      </c>
      <c r="J31" s="178">
        <v>0</v>
      </c>
      <c r="K31" s="178">
        <v>0</v>
      </c>
      <c r="L31" s="178">
        <v>0</v>
      </c>
      <c r="M31" s="177">
        <v>1</v>
      </c>
      <c r="N31" s="176">
        <v>1</v>
      </c>
      <c r="O31" s="178">
        <v>0</v>
      </c>
      <c r="P31" s="176">
        <v>1</v>
      </c>
      <c r="Q31" s="178">
        <v>0</v>
      </c>
      <c r="R31" s="180">
        <f t="shared" si="4"/>
        <v>0</v>
      </c>
      <c r="S31" s="178">
        <v>0</v>
      </c>
      <c r="T31" s="178">
        <v>0</v>
      </c>
      <c r="U31" s="178">
        <v>0</v>
      </c>
      <c r="V31" s="178">
        <v>0</v>
      </c>
      <c r="W31" s="180">
        <f t="shared" si="2"/>
        <v>0</v>
      </c>
      <c r="X31" s="178">
        <v>0</v>
      </c>
      <c r="Y31" s="178">
        <v>0</v>
      </c>
      <c r="Z31" s="178">
        <v>0</v>
      </c>
      <c r="AA31" s="178">
        <v>0</v>
      </c>
      <c r="AB31" s="176">
        <v>1</v>
      </c>
      <c r="AC31" s="178">
        <v>0</v>
      </c>
      <c r="AD31" s="178">
        <v>0</v>
      </c>
      <c r="AE31" s="178">
        <v>0</v>
      </c>
      <c r="AF31" s="346">
        <f>IF(C31=0,"　0.0",E31/C31*100)</f>
        <v>0</v>
      </c>
    </row>
    <row r="32" spans="2:32" ht="13.5" customHeight="1">
      <c r="B32" s="332" t="s">
        <v>50</v>
      </c>
      <c r="C32" s="179">
        <f>H32+M32+R32+W32</f>
        <v>0</v>
      </c>
      <c r="D32" s="180">
        <f>I32+N32+S32+X32</f>
        <v>0</v>
      </c>
      <c r="E32" s="180">
        <f t="shared" si="1"/>
        <v>0</v>
      </c>
      <c r="F32" s="180">
        <f aca="true" t="shared" si="8" ref="F32:F37">K32+P32+U32+Z32</f>
        <v>0</v>
      </c>
      <c r="G32" s="180">
        <f t="shared" si="5"/>
        <v>0</v>
      </c>
      <c r="H32" s="180">
        <f t="shared" si="0"/>
        <v>0</v>
      </c>
      <c r="I32" s="178">
        <v>0</v>
      </c>
      <c r="J32" s="178">
        <v>0</v>
      </c>
      <c r="K32" s="178">
        <v>0</v>
      </c>
      <c r="L32" s="178">
        <v>0</v>
      </c>
      <c r="M32" s="180">
        <f t="shared" si="3"/>
        <v>0</v>
      </c>
      <c r="N32" s="178">
        <v>0</v>
      </c>
      <c r="O32" s="178">
        <v>0</v>
      </c>
      <c r="P32" s="178">
        <v>0</v>
      </c>
      <c r="Q32" s="178">
        <v>0</v>
      </c>
      <c r="R32" s="180">
        <f t="shared" si="4"/>
        <v>0</v>
      </c>
      <c r="S32" s="178">
        <v>0</v>
      </c>
      <c r="T32" s="178">
        <v>0</v>
      </c>
      <c r="U32" s="178">
        <v>0</v>
      </c>
      <c r="V32" s="178">
        <v>0</v>
      </c>
      <c r="W32" s="180">
        <f t="shared" si="2"/>
        <v>0</v>
      </c>
      <c r="X32" s="178">
        <v>0</v>
      </c>
      <c r="Y32" s="178">
        <v>0</v>
      </c>
      <c r="Z32" s="178">
        <v>0</v>
      </c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346" t="str">
        <f>IF(C32=0,"　0.0",E32/C32*100)</f>
        <v>　0.0</v>
      </c>
    </row>
    <row r="33" spans="2:32" s="34" customFormat="1" ht="4.5" customHeight="1">
      <c r="B33" s="333"/>
      <c r="C33" s="244"/>
      <c r="D33" s="245"/>
      <c r="E33" s="245">
        <f t="shared" si="1"/>
        <v>0</v>
      </c>
      <c r="F33" s="245">
        <f t="shared" si="8"/>
        <v>0</v>
      </c>
      <c r="G33" s="245">
        <f t="shared" si="5"/>
        <v>0</v>
      </c>
      <c r="H33" s="245">
        <f t="shared" si="0"/>
        <v>0</v>
      </c>
      <c r="I33" s="245"/>
      <c r="J33" s="245"/>
      <c r="K33" s="245"/>
      <c r="L33" s="245"/>
      <c r="M33" s="245">
        <f t="shared" si="3"/>
        <v>0</v>
      </c>
      <c r="N33" s="245"/>
      <c r="O33" s="245"/>
      <c r="P33" s="245"/>
      <c r="Q33" s="245"/>
      <c r="R33" s="245">
        <f t="shared" si="4"/>
        <v>0</v>
      </c>
      <c r="S33" s="245"/>
      <c r="T33" s="245"/>
      <c r="U33" s="245"/>
      <c r="V33" s="245"/>
      <c r="W33" s="245">
        <f t="shared" si="2"/>
        <v>0</v>
      </c>
      <c r="X33" s="245"/>
      <c r="Y33" s="245"/>
      <c r="Z33" s="245"/>
      <c r="AA33" s="245"/>
      <c r="AB33" s="245"/>
      <c r="AC33" s="245"/>
      <c r="AD33" s="245"/>
      <c r="AE33" s="245"/>
      <c r="AF33" s="347"/>
    </row>
    <row r="34" spans="2:32" ht="13.5" customHeight="1">
      <c r="B34" s="332" t="s">
        <v>51</v>
      </c>
      <c r="C34" s="175">
        <f aca="true" t="shared" si="9" ref="C34:D36">H34+M34+R34+W34</f>
        <v>0</v>
      </c>
      <c r="D34" s="177">
        <f t="shared" si="9"/>
        <v>0</v>
      </c>
      <c r="E34" s="180">
        <f t="shared" si="1"/>
        <v>0</v>
      </c>
      <c r="F34" s="180">
        <f t="shared" si="8"/>
        <v>0</v>
      </c>
      <c r="G34" s="177">
        <f t="shared" si="5"/>
        <v>0</v>
      </c>
      <c r="H34" s="180">
        <f t="shared" si="0"/>
        <v>0</v>
      </c>
      <c r="I34" s="178">
        <v>0</v>
      </c>
      <c r="J34" s="178">
        <v>0</v>
      </c>
      <c r="K34" s="178">
        <v>0</v>
      </c>
      <c r="L34" s="178">
        <v>0</v>
      </c>
      <c r="M34" s="177">
        <f t="shared" si="3"/>
        <v>0</v>
      </c>
      <c r="N34" s="176">
        <v>0</v>
      </c>
      <c r="O34" s="178">
        <v>0</v>
      </c>
      <c r="P34" s="178">
        <v>0</v>
      </c>
      <c r="Q34" s="176">
        <v>0</v>
      </c>
      <c r="R34" s="180">
        <f t="shared" si="4"/>
        <v>0</v>
      </c>
      <c r="S34" s="178">
        <v>0</v>
      </c>
      <c r="T34" s="178">
        <v>0</v>
      </c>
      <c r="U34" s="178">
        <v>0</v>
      </c>
      <c r="V34" s="178">
        <v>0</v>
      </c>
      <c r="W34" s="180">
        <f t="shared" si="2"/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0</v>
      </c>
      <c r="AD34" s="176">
        <v>0</v>
      </c>
      <c r="AE34" s="178">
        <v>0</v>
      </c>
      <c r="AF34" s="346" t="str">
        <f>IF(C34=0,"　0.0",E34/C34*100)</f>
        <v>　0.0</v>
      </c>
    </row>
    <row r="35" spans="2:32" ht="13.5" customHeight="1">
      <c r="B35" s="332" t="s">
        <v>52</v>
      </c>
      <c r="C35" s="175">
        <f t="shared" si="9"/>
        <v>0</v>
      </c>
      <c r="D35" s="177">
        <f t="shared" si="9"/>
        <v>0</v>
      </c>
      <c r="E35" s="180">
        <f t="shared" si="1"/>
        <v>0</v>
      </c>
      <c r="F35" s="180">
        <f t="shared" si="8"/>
        <v>0</v>
      </c>
      <c r="G35" s="180">
        <f t="shared" si="5"/>
        <v>0</v>
      </c>
      <c r="H35" s="180">
        <f t="shared" si="0"/>
        <v>0</v>
      </c>
      <c r="I35" s="178">
        <v>0</v>
      </c>
      <c r="J35" s="178">
        <v>0</v>
      </c>
      <c r="K35" s="178">
        <v>0</v>
      </c>
      <c r="L35" s="178">
        <v>0</v>
      </c>
      <c r="M35" s="177">
        <f t="shared" si="3"/>
        <v>0</v>
      </c>
      <c r="N35" s="176">
        <v>0</v>
      </c>
      <c r="O35" s="178">
        <v>0</v>
      </c>
      <c r="P35" s="178">
        <v>0</v>
      </c>
      <c r="Q35" s="178">
        <v>0</v>
      </c>
      <c r="R35" s="180">
        <f t="shared" si="4"/>
        <v>0</v>
      </c>
      <c r="S35" s="178">
        <v>0</v>
      </c>
      <c r="T35" s="178">
        <v>0</v>
      </c>
      <c r="U35" s="178">
        <v>0</v>
      </c>
      <c r="V35" s="178">
        <v>0</v>
      </c>
      <c r="W35" s="180">
        <f t="shared" si="2"/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  <c r="AF35" s="346" t="str">
        <f>IF(C35=0,"　0.0",E35/C35*100)</f>
        <v>　0.0</v>
      </c>
    </row>
    <row r="36" spans="2:32" ht="13.5" customHeight="1">
      <c r="B36" s="332" t="s">
        <v>53</v>
      </c>
      <c r="C36" s="175">
        <f t="shared" si="9"/>
        <v>0</v>
      </c>
      <c r="D36" s="177">
        <f t="shared" si="9"/>
        <v>0</v>
      </c>
      <c r="E36" s="180">
        <f t="shared" si="1"/>
        <v>0</v>
      </c>
      <c r="F36" s="180">
        <f t="shared" si="8"/>
        <v>0</v>
      </c>
      <c r="G36" s="177">
        <f t="shared" si="5"/>
        <v>0</v>
      </c>
      <c r="H36" s="180">
        <f t="shared" si="0"/>
        <v>0</v>
      </c>
      <c r="I36" s="178">
        <v>0</v>
      </c>
      <c r="J36" s="178">
        <v>0</v>
      </c>
      <c r="K36" s="178">
        <v>0</v>
      </c>
      <c r="L36" s="178">
        <v>0</v>
      </c>
      <c r="M36" s="177">
        <f t="shared" si="3"/>
        <v>0</v>
      </c>
      <c r="N36" s="176">
        <v>0</v>
      </c>
      <c r="O36" s="178">
        <v>0</v>
      </c>
      <c r="P36" s="178">
        <v>0</v>
      </c>
      <c r="Q36" s="176">
        <v>0</v>
      </c>
      <c r="R36" s="180">
        <f t="shared" si="4"/>
        <v>0</v>
      </c>
      <c r="S36" s="178">
        <v>0</v>
      </c>
      <c r="T36" s="178">
        <v>0</v>
      </c>
      <c r="U36" s="178">
        <v>0</v>
      </c>
      <c r="V36" s="178">
        <v>0</v>
      </c>
      <c r="W36" s="180">
        <f t="shared" si="2"/>
        <v>0</v>
      </c>
      <c r="X36" s="178">
        <v>0</v>
      </c>
      <c r="Y36" s="178">
        <v>0</v>
      </c>
      <c r="Z36" s="178">
        <v>0</v>
      </c>
      <c r="AA36" s="178">
        <v>0</v>
      </c>
      <c r="AB36" s="178">
        <v>0</v>
      </c>
      <c r="AC36" s="178">
        <v>0</v>
      </c>
      <c r="AD36" s="176">
        <v>0</v>
      </c>
      <c r="AE36" s="178">
        <v>0</v>
      </c>
      <c r="AF36" s="346" t="str">
        <f>IF(C36=0,"　0.0",E36/C36*100)</f>
        <v>　0.0</v>
      </c>
    </row>
    <row r="37" spans="2:32" ht="13.5" customHeight="1">
      <c r="B37" s="332" t="s">
        <v>54</v>
      </c>
      <c r="C37" s="175">
        <v>1</v>
      </c>
      <c r="D37" s="177">
        <v>1</v>
      </c>
      <c r="E37" s="180">
        <f t="shared" si="1"/>
        <v>0</v>
      </c>
      <c r="F37" s="180">
        <f t="shared" si="8"/>
        <v>0</v>
      </c>
      <c r="G37" s="180">
        <v>1</v>
      </c>
      <c r="H37" s="180">
        <f t="shared" si="0"/>
        <v>0</v>
      </c>
      <c r="I37" s="178">
        <v>0</v>
      </c>
      <c r="J37" s="178">
        <v>0</v>
      </c>
      <c r="K37" s="178">
        <v>0</v>
      </c>
      <c r="L37" s="178">
        <v>0</v>
      </c>
      <c r="M37" s="177">
        <f t="shared" si="3"/>
        <v>0</v>
      </c>
      <c r="N37" s="176">
        <v>0</v>
      </c>
      <c r="O37" s="178">
        <v>0</v>
      </c>
      <c r="P37" s="178">
        <v>0</v>
      </c>
      <c r="Q37" s="178">
        <v>0</v>
      </c>
      <c r="R37" s="180">
        <f t="shared" si="4"/>
        <v>0</v>
      </c>
      <c r="S37" s="178">
        <v>0</v>
      </c>
      <c r="T37" s="178">
        <v>0</v>
      </c>
      <c r="U37" s="178">
        <v>0</v>
      </c>
      <c r="V37" s="178">
        <v>0</v>
      </c>
      <c r="W37" s="180">
        <v>1</v>
      </c>
      <c r="X37" s="178">
        <v>1</v>
      </c>
      <c r="Y37" s="178">
        <v>0</v>
      </c>
      <c r="Z37" s="178">
        <v>0</v>
      </c>
      <c r="AA37" s="178">
        <v>1</v>
      </c>
      <c r="AB37" s="178">
        <v>0</v>
      </c>
      <c r="AC37" s="178">
        <v>0</v>
      </c>
      <c r="AD37" s="178">
        <v>1</v>
      </c>
      <c r="AE37" s="178">
        <v>0</v>
      </c>
      <c r="AF37" s="346">
        <f>IF(C37=0,"　0.0",E37/C37*100)</f>
        <v>0</v>
      </c>
    </row>
    <row r="38" spans="2:32" ht="13.5" customHeight="1">
      <c r="B38" s="332" t="s">
        <v>55</v>
      </c>
      <c r="C38" s="175">
        <v>4</v>
      </c>
      <c r="D38" s="177">
        <v>3</v>
      </c>
      <c r="E38" s="177">
        <v>1</v>
      </c>
      <c r="F38" s="177">
        <v>2</v>
      </c>
      <c r="G38" s="177">
        <v>2</v>
      </c>
      <c r="H38" s="180">
        <f t="shared" si="0"/>
        <v>0</v>
      </c>
      <c r="I38" s="178">
        <v>0</v>
      </c>
      <c r="J38" s="178">
        <v>0</v>
      </c>
      <c r="K38" s="178">
        <v>0</v>
      </c>
      <c r="L38" s="178">
        <v>0</v>
      </c>
      <c r="M38" s="177">
        <v>2</v>
      </c>
      <c r="N38" s="176">
        <v>1</v>
      </c>
      <c r="O38" s="176">
        <v>1</v>
      </c>
      <c r="P38" s="176">
        <v>1</v>
      </c>
      <c r="Q38" s="178">
        <v>1</v>
      </c>
      <c r="R38" s="177">
        <v>2</v>
      </c>
      <c r="S38" s="176">
        <v>2</v>
      </c>
      <c r="T38" s="178">
        <v>0</v>
      </c>
      <c r="U38" s="178">
        <v>1</v>
      </c>
      <c r="V38" s="176">
        <v>1</v>
      </c>
      <c r="W38" s="180">
        <f t="shared" si="2"/>
        <v>0</v>
      </c>
      <c r="X38" s="178">
        <v>0</v>
      </c>
      <c r="Y38" s="178">
        <v>0</v>
      </c>
      <c r="Z38" s="178">
        <v>0</v>
      </c>
      <c r="AA38" s="178">
        <v>0</v>
      </c>
      <c r="AB38" s="176">
        <v>1</v>
      </c>
      <c r="AC38" s="176">
        <v>1</v>
      </c>
      <c r="AD38" s="176">
        <v>2</v>
      </c>
      <c r="AE38" s="178">
        <v>0</v>
      </c>
      <c r="AF38" s="346">
        <f>IF(C38=0,"　0.0",E38/C38*100)</f>
        <v>25</v>
      </c>
    </row>
    <row r="39" spans="2:32" s="34" customFormat="1" ht="4.5" customHeight="1">
      <c r="B39" s="333"/>
      <c r="C39" s="244"/>
      <c r="D39" s="245"/>
      <c r="E39" s="245">
        <f>J39+O39+T39+Y39</f>
        <v>0</v>
      </c>
      <c r="F39" s="245"/>
      <c r="G39" s="245"/>
      <c r="H39" s="245">
        <f t="shared" si="0"/>
        <v>0</v>
      </c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>
        <f t="shared" si="2"/>
        <v>0</v>
      </c>
      <c r="X39" s="245"/>
      <c r="Y39" s="245"/>
      <c r="Z39" s="245"/>
      <c r="AA39" s="245"/>
      <c r="AB39" s="245"/>
      <c r="AC39" s="245"/>
      <c r="AD39" s="245"/>
      <c r="AE39" s="245"/>
      <c r="AF39" s="347"/>
    </row>
    <row r="40" spans="2:32" ht="13.5" customHeight="1">
      <c r="B40" s="332" t="s">
        <v>56</v>
      </c>
      <c r="C40" s="175">
        <f>H40+M40+R40+W40</f>
        <v>0</v>
      </c>
      <c r="D40" s="177">
        <f>I40+N40+S40+X40</f>
        <v>0</v>
      </c>
      <c r="E40" s="177">
        <f>J40+O40+T40+Y40</f>
        <v>0</v>
      </c>
      <c r="F40" s="180">
        <f>K40+P40+U40+Z40</f>
        <v>0</v>
      </c>
      <c r="G40" s="180">
        <f t="shared" si="5"/>
        <v>0</v>
      </c>
      <c r="H40" s="180">
        <f t="shared" si="0"/>
        <v>0</v>
      </c>
      <c r="I40" s="178">
        <v>0</v>
      </c>
      <c r="J40" s="178">
        <v>0</v>
      </c>
      <c r="K40" s="178">
        <v>0</v>
      </c>
      <c r="L40" s="178">
        <v>0</v>
      </c>
      <c r="M40" s="177">
        <f t="shared" si="3"/>
        <v>0</v>
      </c>
      <c r="N40" s="176">
        <v>0</v>
      </c>
      <c r="O40" s="176">
        <v>0</v>
      </c>
      <c r="P40" s="176">
        <v>0</v>
      </c>
      <c r="Q40" s="176">
        <v>0</v>
      </c>
      <c r="R40" s="180">
        <f t="shared" si="4"/>
        <v>0</v>
      </c>
      <c r="S40" s="178">
        <v>0</v>
      </c>
      <c r="T40" s="176">
        <v>0</v>
      </c>
      <c r="U40" s="178">
        <v>0</v>
      </c>
      <c r="V40" s="178">
        <v>0</v>
      </c>
      <c r="W40" s="180">
        <f t="shared" si="2"/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176">
        <v>0</v>
      </c>
      <c r="AD40" s="176">
        <v>0</v>
      </c>
      <c r="AE40" s="178">
        <v>0</v>
      </c>
      <c r="AF40" s="346" t="str">
        <f>IF(C40=0,"　0.0",E40/C40*100)</f>
        <v>　0.0</v>
      </c>
    </row>
    <row r="41" spans="2:32" ht="13.5" customHeight="1">
      <c r="B41" s="332" t="s">
        <v>57</v>
      </c>
      <c r="C41" s="175">
        <v>4</v>
      </c>
      <c r="D41" s="177">
        <v>3</v>
      </c>
      <c r="E41" s="180">
        <v>1</v>
      </c>
      <c r="F41" s="177">
        <v>4</v>
      </c>
      <c r="G41" s="180">
        <f t="shared" si="5"/>
        <v>0</v>
      </c>
      <c r="H41" s="180">
        <f t="shared" si="0"/>
        <v>0</v>
      </c>
      <c r="I41" s="178">
        <v>0</v>
      </c>
      <c r="J41" s="178">
        <v>0</v>
      </c>
      <c r="K41" s="178">
        <v>0</v>
      </c>
      <c r="L41" s="178">
        <v>0</v>
      </c>
      <c r="M41" s="177">
        <v>3</v>
      </c>
      <c r="N41" s="176">
        <v>2</v>
      </c>
      <c r="O41" s="178">
        <v>1</v>
      </c>
      <c r="P41" s="176">
        <v>3</v>
      </c>
      <c r="Q41" s="178">
        <v>0</v>
      </c>
      <c r="R41" s="180">
        <v>1</v>
      </c>
      <c r="S41" s="178">
        <v>1</v>
      </c>
      <c r="T41" s="178">
        <v>0</v>
      </c>
      <c r="U41" s="178">
        <v>1</v>
      </c>
      <c r="V41" s="178">
        <v>0</v>
      </c>
      <c r="W41" s="180">
        <f t="shared" si="2"/>
        <v>0</v>
      </c>
      <c r="X41" s="178">
        <v>0</v>
      </c>
      <c r="Y41" s="178">
        <v>0</v>
      </c>
      <c r="Z41" s="178">
        <v>0</v>
      </c>
      <c r="AA41" s="178">
        <v>0</v>
      </c>
      <c r="AB41" s="176">
        <v>3</v>
      </c>
      <c r="AC41" s="178">
        <v>1</v>
      </c>
      <c r="AD41" s="178">
        <v>0</v>
      </c>
      <c r="AE41" s="178">
        <v>0</v>
      </c>
      <c r="AF41" s="346">
        <f>IF(C41=0,"　0.0",E41/C41*100)</f>
        <v>25</v>
      </c>
    </row>
    <row r="42" spans="2:32" ht="13.5" customHeight="1">
      <c r="B42" s="332" t="s">
        <v>58</v>
      </c>
      <c r="C42" s="175">
        <v>1</v>
      </c>
      <c r="D42" s="177">
        <v>1</v>
      </c>
      <c r="E42" s="180">
        <f aca="true" t="shared" si="10" ref="E42:E51">J42+O42+T42+Y42</f>
        <v>0</v>
      </c>
      <c r="F42" s="177">
        <v>1</v>
      </c>
      <c r="G42" s="180">
        <f t="shared" si="5"/>
        <v>0</v>
      </c>
      <c r="H42" s="180">
        <f t="shared" si="0"/>
        <v>0</v>
      </c>
      <c r="I42" s="178">
        <v>0</v>
      </c>
      <c r="J42" s="178">
        <v>0</v>
      </c>
      <c r="K42" s="178">
        <v>0</v>
      </c>
      <c r="L42" s="178">
        <v>0</v>
      </c>
      <c r="M42" s="180">
        <v>1</v>
      </c>
      <c r="N42" s="178">
        <v>1</v>
      </c>
      <c r="O42" s="178">
        <v>0</v>
      </c>
      <c r="P42" s="178">
        <v>1</v>
      </c>
      <c r="Q42" s="178">
        <v>0</v>
      </c>
      <c r="R42" s="180">
        <f t="shared" si="4"/>
        <v>0</v>
      </c>
      <c r="S42" s="178">
        <v>0</v>
      </c>
      <c r="T42" s="178">
        <v>0</v>
      </c>
      <c r="U42" s="178">
        <v>0</v>
      </c>
      <c r="V42" s="178">
        <v>0</v>
      </c>
      <c r="W42" s="180">
        <f t="shared" si="2"/>
        <v>0</v>
      </c>
      <c r="X42" s="178">
        <v>0</v>
      </c>
      <c r="Y42" s="178">
        <v>0</v>
      </c>
      <c r="Z42" s="178">
        <v>0</v>
      </c>
      <c r="AA42" s="178">
        <v>0</v>
      </c>
      <c r="AB42" s="176">
        <v>1</v>
      </c>
      <c r="AC42" s="178">
        <v>0</v>
      </c>
      <c r="AD42" s="178">
        <v>0</v>
      </c>
      <c r="AE42" s="178">
        <v>0</v>
      </c>
      <c r="AF42" s="346">
        <f>IF(C42=0,"　0.0",E42/C42*100)</f>
        <v>0</v>
      </c>
    </row>
    <row r="43" spans="2:32" ht="13.5" customHeight="1">
      <c r="B43" s="332" t="s">
        <v>59</v>
      </c>
      <c r="C43" s="179">
        <v>1</v>
      </c>
      <c r="D43" s="180">
        <v>1</v>
      </c>
      <c r="E43" s="180">
        <f t="shared" si="10"/>
        <v>0</v>
      </c>
      <c r="F43" s="180">
        <v>1</v>
      </c>
      <c r="G43" s="180">
        <f t="shared" si="5"/>
        <v>0</v>
      </c>
      <c r="H43" s="180">
        <f t="shared" si="0"/>
        <v>0</v>
      </c>
      <c r="I43" s="178">
        <v>0</v>
      </c>
      <c r="J43" s="178">
        <v>0</v>
      </c>
      <c r="K43" s="178">
        <v>0</v>
      </c>
      <c r="L43" s="178">
        <v>0</v>
      </c>
      <c r="M43" s="177">
        <v>1</v>
      </c>
      <c r="N43" s="176">
        <v>1</v>
      </c>
      <c r="O43" s="178">
        <v>0</v>
      </c>
      <c r="P43" s="178">
        <v>1</v>
      </c>
      <c r="Q43" s="178">
        <v>0</v>
      </c>
      <c r="R43" s="180">
        <f t="shared" si="4"/>
        <v>0</v>
      </c>
      <c r="S43" s="178">
        <v>0</v>
      </c>
      <c r="T43" s="178">
        <v>0</v>
      </c>
      <c r="U43" s="178">
        <v>0</v>
      </c>
      <c r="V43" s="178">
        <v>0</v>
      </c>
      <c r="W43" s="180">
        <f t="shared" si="2"/>
        <v>0</v>
      </c>
      <c r="X43" s="178">
        <v>0</v>
      </c>
      <c r="Y43" s="178">
        <v>0</v>
      </c>
      <c r="Z43" s="178">
        <v>0</v>
      </c>
      <c r="AA43" s="178">
        <v>0</v>
      </c>
      <c r="AB43" s="176">
        <v>1</v>
      </c>
      <c r="AC43" s="178">
        <v>0</v>
      </c>
      <c r="AD43" s="178">
        <v>0</v>
      </c>
      <c r="AE43" s="178">
        <v>0</v>
      </c>
      <c r="AF43" s="346">
        <f>IF(C43=0,"　0.0",E43/C43*100)</f>
        <v>0</v>
      </c>
    </row>
    <row r="44" spans="2:32" ht="13.5" customHeight="1">
      <c r="B44" s="332" t="s">
        <v>60</v>
      </c>
      <c r="C44" s="179">
        <v>1</v>
      </c>
      <c r="D44" s="180">
        <v>1</v>
      </c>
      <c r="E44" s="180">
        <f t="shared" si="10"/>
        <v>0</v>
      </c>
      <c r="F44" s="180">
        <v>1</v>
      </c>
      <c r="G44" s="180">
        <f t="shared" si="5"/>
        <v>0</v>
      </c>
      <c r="H44" s="180">
        <f t="shared" si="0"/>
        <v>0</v>
      </c>
      <c r="I44" s="178">
        <v>0</v>
      </c>
      <c r="J44" s="178">
        <v>0</v>
      </c>
      <c r="K44" s="178">
        <v>0</v>
      </c>
      <c r="L44" s="178">
        <v>0</v>
      </c>
      <c r="M44" s="177">
        <f t="shared" si="3"/>
        <v>0</v>
      </c>
      <c r="N44" s="176">
        <v>0</v>
      </c>
      <c r="O44" s="178">
        <v>0</v>
      </c>
      <c r="P44" s="176">
        <v>0</v>
      </c>
      <c r="Q44" s="176">
        <v>0</v>
      </c>
      <c r="R44" s="180">
        <f t="shared" si="4"/>
        <v>0</v>
      </c>
      <c r="S44" s="178">
        <v>0</v>
      </c>
      <c r="T44" s="178">
        <v>0</v>
      </c>
      <c r="U44" s="178">
        <v>0</v>
      </c>
      <c r="V44" s="178">
        <v>0</v>
      </c>
      <c r="W44" s="180">
        <v>1</v>
      </c>
      <c r="X44" s="178">
        <v>1</v>
      </c>
      <c r="Y44" s="178">
        <v>0</v>
      </c>
      <c r="Z44" s="178">
        <v>1</v>
      </c>
      <c r="AA44" s="178">
        <v>0</v>
      </c>
      <c r="AB44" s="178">
        <v>1</v>
      </c>
      <c r="AC44" s="178">
        <v>0</v>
      </c>
      <c r="AD44" s="178">
        <v>0</v>
      </c>
      <c r="AE44" s="178">
        <v>0</v>
      </c>
      <c r="AF44" s="346">
        <f>IF(C44=0,"　0.0",E44/C44*100)</f>
        <v>0</v>
      </c>
    </row>
    <row r="45" spans="2:32" s="34" customFormat="1" ht="4.5" customHeight="1">
      <c r="B45" s="333"/>
      <c r="C45" s="244"/>
      <c r="D45" s="245"/>
      <c r="E45" s="245">
        <f t="shared" si="10"/>
        <v>0</v>
      </c>
      <c r="F45" s="245"/>
      <c r="G45" s="245"/>
      <c r="H45" s="245">
        <f t="shared" si="0"/>
        <v>0</v>
      </c>
      <c r="I45" s="245"/>
      <c r="J45" s="245"/>
      <c r="K45" s="245"/>
      <c r="L45" s="245"/>
      <c r="M45" s="245"/>
      <c r="N45" s="245"/>
      <c r="O45" s="245"/>
      <c r="P45" s="245"/>
      <c r="Q45" s="245"/>
      <c r="R45" s="245">
        <f t="shared" si="4"/>
        <v>0</v>
      </c>
      <c r="S45" s="245"/>
      <c r="T45" s="245"/>
      <c r="U45" s="245"/>
      <c r="V45" s="245"/>
      <c r="W45" s="245">
        <f t="shared" si="2"/>
        <v>0</v>
      </c>
      <c r="X45" s="245"/>
      <c r="Y45" s="245"/>
      <c r="Z45" s="245"/>
      <c r="AA45" s="245"/>
      <c r="AB45" s="245"/>
      <c r="AC45" s="245"/>
      <c r="AD45" s="245"/>
      <c r="AE45" s="245"/>
      <c r="AF45" s="347"/>
    </row>
    <row r="46" spans="2:32" ht="13.5" customHeight="1">
      <c r="B46" s="332" t="s">
        <v>61</v>
      </c>
      <c r="C46" s="175">
        <v>2</v>
      </c>
      <c r="D46" s="177">
        <v>2</v>
      </c>
      <c r="E46" s="180">
        <f t="shared" si="10"/>
        <v>0</v>
      </c>
      <c r="F46" s="177">
        <v>1</v>
      </c>
      <c r="G46" s="177">
        <v>1</v>
      </c>
      <c r="H46" s="180">
        <f t="shared" si="0"/>
        <v>0</v>
      </c>
      <c r="I46" s="178">
        <v>0</v>
      </c>
      <c r="J46" s="178">
        <v>0</v>
      </c>
      <c r="K46" s="178">
        <v>0</v>
      </c>
      <c r="L46" s="178">
        <v>0</v>
      </c>
      <c r="M46" s="177">
        <v>1</v>
      </c>
      <c r="N46" s="176">
        <v>1</v>
      </c>
      <c r="O46" s="178">
        <v>0</v>
      </c>
      <c r="P46" s="176">
        <v>1</v>
      </c>
      <c r="Q46" s="176">
        <v>0</v>
      </c>
      <c r="R46" s="180">
        <v>1</v>
      </c>
      <c r="S46" s="178">
        <v>1</v>
      </c>
      <c r="T46" s="178">
        <v>0</v>
      </c>
      <c r="U46" s="178">
        <v>0</v>
      </c>
      <c r="V46" s="178">
        <v>1</v>
      </c>
      <c r="W46" s="180">
        <f t="shared" si="2"/>
        <v>0</v>
      </c>
      <c r="X46" s="178">
        <v>0</v>
      </c>
      <c r="Y46" s="178">
        <v>0</v>
      </c>
      <c r="Z46" s="178">
        <v>0</v>
      </c>
      <c r="AA46" s="178">
        <v>0</v>
      </c>
      <c r="AB46" s="176">
        <v>1</v>
      </c>
      <c r="AC46" s="178">
        <v>0</v>
      </c>
      <c r="AD46" s="176">
        <v>1</v>
      </c>
      <c r="AE46" s="178">
        <v>0</v>
      </c>
      <c r="AF46" s="346">
        <f>IF(C46=0,"　0.0",E46/C46*100)</f>
        <v>0</v>
      </c>
    </row>
    <row r="47" spans="2:32" ht="13.5" customHeight="1">
      <c r="B47" s="332" t="s">
        <v>62</v>
      </c>
      <c r="C47" s="175">
        <v>2</v>
      </c>
      <c r="D47" s="177">
        <v>2</v>
      </c>
      <c r="E47" s="180">
        <f t="shared" si="10"/>
        <v>0</v>
      </c>
      <c r="F47" s="177">
        <v>2</v>
      </c>
      <c r="G47" s="177">
        <f t="shared" si="5"/>
        <v>0</v>
      </c>
      <c r="H47" s="180">
        <f t="shared" si="0"/>
        <v>0</v>
      </c>
      <c r="I47" s="178">
        <v>0</v>
      </c>
      <c r="J47" s="178">
        <v>0</v>
      </c>
      <c r="K47" s="178">
        <v>0</v>
      </c>
      <c r="L47" s="178">
        <v>0</v>
      </c>
      <c r="M47" s="177">
        <v>1</v>
      </c>
      <c r="N47" s="176">
        <v>1</v>
      </c>
      <c r="O47" s="178">
        <v>0</v>
      </c>
      <c r="P47" s="176">
        <v>1</v>
      </c>
      <c r="Q47" s="176">
        <v>0</v>
      </c>
      <c r="R47" s="180">
        <v>1</v>
      </c>
      <c r="S47" s="178">
        <v>1</v>
      </c>
      <c r="T47" s="178">
        <v>0</v>
      </c>
      <c r="U47" s="178">
        <v>1</v>
      </c>
      <c r="V47" s="178">
        <v>0</v>
      </c>
      <c r="W47" s="180">
        <f t="shared" si="2"/>
        <v>0</v>
      </c>
      <c r="X47" s="178">
        <v>0</v>
      </c>
      <c r="Y47" s="178">
        <v>0</v>
      </c>
      <c r="Z47" s="178">
        <v>0</v>
      </c>
      <c r="AA47" s="178">
        <v>0</v>
      </c>
      <c r="AB47" s="176">
        <v>2</v>
      </c>
      <c r="AC47" s="178">
        <v>0</v>
      </c>
      <c r="AD47" s="176">
        <v>0</v>
      </c>
      <c r="AE47" s="178">
        <v>0</v>
      </c>
      <c r="AF47" s="346">
        <f>IF(C47=0,"　0.0",E47/C47*100)</f>
        <v>0</v>
      </c>
    </row>
    <row r="48" spans="2:32" ht="13.5" customHeight="1">
      <c r="B48" s="332" t="s">
        <v>63</v>
      </c>
      <c r="C48" s="175">
        <f>H48+M48+R48+W48</f>
        <v>0</v>
      </c>
      <c r="D48" s="177">
        <f>I48+N48+S48+X48</f>
        <v>0</v>
      </c>
      <c r="E48" s="180">
        <f t="shared" si="10"/>
        <v>0</v>
      </c>
      <c r="F48" s="180">
        <f>K48+P48+U48+Z48</f>
        <v>0</v>
      </c>
      <c r="G48" s="177">
        <f t="shared" si="5"/>
        <v>0</v>
      </c>
      <c r="H48" s="180">
        <f t="shared" si="0"/>
        <v>0</v>
      </c>
      <c r="I48" s="178">
        <v>0</v>
      </c>
      <c r="J48" s="178">
        <v>0</v>
      </c>
      <c r="K48" s="178">
        <v>0</v>
      </c>
      <c r="L48" s="178">
        <v>0</v>
      </c>
      <c r="M48" s="177">
        <f t="shared" si="3"/>
        <v>0</v>
      </c>
      <c r="N48" s="176">
        <v>0</v>
      </c>
      <c r="O48" s="178">
        <v>0</v>
      </c>
      <c r="P48" s="178">
        <v>0</v>
      </c>
      <c r="Q48" s="176">
        <v>0</v>
      </c>
      <c r="R48" s="180">
        <f t="shared" si="4"/>
        <v>0</v>
      </c>
      <c r="S48" s="178">
        <v>0</v>
      </c>
      <c r="T48" s="178">
        <v>0</v>
      </c>
      <c r="U48" s="178">
        <v>0</v>
      </c>
      <c r="V48" s="178">
        <v>0</v>
      </c>
      <c r="W48" s="180">
        <f t="shared" si="2"/>
        <v>0</v>
      </c>
      <c r="X48" s="178">
        <v>0</v>
      </c>
      <c r="Y48" s="178">
        <v>0</v>
      </c>
      <c r="Z48" s="178">
        <v>0</v>
      </c>
      <c r="AA48" s="178">
        <v>0</v>
      </c>
      <c r="AB48" s="178">
        <v>0</v>
      </c>
      <c r="AC48" s="178">
        <v>0</v>
      </c>
      <c r="AD48" s="176">
        <v>0</v>
      </c>
      <c r="AE48" s="178">
        <v>0</v>
      </c>
      <c r="AF48" s="346" t="str">
        <f>IF(C48=0,"　0.0",E48/C48*100)</f>
        <v>　0.0</v>
      </c>
    </row>
    <row r="49" spans="2:32" ht="13.5" customHeight="1">
      <c r="B49" s="332" t="s">
        <v>64</v>
      </c>
      <c r="C49" s="175">
        <v>3</v>
      </c>
      <c r="D49" s="177">
        <v>3</v>
      </c>
      <c r="E49" s="180">
        <f t="shared" si="10"/>
        <v>0</v>
      </c>
      <c r="F49" s="177">
        <v>2</v>
      </c>
      <c r="G49" s="177">
        <v>1</v>
      </c>
      <c r="H49" s="180">
        <f t="shared" si="0"/>
        <v>0</v>
      </c>
      <c r="I49" s="178">
        <v>0</v>
      </c>
      <c r="J49" s="178">
        <v>0</v>
      </c>
      <c r="K49" s="178">
        <v>0</v>
      </c>
      <c r="L49" s="178">
        <v>0</v>
      </c>
      <c r="M49" s="177">
        <v>1</v>
      </c>
      <c r="N49" s="176">
        <v>1</v>
      </c>
      <c r="O49" s="178">
        <v>0</v>
      </c>
      <c r="P49" s="176">
        <v>1</v>
      </c>
      <c r="Q49" s="176">
        <v>0</v>
      </c>
      <c r="R49" s="180">
        <v>1</v>
      </c>
      <c r="S49" s="178">
        <v>1</v>
      </c>
      <c r="T49" s="178">
        <v>0</v>
      </c>
      <c r="U49" s="178">
        <v>1</v>
      </c>
      <c r="V49" s="178">
        <v>0</v>
      </c>
      <c r="W49" s="180">
        <v>1</v>
      </c>
      <c r="X49" s="178">
        <v>1</v>
      </c>
      <c r="Y49" s="178">
        <v>0</v>
      </c>
      <c r="Z49" s="178">
        <v>0</v>
      </c>
      <c r="AA49" s="178">
        <v>1</v>
      </c>
      <c r="AB49" s="176">
        <v>2</v>
      </c>
      <c r="AC49" s="178">
        <v>0</v>
      </c>
      <c r="AD49" s="176">
        <v>1</v>
      </c>
      <c r="AE49" s="178">
        <v>0</v>
      </c>
      <c r="AF49" s="346">
        <f>IF(C49=0,"　0.0",E49/C49*100)</f>
        <v>0</v>
      </c>
    </row>
    <row r="50" spans="2:32" ht="13.5" customHeight="1">
      <c r="B50" s="332" t="s">
        <v>65</v>
      </c>
      <c r="C50" s="179">
        <v>1</v>
      </c>
      <c r="D50" s="180">
        <v>1</v>
      </c>
      <c r="E50" s="180">
        <f t="shared" si="10"/>
        <v>0</v>
      </c>
      <c r="F50" s="180">
        <f>K50+P50+U50+Z50</f>
        <v>0</v>
      </c>
      <c r="G50" s="180">
        <v>1</v>
      </c>
      <c r="H50" s="180">
        <f t="shared" si="0"/>
        <v>0</v>
      </c>
      <c r="I50" s="178">
        <v>0</v>
      </c>
      <c r="J50" s="178">
        <v>0</v>
      </c>
      <c r="K50" s="178">
        <v>0</v>
      </c>
      <c r="L50" s="178">
        <v>0</v>
      </c>
      <c r="M50" s="177">
        <f t="shared" si="3"/>
        <v>0</v>
      </c>
      <c r="N50" s="176">
        <v>0</v>
      </c>
      <c r="O50" s="178">
        <v>0</v>
      </c>
      <c r="P50" s="178">
        <v>0</v>
      </c>
      <c r="Q50" s="178">
        <v>0</v>
      </c>
      <c r="R50" s="180">
        <v>1</v>
      </c>
      <c r="S50" s="178">
        <v>1</v>
      </c>
      <c r="T50" s="178">
        <v>0</v>
      </c>
      <c r="U50" s="178">
        <v>0</v>
      </c>
      <c r="V50" s="178">
        <v>1</v>
      </c>
      <c r="W50" s="180">
        <f t="shared" si="2"/>
        <v>0</v>
      </c>
      <c r="X50" s="178">
        <v>0</v>
      </c>
      <c r="Y50" s="178">
        <v>0</v>
      </c>
      <c r="Z50" s="178">
        <v>0</v>
      </c>
      <c r="AA50" s="178">
        <v>0</v>
      </c>
      <c r="AB50" s="176">
        <v>0</v>
      </c>
      <c r="AC50" s="178">
        <v>0</v>
      </c>
      <c r="AD50" s="178">
        <v>1</v>
      </c>
      <c r="AE50" s="178">
        <v>0</v>
      </c>
      <c r="AF50" s="346">
        <f>IF(C50=0,"　0.0",E50/C50*100)</f>
        <v>0</v>
      </c>
    </row>
    <row r="51" spans="2:32" s="34" customFormat="1" ht="4.5" customHeight="1">
      <c r="B51" s="333"/>
      <c r="C51" s="244">
        <f>H51+M51+R51+W51</f>
        <v>0</v>
      </c>
      <c r="D51" s="245">
        <f>I51+N51+S51+X51</f>
        <v>0</v>
      </c>
      <c r="E51" s="245">
        <f t="shared" si="10"/>
        <v>0</v>
      </c>
      <c r="F51" s="245">
        <f>K51+P51+U51+Z51</f>
        <v>0</v>
      </c>
      <c r="G51" s="245">
        <f t="shared" si="5"/>
        <v>0</v>
      </c>
      <c r="H51" s="245">
        <f t="shared" si="0"/>
        <v>0</v>
      </c>
      <c r="I51" s="245"/>
      <c r="J51" s="245"/>
      <c r="K51" s="245"/>
      <c r="L51" s="245"/>
      <c r="M51" s="245"/>
      <c r="N51" s="245"/>
      <c r="O51" s="245"/>
      <c r="P51" s="245"/>
      <c r="Q51" s="245"/>
      <c r="R51" s="245">
        <f t="shared" si="4"/>
        <v>0</v>
      </c>
      <c r="S51" s="245"/>
      <c r="T51" s="245"/>
      <c r="U51" s="245"/>
      <c r="V51" s="245"/>
      <c r="W51" s="245">
        <f t="shared" si="2"/>
        <v>0</v>
      </c>
      <c r="X51" s="245"/>
      <c r="Y51" s="245"/>
      <c r="Z51" s="245"/>
      <c r="AA51" s="245"/>
      <c r="AB51" s="245"/>
      <c r="AC51" s="245"/>
      <c r="AD51" s="245"/>
      <c r="AE51" s="245"/>
      <c r="AF51" s="347"/>
    </row>
    <row r="52" spans="2:32" ht="13.5" customHeight="1">
      <c r="B52" s="332" t="s">
        <v>66</v>
      </c>
      <c r="C52" s="175">
        <v>2</v>
      </c>
      <c r="D52" s="177">
        <v>1</v>
      </c>
      <c r="E52" s="177">
        <v>1</v>
      </c>
      <c r="F52" s="177">
        <v>2</v>
      </c>
      <c r="G52" s="177">
        <f t="shared" si="5"/>
        <v>0</v>
      </c>
      <c r="H52" s="180">
        <f t="shared" si="0"/>
        <v>0</v>
      </c>
      <c r="I52" s="178">
        <v>0</v>
      </c>
      <c r="J52" s="178">
        <v>0</v>
      </c>
      <c r="K52" s="178">
        <v>0</v>
      </c>
      <c r="L52" s="178">
        <v>0</v>
      </c>
      <c r="M52" s="177">
        <v>2</v>
      </c>
      <c r="N52" s="176">
        <v>1</v>
      </c>
      <c r="O52" s="176">
        <v>1</v>
      </c>
      <c r="P52" s="176">
        <v>2</v>
      </c>
      <c r="Q52" s="176">
        <v>0</v>
      </c>
      <c r="R52" s="180">
        <f t="shared" si="4"/>
        <v>0</v>
      </c>
      <c r="S52" s="178">
        <v>0</v>
      </c>
      <c r="T52" s="178">
        <v>0</v>
      </c>
      <c r="U52" s="178">
        <v>0</v>
      </c>
      <c r="V52" s="178">
        <v>0</v>
      </c>
      <c r="W52" s="180">
        <f t="shared" si="2"/>
        <v>0</v>
      </c>
      <c r="X52" s="178">
        <v>0</v>
      </c>
      <c r="Y52" s="178">
        <v>0</v>
      </c>
      <c r="Z52" s="178">
        <v>0</v>
      </c>
      <c r="AA52" s="178">
        <v>0</v>
      </c>
      <c r="AB52" s="176">
        <v>1</v>
      </c>
      <c r="AC52" s="176">
        <v>1</v>
      </c>
      <c r="AD52" s="178">
        <v>0</v>
      </c>
      <c r="AE52" s="176">
        <v>0</v>
      </c>
      <c r="AF52" s="346">
        <f>IF(C52=0,"　0.0",E52/C52*100)</f>
        <v>50</v>
      </c>
    </row>
    <row r="53" spans="2:32" ht="13.5" customHeight="1">
      <c r="B53" s="332" t="s">
        <v>67</v>
      </c>
      <c r="C53" s="175">
        <v>1</v>
      </c>
      <c r="D53" s="177">
        <f>I53+N53+S53+X53</f>
        <v>0</v>
      </c>
      <c r="E53" s="180">
        <v>1</v>
      </c>
      <c r="F53" s="177">
        <f>K53+P53+U53+Z53</f>
        <v>0</v>
      </c>
      <c r="G53" s="177">
        <v>1</v>
      </c>
      <c r="H53" s="180">
        <f t="shared" si="0"/>
        <v>0</v>
      </c>
      <c r="I53" s="178">
        <v>0</v>
      </c>
      <c r="J53" s="178">
        <v>0</v>
      </c>
      <c r="K53" s="178">
        <v>0</v>
      </c>
      <c r="L53" s="178">
        <v>0</v>
      </c>
      <c r="M53" s="177">
        <v>1</v>
      </c>
      <c r="N53" s="176">
        <v>0</v>
      </c>
      <c r="O53" s="178">
        <v>1</v>
      </c>
      <c r="P53" s="176">
        <v>0</v>
      </c>
      <c r="Q53" s="176">
        <v>1</v>
      </c>
      <c r="R53" s="180">
        <f t="shared" si="4"/>
        <v>0</v>
      </c>
      <c r="S53" s="178">
        <v>0</v>
      </c>
      <c r="T53" s="178">
        <v>0</v>
      </c>
      <c r="U53" s="178">
        <v>0</v>
      </c>
      <c r="V53" s="178">
        <v>0</v>
      </c>
      <c r="W53" s="180">
        <f t="shared" si="2"/>
        <v>0</v>
      </c>
      <c r="X53" s="178">
        <v>0</v>
      </c>
      <c r="Y53" s="178">
        <v>0</v>
      </c>
      <c r="Z53" s="178">
        <v>0</v>
      </c>
      <c r="AA53" s="178">
        <v>0</v>
      </c>
      <c r="AB53" s="176">
        <v>0</v>
      </c>
      <c r="AC53" s="178">
        <v>0</v>
      </c>
      <c r="AD53" s="178">
        <v>0</v>
      </c>
      <c r="AE53" s="178">
        <v>1</v>
      </c>
      <c r="AF53" s="346">
        <f>IF(C53=0,"　0.0",E53/C53*100)</f>
        <v>100</v>
      </c>
    </row>
    <row r="54" spans="2:32" ht="13.5" customHeight="1">
      <c r="B54" s="332" t="s">
        <v>68</v>
      </c>
      <c r="C54" s="175">
        <v>1</v>
      </c>
      <c r="D54" s="177">
        <f>I54+N54+S54+X54</f>
        <v>0</v>
      </c>
      <c r="E54" s="180">
        <v>1</v>
      </c>
      <c r="F54" s="177">
        <v>1</v>
      </c>
      <c r="G54" s="177">
        <f t="shared" si="5"/>
        <v>0</v>
      </c>
      <c r="H54" s="180">
        <f t="shared" si="0"/>
        <v>0</v>
      </c>
      <c r="I54" s="178">
        <v>0</v>
      </c>
      <c r="J54" s="178">
        <v>0</v>
      </c>
      <c r="K54" s="178">
        <v>0</v>
      </c>
      <c r="L54" s="178">
        <v>0</v>
      </c>
      <c r="M54" s="177">
        <v>1</v>
      </c>
      <c r="N54" s="176">
        <v>0</v>
      </c>
      <c r="O54" s="178">
        <v>1</v>
      </c>
      <c r="P54" s="176">
        <v>1</v>
      </c>
      <c r="Q54" s="176">
        <v>0</v>
      </c>
      <c r="R54" s="180">
        <f t="shared" si="4"/>
        <v>0</v>
      </c>
      <c r="S54" s="178">
        <v>0</v>
      </c>
      <c r="T54" s="178">
        <v>0</v>
      </c>
      <c r="U54" s="178">
        <v>0</v>
      </c>
      <c r="V54" s="178">
        <v>0</v>
      </c>
      <c r="W54" s="180">
        <f t="shared" si="2"/>
        <v>0</v>
      </c>
      <c r="X54" s="178">
        <v>0</v>
      </c>
      <c r="Y54" s="178">
        <v>0</v>
      </c>
      <c r="Z54" s="178">
        <v>0</v>
      </c>
      <c r="AA54" s="178">
        <v>0</v>
      </c>
      <c r="AB54" s="176">
        <v>0</v>
      </c>
      <c r="AC54" s="178">
        <v>1</v>
      </c>
      <c r="AD54" s="178">
        <v>0</v>
      </c>
      <c r="AE54" s="178">
        <v>0</v>
      </c>
      <c r="AF54" s="346">
        <f>IF(C54=0,"　0.0",E54/C54*100)</f>
        <v>100</v>
      </c>
    </row>
    <row r="55" spans="2:32" ht="13.5" customHeight="1">
      <c r="B55" s="332" t="s">
        <v>69</v>
      </c>
      <c r="C55" s="175">
        <v>2</v>
      </c>
      <c r="D55" s="177">
        <v>2</v>
      </c>
      <c r="E55" s="177">
        <f aca="true" t="shared" si="11" ref="E55:E61">J55+O55+T55+Y55</f>
        <v>0</v>
      </c>
      <c r="F55" s="177">
        <v>2</v>
      </c>
      <c r="G55" s="180">
        <f t="shared" si="5"/>
        <v>0</v>
      </c>
      <c r="H55" s="180">
        <f t="shared" si="0"/>
        <v>0</v>
      </c>
      <c r="I55" s="178">
        <v>0</v>
      </c>
      <c r="J55" s="178">
        <v>0</v>
      </c>
      <c r="K55" s="178">
        <v>0</v>
      </c>
      <c r="L55" s="178">
        <v>0</v>
      </c>
      <c r="M55" s="180">
        <v>2</v>
      </c>
      <c r="N55" s="176">
        <v>2</v>
      </c>
      <c r="O55" s="176">
        <v>0</v>
      </c>
      <c r="P55" s="176">
        <v>2</v>
      </c>
      <c r="Q55" s="178">
        <v>0</v>
      </c>
      <c r="R55" s="180">
        <f t="shared" si="4"/>
        <v>0</v>
      </c>
      <c r="S55" s="178">
        <v>0</v>
      </c>
      <c r="T55" s="178">
        <v>0</v>
      </c>
      <c r="U55" s="178">
        <v>0</v>
      </c>
      <c r="V55" s="178">
        <v>0</v>
      </c>
      <c r="W55" s="180">
        <f t="shared" si="2"/>
        <v>0</v>
      </c>
      <c r="X55" s="178">
        <v>0</v>
      </c>
      <c r="Y55" s="178">
        <v>0</v>
      </c>
      <c r="Z55" s="178">
        <v>0</v>
      </c>
      <c r="AA55" s="178">
        <v>0</v>
      </c>
      <c r="AB55" s="176">
        <v>2</v>
      </c>
      <c r="AC55" s="176">
        <v>0</v>
      </c>
      <c r="AD55" s="178">
        <v>0</v>
      </c>
      <c r="AE55" s="178">
        <v>0</v>
      </c>
      <c r="AF55" s="346">
        <f>IF(C55=0,"　0.0",E55/C55*100)</f>
        <v>0</v>
      </c>
    </row>
    <row r="56" spans="2:32" ht="13.5" customHeight="1">
      <c r="B56" s="332" t="s">
        <v>70</v>
      </c>
      <c r="C56" s="179">
        <f aca="true" t="shared" si="12" ref="C56:D61">H56+M56+R56+W56</f>
        <v>0</v>
      </c>
      <c r="D56" s="180">
        <f t="shared" si="12"/>
        <v>0</v>
      </c>
      <c r="E56" s="180">
        <f t="shared" si="11"/>
        <v>0</v>
      </c>
      <c r="F56" s="180">
        <f aca="true" t="shared" si="13" ref="F56:F61">K56+P56+U56+Z56</f>
        <v>0</v>
      </c>
      <c r="G56" s="180">
        <f t="shared" si="5"/>
        <v>0</v>
      </c>
      <c r="H56" s="180">
        <f t="shared" si="0"/>
        <v>0</v>
      </c>
      <c r="I56" s="178">
        <v>0</v>
      </c>
      <c r="J56" s="178">
        <v>0</v>
      </c>
      <c r="K56" s="178">
        <v>0</v>
      </c>
      <c r="L56" s="178">
        <v>0</v>
      </c>
      <c r="M56" s="180">
        <f t="shared" si="3"/>
        <v>0</v>
      </c>
      <c r="N56" s="178">
        <v>0</v>
      </c>
      <c r="O56" s="178">
        <v>0</v>
      </c>
      <c r="P56" s="178">
        <v>0</v>
      </c>
      <c r="Q56" s="178">
        <v>0</v>
      </c>
      <c r="R56" s="180">
        <f t="shared" si="4"/>
        <v>0</v>
      </c>
      <c r="S56" s="178">
        <v>0</v>
      </c>
      <c r="T56" s="178">
        <v>0</v>
      </c>
      <c r="U56" s="178">
        <v>0</v>
      </c>
      <c r="V56" s="178">
        <v>0</v>
      </c>
      <c r="W56" s="180">
        <f t="shared" si="2"/>
        <v>0</v>
      </c>
      <c r="X56" s="178">
        <v>0</v>
      </c>
      <c r="Y56" s="178">
        <v>0</v>
      </c>
      <c r="Z56" s="178">
        <v>0</v>
      </c>
      <c r="AA56" s="178">
        <v>0</v>
      </c>
      <c r="AB56" s="176">
        <v>0</v>
      </c>
      <c r="AC56" s="178">
        <v>0</v>
      </c>
      <c r="AD56" s="178">
        <v>0</v>
      </c>
      <c r="AE56" s="178">
        <v>0</v>
      </c>
      <c r="AF56" s="346" t="str">
        <f>IF(C56=0,"　0.0",E56/C56*100)</f>
        <v>　0.0</v>
      </c>
    </row>
    <row r="57" spans="2:32" s="34" customFormat="1" ht="4.5" customHeight="1">
      <c r="B57" s="333"/>
      <c r="C57" s="244">
        <f t="shared" si="12"/>
        <v>0</v>
      </c>
      <c r="D57" s="245">
        <f t="shared" si="12"/>
        <v>0</v>
      </c>
      <c r="E57" s="245">
        <f t="shared" si="11"/>
        <v>0</v>
      </c>
      <c r="F57" s="245">
        <f t="shared" si="13"/>
        <v>0</v>
      </c>
      <c r="G57" s="245">
        <f t="shared" si="5"/>
        <v>0</v>
      </c>
      <c r="H57" s="245">
        <f t="shared" si="0"/>
        <v>0</v>
      </c>
      <c r="I57" s="245"/>
      <c r="J57" s="245"/>
      <c r="K57" s="245"/>
      <c r="L57" s="245"/>
      <c r="M57" s="245">
        <f t="shared" si="3"/>
        <v>0</v>
      </c>
      <c r="N57" s="245"/>
      <c r="O57" s="245"/>
      <c r="P57" s="245"/>
      <c r="Q57" s="245"/>
      <c r="R57" s="245">
        <f t="shared" si="4"/>
        <v>0</v>
      </c>
      <c r="S57" s="245"/>
      <c r="T57" s="245"/>
      <c r="U57" s="245"/>
      <c r="V57" s="245"/>
      <c r="W57" s="245">
        <f t="shared" si="2"/>
        <v>0</v>
      </c>
      <c r="X57" s="245"/>
      <c r="Y57" s="245"/>
      <c r="Z57" s="245"/>
      <c r="AA57" s="245"/>
      <c r="AB57" s="245"/>
      <c r="AC57" s="245"/>
      <c r="AD57" s="245"/>
      <c r="AE57" s="245"/>
      <c r="AF57" s="347"/>
    </row>
    <row r="58" spans="2:32" ht="13.5" customHeight="1">
      <c r="B58" s="332" t="s">
        <v>71</v>
      </c>
      <c r="C58" s="179">
        <f t="shared" si="12"/>
        <v>0</v>
      </c>
      <c r="D58" s="180">
        <f t="shared" si="12"/>
        <v>0</v>
      </c>
      <c r="E58" s="180">
        <f t="shared" si="11"/>
        <v>0</v>
      </c>
      <c r="F58" s="180">
        <f t="shared" si="13"/>
        <v>0</v>
      </c>
      <c r="G58" s="177">
        <f t="shared" si="5"/>
        <v>0</v>
      </c>
      <c r="H58" s="180">
        <f t="shared" si="0"/>
        <v>0</v>
      </c>
      <c r="I58" s="178">
        <v>0</v>
      </c>
      <c r="J58" s="178">
        <v>0</v>
      </c>
      <c r="K58" s="178">
        <v>0</v>
      </c>
      <c r="L58" s="178">
        <v>0</v>
      </c>
      <c r="M58" s="180">
        <f t="shared" si="3"/>
        <v>0</v>
      </c>
      <c r="N58" s="178">
        <v>0</v>
      </c>
      <c r="O58" s="178">
        <v>0</v>
      </c>
      <c r="P58" s="178">
        <v>0</v>
      </c>
      <c r="Q58" s="178">
        <v>0</v>
      </c>
      <c r="R58" s="180">
        <f t="shared" si="4"/>
        <v>0</v>
      </c>
      <c r="S58" s="178">
        <v>0</v>
      </c>
      <c r="T58" s="178">
        <v>0</v>
      </c>
      <c r="U58" s="178">
        <v>0</v>
      </c>
      <c r="V58" s="178">
        <v>0</v>
      </c>
      <c r="W58" s="180">
        <f t="shared" si="2"/>
        <v>0</v>
      </c>
      <c r="X58" s="178">
        <v>0</v>
      </c>
      <c r="Y58" s="178">
        <v>0</v>
      </c>
      <c r="Z58" s="178">
        <v>0</v>
      </c>
      <c r="AA58" s="178">
        <v>0</v>
      </c>
      <c r="AB58" s="178">
        <v>0</v>
      </c>
      <c r="AC58" s="178">
        <v>0</v>
      </c>
      <c r="AD58" s="178">
        <v>0</v>
      </c>
      <c r="AE58" s="178">
        <v>0</v>
      </c>
      <c r="AF58" s="346" t="str">
        <f>IF(C58=0,"　0.0",E58/C58*100)</f>
        <v>　0.0</v>
      </c>
    </row>
    <row r="59" spans="2:32" ht="13.5" customHeight="1">
      <c r="B59" s="332" t="s">
        <v>72</v>
      </c>
      <c r="C59" s="179">
        <f t="shared" si="12"/>
        <v>0</v>
      </c>
      <c r="D59" s="180">
        <f t="shared" si="12"/>
        <v>0</v>
      </c>
      <c r="E59" s="180">
        <f t="shared" si="11"/>
        <v>0</v>
      </c>
      <c r="F59" s="180">
        <f t="shared" si="13"/>
        <v>0</v>
      </c>
      <c r="G59" s="180">
        <f t="shared" si="5"/>
        <v>0</v>
      </c>
      <c r="H59" s="180">
        <f t="shared" si="0"/>
        <v>0</v>
      </c>
      <c r="I59" s="178">
        <v>0</v>
      </c>
      <c r="J59" s="178">
        <v>0</v>
      </c>
      <c r="K59" s="178">
        <v>0</v>
      </c>
      <c r="L59" s="178">
        <v>0</v>
      </c>
      <c r="M59" s="180">
        <f t="shared" si="3"/>
        <v>0</v>
      </c>
      <c r="N59" s="178">
        <v>0</v>
      </c>
      <c r="O59" s="178">
        <v>0</v>
      </c>
      <c r="P59" s="178">
        <v>0</v>
      </c>
      <c r="Q59" s="178">
        <v>0</v>
      </c>
      <c r="R59" s="180">
        <f t="shared" si="4"/>
        <v>0</v>
      </c>
      <c r="S59" s="178">
        <v>0</v>
      </c>
      <c r="T59" s="178">
        <v>0</v>
      </c>
      <c r="U59" s="178">
        <v>0</v>
      </c>
      <c r="V59" s="178">
        <v>0</v>
      </c>
      <c r="W59" s="180">
        <f t="shared" si="2"/>
        <v>0</v>
      </c>
      <c r="X59" s="178">
        <v>0</v>
      </c>
      <c r="Y59" s="178">
        <v>0</v>
      </c>
      <c r="Z59" s="178">
        <v>0</v>
      </c>
      <c r="AA59" s="178">
        <v>0</v>
      </c>
      <c r="AB59" s="178">
        <v>0</v>
      </c>
      <c r="AC59" s="178">
        <v>0</v>
      </c>
      <c r="AD59" s="178">
        <v>0</v>
      </c>
      <c r="AE59" s="178">
        <v>0</v>
      </c>
      <c r="AF59" s="346" t="str">
        <f>IF(C59=0,"　0.0",E59/C59*100)</f>
        <v>　0.0</v>
      </c>
    </row>
    <row r="60" spans="2:32" ht="13.5" customHeight="1">
      <c r="B60" s="332" t="s">
        <v>73</v>
      </c>
      <c r="C60" s="175">
        <f t="shared" si="12"/>
        <v>0</v>
      </c>
      <c r="D60" s="180">
        <f t="shared" si="12"/>
        <v>0</v>
      </c>
      <c r="E60" s="177">
        <f t="shared" si="11"/>
        <v>0</v>
      </c>
      <c r="F60" s="180">
        <f t="shared" si="13"/>
        <v>0</v>
      </c>
      <c r="G60" s="177">
        <f t="shared" si="5"/>
        <v>0</v>
      </c>
      <c r="H60" s="180">
        <f t="shared" si="0"/>
        <v>0</v>
      </c>
      <c r="I60" s="178">
        <v>0</v>
      </c>
      <c r="J60" s="178">
        <v>0</v>
      </c>
      <c r="K60" s="178">
        <v>0</v>
      </c>
      <c r="L60" s="178">
        <v>0</v>
      </c>
      <c r="M60" s="180">
        <f t="shared" si="3"/>
        <v>0</v>
      </c>
      <c r="N60" s="178">
        <v>0</v>
      </c>
      <c r="O60" s="178">
        <v>0</v>
      </c>
      <c r="P60" s="178">
        <v>0</v>
      </c>
      <c r="Q60" s="178">
        <v>0</v>
      </c>
      <c r="R60" s="177">
        <f t="shared" si="4"/>
        <v>0</v>
      </c>
      <c r="S60" s="178">
        <v>0</v>
      </c>
      <c r="T60" s="176">
        <v>0</v>
      </c>
      <c r="U60" s="178">
        <v>0</v>
      </c>
      <c r="V60" s="176">
        <v>0</v>
      </c>
      <c r="W60" s="180">
        <f t="shared" si="2"/>
        <v>0</v>
      </c>
      <c r="X60" s="178">
        <v>0</v>
      </c>
      <c r="Y60" s="178">
        <v>0</v>
      </c>
      <c r="Z60" s="178">
        <v>0</v>
      </c>
      <c r="AA60" s="178">
        <v>0</v>
      </c>
      <c r="AB60" s="178">
        <v>0</v>
      </c>
      <c r="AC60" s="178">
        <v>0</v>
      </c>
      <c r="AD60" s="178">
        <v>0</v>
      </c>
      <c r="AE60" s="176">
        <v>0</v>
      </c>
      <c r="AF60" s="346" t="str">
        <f>IF(C60=0,"　0.0",E60/C60*100)</f>
        <v>　0.0</v>
      </c>
    </row>
    <row r="61" spans="2:32" ht="13.5" customHeight="1">
      <c r="B61" s="332" t="s">
        <v>74</v>
      </c>
      <c r="C61" s="175">
        <f t="shared" si="12"/>
        <v>0</v>
      </c>
      <c r="D61" s="177">
        <f t="shared" si="12"/>
        <v>0</v>
      </c>
      <c r="E61" s="177">
        <f t="shared" si="11"/>
        <v>0</v>
      </c>
      <c r="F61" s="180">
        <f t="shared" si="13"/>
        <v>0</v>
      </c>
      <c r="G61" s="177">
        <f t="shared" si="5"/>
        <v>0</v>
      </c>
      <c r="H61" s="180">
        <f t="shared" si="0"/>
        <v>0</v>
      </c>
      <c r="I61" s="178">
        <v>0</v>
      </c>
      <c r="J61" s="178">
        <v>0</v>
      </c>
      <c r="K61" s="178">
        <v>0</v>
      </c>
      <c r="L61" s="178">
        <v>0</v>
      </c>
      <c r="M61" s="177">
        <f t="shared" si="3"/>
        <v>0</v>
      </c>
      <c r="N61" s="176">
        <v>0</v>
      </c>
      <c r="O61" s="178">
        <v>0</v>
      </c>
      <c r="P61" s="176">
        <v>0</v>
      </c>
      <c r="Q61" s="176">
        <v>0</v>
      </c>
      <c r="R61" s="177">
        <f t="shared" si="4"/>
        <v>0</v>
      </c>
      <c r="S61" s="178">
        <v>0</v>
      </c>
      <c r="T61" s="176">
        <v>0</v>
      </c>
      <c r="U61" s="178">
        <v>0</v>
      </c>
      <c r="V61" s="178">
        <v>0</v>
      </c>
      <c r="W61" s="180">
        <f t="shared" si="2"/>
        <v>0</v>
      </c>
      <c r="X61" s="178">
        <v>0</v>
      </c>
      <c r="Y61" s="178">
        <v>0</v>
      </c>
      <c r="Z61" s="178">
        <v>0</v>
      </c>
      <c r="AA61" s="178">
        <v>0</v>
      </c>
      <c r="AB61" s="176">
        <v>0</v>
      </c>
      <c r="AC61" s="178">
        <v>0</v>
      </c>
      <c r="AD61" s="176">
        <v>0</v>
      </c>
      <c r="AE61" s="178">
        <v>0</v>
      </c>
      <c r="AF61" s="346" t="str">
        <f>IF(C61=0,"　0.0",E61/C61*100)</f>
        <v>　0.0</v>
      </c>
    </row>
    <row r="62" spans="2:32" ht="13.5" customHeight="1">
      <c r="B62" s="332" t="s">
        <v>75</v>
      </c>
      <c r="C62" s="175">
        <v>3</v>
      </c>
      <c r="D62" s="177">
        <f>I62+N62+S62+X62</f>
        <v>0</v>
      </c>
      <c r="E62" s="177">
        <v>3</v>
      </c>
      <c r="F62" s="177">
        <v>2</v>
      </c>
      <c r="G62" s="177">
        <v>1</v>
      </c>
      <c r="H62" s="180">
        <f t="shared" si="0"/>
        <v>0</v>
      </c>
      <c r="I62" s="178">
        <v>0</v>
      </c>
      <c r="J62" s="178">
        <v>0</v>
      </c>
      <c r="K62" s="178">
        <v>0</v>
      </c>
      <c r="L62" s="178">
        <v>0</v>
      </c>
      <c r="M62" s="177">
        <v>2</v>
      </c>
      <c r="N62" s="176">
        <v>0</v>
      </c>
      <c r="O62" s="176">
        <v>2</v>
      </c>
      <c r="P62" s="176">
        <v>2</v>
      </c>
      <c r="Q62" s="176">
        <v>0</v>
      </c>
      <c r="R62" s="180">
        <v>1</v>
      </c>
      <c r="S62" s="178">
        <v>0</v>
      </c>
      <c r="T62" s="176">
        <v>1</v>
      </c>
      <c r="U62" s="178">
        <v>0</v>
      </c>
      <c r="V62" s="178">
        <v>1</v>
      </c>
      <c r="W62" s="180">
        <f t="shared" si="2"/>
        <v>0</v>
      </c>
      <c r="X62" s="178">
        <v>0</v>
      </c>
      <c r="Y62" s="178">
        <v>0</v>
      </c>
      <c r="Z62" s="178">
        <v>0</v>
      </c>
      <c r="AA62" s="178">
        <v>0</v>
      </c>
      <c r="AB62" s="176">
        <v>0</v>
      </c>
      <c r="AC62" s="176">
        <v>2</v>
      </c>
      <c r="AD62" s="176">
        <v>0</v>
      </c>
      <c r="AE62" s="176">
        <v>1</v>
      </c>
      <c r="AF62" s="346">
        <f>IF(C62=0,"　0.0",E62/C62*100)</f>
        <v>100</v>
      </c>
    </row>
    <row r="63" spans="2:32" s="34" customFormat="1" ht="4.5" customHeight="1">
      <c r="B63" s="333"/>
      <c r="C63" s="244">
        <f>H63+M63+R63+W63</f>
        <v>0</v>
      </c>
      <c r="D63" s="245">
        <f>I63+N63+S63+X63</f>
        <v>0</v>
      </c>
      <c r="E63" s="245">
        <f aca="true" t="shared" si="14" ref="E63:F65">J63+O63+T63+Y63</f>
        <v>0</v>
      </c>
      <c r="F63" s="245">
        <f t="shared" si="14"/>
        <v>0</v>
      </c>
      <c r="G63" s="245">
        <f t="shared" si="5"/>
        <v>0</v>
      </c>
      <c r="H63" s="245">
        <f t="shared" si="0"/>
        <v>0</v>
      </c>
      <c r="I63" s="245"/>
      <c r="J63" s="245"/>
      <c r="K63" s="245"/>
      <c r="L63" s="245"/>
      <c r="M63" s="245">
        <f t="shared" si="3"/>
        <v>0</v>
      </c>
      <c r="N63" s="245"/>
      <c r="O63" s="245"/>
      <c r="P63" s="245"/>
      <c r="Q63" s="245"/>
      <c r="R63" s="245">
        <f t="shared" si="4"/>
        <v>0</v>
      </c>
      <c r="S63" s="245"/>
      <c r="T63" s="245"/>
      <c r="U63" s="245"/>
      <c r="V63" s="245"/>
      <c r="W63" s="245">
        <f t="shared" si="2"/>
        <v>0</v>
      </c>
      <c r="X63" s="245"/>
      <c r="Y63" s="245"/>
      <c r="Z63" s="245"/>
      <c r="AA63" s="245"/>
      <c r="AB63" s="245"/>
      <c r="AC63" s="245"/>
      <c r="AD63" s="245"/>
      <c r="AE63" s="245"/>
      <c r="AF63" s="347"/>
    </row>
    <row r="64" spans="2:32" ht="13.5" customHeight="1">
      <c r="B64" s="332" t="s">
        <v>76</v>
      </c>
      <c r="C64" s="179">
        <f>H64+M64+R64+W64</f>
        <v>0</v>
      </c>
      <c r="D64" s="180">
        <f>I64+N64+S64+X64</f>
        <v>0</v>
      </c>
      <c r="E64" s="180">
        <f t="shared" si="14"/>
        <v>0</v>
      </c>
      <c r="F64" s="180">
        <f t="shared" si="14"/>
        <v>0</v>
      </c>
      <c r="G64" s="180">
        <f t="shared" si="5"/>
        <v>0</v>
      </c>
      <c r="H64" s="180">
        <f t="shared" si="0"/>
        <v>0</v>
      </c>
      <c r="I64" s="178">
        <v>0</v>
      </c>
      <c r="J64" s="178">
        <v>0</v>
      </c>
      <c r="K64" s="178">
        <v>0</v>
      </c>
      <c r="L64" s="178">
        <v>0</v>
      </c>
      <c r="M64" s="177">
        <f t="shared" si="3"/>
        <v>0</v>
      </c>
      <c r="N64" s="176">
        <v>0</v>
      </c>
      <c r="O64" s="178">
        <v>0</v>
      </c>
      <c r="P64" s="176">
        <v>0</v>
      </c>
      <c r="Q64" s="178">
        <v>0</v>
      </c>
      <c r="R64" s="180">
        <f t="shared" si="4"/>
        <v>0</v>
      </c>
      <c r="S64" s="178">
        <v>0</v>
      </c>
      <c r="T64" s="178">
        <v>0</v>
      </c>
      <c r="U64" s="178">
        <v>0</v>
      </c>
      <c r="V64" s="178">
        <v>0</v>
      </c>
      <c r="W64" s="180">
        <f t="shared" si="2"/>
        <v>0</v>
      </c>
      <c r="X64" s="178">
        <v>0</v>
      </c>
      <c r="Y64" s="178">
        <v>0</v>
      </c>
      <c r="Z64" s="178">
        <v>0</v>
      </c>
      <c r="AA64" s="178">
        <v>0</v>
      </c>
      <c r="AB64" s="176">
        <v>0</v>
      </c>
      <c r="AC64" s="178">
        <v>0</v>
      </c>
      <c r="AD64" s="178">
        <v>0</v>
      </c>
      <c r="AE64" s="178">
        <v>0</v>
      </c>
      <c r="AF64" s="346" t="str">
        <f>IF(C64=0,"　0.0",E64/C64*100)</f>
        <v>　0.0</v>
      </c>
    </row>
    <row r="65" spans="2:32" ht="13.5" customHeight="1">
      <c r="B65" s="332" t="s">
        <v>77</v>
      </c>
      <c r="C65" s="175">
        <f>H65+M65+R65+W65</f>
        <v>0</v>
      </c>
      <c r="D65" s="177">
        <f>I65+N65+S65+X65</f>
        <v>0</v>
      </c>
      <c r="E65" s="177">
        <f t="shared" si="14"/>
        <v>0</v>
      </c>
      <c r="F65" s="177">
        <f t="shared" si="14"/>
        <v>0</v>
      </c>
      <c r="G65" s="180">
        <f t="shared" si="5"/>
        <v>0</v>
      </c>
      <c r="H65" s="180">
        <f t="shared" si="0"/>
        <v>0</v>
      </c>
      <c r="I65" s="178">
        <v>0</v>
      </c>
      <c r="J65" s="178">
        <v>0</v>
      </c>
      <c r="K65" s="178">
        <v>0</v>
      </c>
      <c r="L65" s="178">
        <v>0</v>
      </c>
      <c r="M65" s="177">
        <f t="shared" si="3"/>
        <v>0</v>
      </c>
      <c r="N65" s="176">
        <v>0</v>
      </c>
      <c r="O65" s="176">
        <v>0</v>
      </c>
      <c r="P65" s="176">
        <v>0</v>
      </c>
      <c r="Q65" s="178">
        <v>0</v>
      </c>
      <c r="R65" s="180">
        <f t="shared" si="4"/>
        <v>0</v>
      </c>
      <c r="S65" s="178">
        <v>0</v>
      </c>
      <c r="T65" s="178">
        <v>0</v>
      </c>
      <c r="U65" s="178">
        <v>0</v>
      </c>
      <c r="V65" s="178">
        <v>0</v>
      </c>
      <c r="W65" s="180">
        <f t="shared" si="2"/>
        <v>0</v>
      </c>
      <c r="X65" s="178">
        <v>0</v>
      </c>
      <c r="Y65" s="178">
        <v>0</v>
      </c>
      <c r="Z65" s="178">
        <v>0</v>
      </c>
      <c r="AA65" s="178">
        <v>0</v>
      </c>
      <c r="AB65" s="176">
        <v>0</v>
      </c>
      <c r="AC65" s="176">
        <v>0</v>
      </c>
      <c r="AD65" s="178">
        <v>0</v>
      </c>
      <c r="AE65" s="178">
        <v>0</v>
      </c>
      <c r="AF65" s="346" t="str">
        <f>IF(C65=0,"　0.0",E65/C65*100)</f>
        <v>　0.0</v>
      </c>
    </row>
    <row r="66" spans="2:32" ht="13.5" customHeight="1">
      <c r="B66" s="332" t="s">
        <v>78</v>
      </c>
      <c r="C66" s="175">
        <v>3</v>
      </c>
      <c r="D66" s="177">
        <v>3</v>
      </c>
      <c r="E66" s="177">
        <f>J66+O66+T66+Y66</f>
        <v>0</v>
      </c>
      <c r="F66" s="177">
        <v>2</v>
      </c>
      <c r="G66" s="177">
        <v>1</v>
      </c>
      <c r="H66" s="180">
        <f t="shared" si="0"/>
        <v>0</v>
      </c>
      <c r="I66" s="178">
        <v>0</v>
      </c>
      <c r="J66" s="178">
        <v>0</v>
      </c>
      <c r="K66" s="178">
        <v>0</v>
      </c>
      <c r="L66" s="178">
        <v>0</v>
      </c>
      <c r="M66" s="177">
        <v>3</v>
      </c>
      <c r="N66" s="176">
        <v>3</v>
      </c>
      <c r="O66" s="176">
        <v>0</v>
      </c>
      <c r="P66" s="176">
        <v>2</v>
      </c>
      <c r="Q66" s="178">
        <v>1</v>
      </c>
      <c r="R66" s="180">
        <f t="shared" si="4"/>
        <v>0</v>
      </c>
      <c r="S66" s="178">
        <v>0</v>
      </c>
      <c r="T66" s="178">
        <v>0</v>
      </c>
      <c r="U66" s="178">
        <v>0</v>
      </c>
      <c r="V66" s="178">
        <v>0</v>
      </c>
      <c r="W66" s="180">
        <f t="shared" si="2"/>
        <v>0</v>
      </c>
      <c r="X66" s="178">
        <v>0</v>
      </c>
      <c r="Y66" s="178">
        <v>0</v>
      </c>
      <c r="Z66" s="178">
        <v>0</v>
      </c>
      <c r="AA66" s="178">
        <v>0</v>
      </c>
      <c r="AB66" s="176">
        <v>2</v>
      </c>
      <c r="AC66" s="176">
        <v>0</v>
      </c>
      <c r="AD66" s="178">
        <v>1</v>
      </c>
      <c r="AE66" s="178">
        <v>0</v>
      </c>
      <c r="AF66" s="346">
        <f>IF(C66=0,"　0.0",E66/C66*100)</f>
        <v>0</v>
      </c>
    </row>
    <row r="67" spans="2:32" ht="13.5" customHeight="1">
      <c r="B67" s="332" t="s">
        <v>79</v>
      </c>
      <c r="C67" s="175">
        <v>1</v>
      </c>
      <c r="D67" s="180">
        <v>1</v>
      </c>
      <c r="E67" s="177">
        <f>J67+O67+T67+Y67</f>
        <v>0</v>
      </c>
      <c r="F67" s="180">
        <v>1</v>
      </c>
      <c r="G67" s="177">
        <f t="shared" si="5"/>
        <v>0</v>
      </c>
      <c r="H67" s="180">
        <f t="shared" si="0"/>
        <v>0</v>
      </c>
      <c r="I67" s="178">
        <v>0</v>
      </c>
      <c r="J67" s="178">
        <v>0</v>
      </c>
      <c r="K67" s="178">
        <v>0</v>
      </c>
      <c r="L67" s="178">
        <v>0</v>
      </c>
      <c r="M67" s="177">
        <v>1</v>
      </c>
      <c r="N67" s="176">
        <v>1</v>
      </c>
      <c r="O67" s="176">
        <v>0</v>
      </c>
      <c r="P67" s="178">
        <v>1</v>
      </c>
      <c r="Q67" s="178">
        <v>0</v>
      </c>
      <c r="R67" s="180">
        <f t="shared" si="4"/>
        <v>0</v>
      </c>
      <c r="S67" s="178">
        <v>0</v>
      </c>
      <c r="T67" s="178">
        <v>0</v>
      </c>
      <c r="U67" s="178">
        <v>0</v>
      </c>
      <c r="V67" s="178">
        <v>0</v>
      </c>
      <c r="W67" s="180">
        <f t="shared" si="2"/>
        <v>0</v>
      </c>
      <c r="X67" s="178">
        <v>0</v>
      </c>
      <c r="Y67" s="178">
        <v>0</v>
      </c>
      <c r="Z67" s="178">
        <v>0</v>
      </c>
      <c r="AA67" s="178">
        <v>0</v>
      </c>
      <c r="AB67" s="176">
        <v>1</v>
      </c>
      <c r="AC67" s="178">
        <v>0</v>
      </c>
      <c r="AD67" s="178">
        <v>0</v>
      </c>
      <c r="AE67" s="178">
        <v>0</v>
      </c>
      <c r="AF67" s="346">
        <f>IF(C67=0,"　0.0",E67/C67*100)</f>
        <v>0</v>
      </c>
    </row>
    <row r="68" spans="2:32" ht="13.5" customHeight="1">
      <c r="B68" s="332" t="s">
        <v>80</v>
      </c>
      <c r="C68" s="175">
        <f>H68+M68+R68+W68</f>
        <v>0</v>
      </c>
      <c r="D68" s="177">
        <f>I68+N68+S68+X68</f>
        <v>0</v>
      </c>
      <c r="E68" s="177">
        <f>J68+O68+T68+Y68</f>
        <v>0</v>
      </c>
      <c r="F68" s="180">
        <f>K68+P68+U68+Z68</f>
        <v>0</v>
      </c>
      <c r="G68" s="177">
        <f t="shared" si="5"/>
        <v>0</v>
      </c>
      <c r="H68" s="180">
        <f t="shared" si="0"/>
        <v>0</v>
      </c>
      <c r="I68" s="178">
        <v>0</v>
      </c>
      <c r="J68" s="178">
        <v>0</v>
      </c>
      <c r="K68" s="178">
        <v>0</v>
      </c>
      <c r="L68" s="178">
        <v>0</v>
      </c>
      <c r="M68" s="177">
        <f t="shared" si="3"/>
        <v>0</v>
      </c>
      <c r="N68" s="176">
        <v>0</v>
      </c>
      <c r="O68" s="176">
        <v>0</v>
      </c>
      <c r="P68" s="178">
        <v>0</v>
      </c>
      <c r="Q68" s="178">
        <v>0</v>
      </c>
      <c r="R68" s="180">
        <f t="shared" si="4"/>
        <v>0</v>
      </c>
      <c r="S68" s="178">
        <v>0</v>
      </c>
      <c r="T68" s="178">
        <v>0</v>
      </c>
      <c r="U68" s="178">
        <v>0</v>
      </c>
      <c r="V68" s="178">
        <v>0</v>
      </c>
      <c r="W68" s="180">
        <f t="shared" si="2"/>
        <v>0</v>
      </c>
      <c r="X68" s="178">
        <v>0</v>
      </c>
      <c r="Y68" s="178">
        <v>0</v>
      </c>
      <c r="Z68" s="178">
        <v>0</v>
      </c>
      <c r="AA68" s="178">
        <v>0</v>
      </c>
      <c r="AB68" s="178">
        <v>0</v>
      </c>
      <c r="AC68" s="178">
        <v>0</v>
      </c>
      <c r="AD68" s="178">
        <v>0</v>
      </c>
      <c r="AE68" s="178">
        <v>0</v>
      </c>
      <c r="AF68" s="346" t="str">
        <f>IF(C68=0,"　0.0",E68/C68*100)</f>
        <v>　0.0</v>
      </c>
    </row>
    <row r="69" spans="2:32" ht="4.5" customHeight="1" thickBot="1">
      <c r="B69" s="337"/>
      <c r="C69" s="338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</sheetData>
  <mergeCells count="17">
    <mergeCell ref="D5:E5"/>
    <mergeCell ref="F5:G5"/>
    <mergeCell ref="I5:J5"/>
    <mergeCell ref="K5:L5"/>
    <mergeCell ref="N5:O5"/>
    <mergeCell ref="P5:Q5"/>
    <mergeCell ref="S5:T5"/>
    <mergeCell ref="U5:V5"/>
    <mergeCell ref="X5:Y5"/>
    <mergeCell ref="Z5:AA5"/>
    <mergeCell ref="AB5:AC5"/>
    <mergeCell ref="AD5:AE5"/>
    <mergeCell ref="H4:L4"/>
    <mergeCell ref="AB4:AE4"/>
    <mergeCell ref="W4:AA4"/>
    <mergeCell ref="R4:V4"/>
    <mergeCell ref="M4:Q4"/>
  </mergeCells>
  <printOptions/>
  <pageMargins left="0.7874015748031497" right="0.7874015748031497" top="0.7874015748031497" bottom="0.7874015748031497" header="0.5118110236220472" footer="0.5118110236220472"/>
  <pageSetup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T102"/>
  <sheetViews>
    <sheetView workbookViewId="0" topLeftCell="A1">
      <pane xSplit="4" ySplit="7" topLeftCell="R8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71" sqref="B71:S101"/>
    </sheetView>
  </sheetViews>
  <sheetFormatPr defaultColWidth="9.00390625" defaultRowHeight="13.5" customHeight="1"/>
  <cols>
    <col min="1" max="1" width="1.625" style="348" customWidth="1"/>
    <col min="2" max="3" width="3.00390625" style="348" customWidth="1"/>
    <col min="4" max="4" width="6.00390625" style="348" customWidth="1"/>
    <col min="5" max="12" width="9.00390625" style="348" customWidth="1"/>
    <col min="13" max="19" width="7.00390625" style="348" customWidth="1"/>
    <col min="20" max="16384" width="9.00390625" style="348" customWidth="1"/>
  </cols>
  <sheetData>
    <row r="1" ht="4.5" customHeight="1"/>
    <row r="2" ht="13.5" customHeight="1">
      <c r="B2" s="35" t="s">
        <v>453</v>
      </c>
    </row>
    <row r="3" ht="4.5" customHeight="1" thickBot="1"/>
    <row r="4" spans="2:19" s="353" customFormat="1" ht="13.5" customHeight="1">
      <c r="B4" s="349"/>
      <c r="C4" s="349"/>
      <c r="D4" s="349"/>
      <c r="E4" s="350"/>
      <c r="F4" s="528" t="s">
        <v>356</v>
      </c>
      <c r="G4" s="351" t="s">
        <v>20</v>
      </c>
      <c r="H4" s="351" t="s">
        <v>20</v>
      </c>
      <c r="I4" s="352" t="s">
        <v>311</v>
      </c>
      <c r="J4" s="350"/>
      <c r="K4" s="350"/>
      <c r="L4" s="528" t="s">
        <v>357</v>
      </c>
      <c r="M4" s="535" t="s">
        <v>358</v>
      </c>
      <c r="N4" s="536"/>
      <c r="O4" s="536"/>
      <c r="P4" s="536"/>
      <c r="Q4" s="537"/>
      <c r="R4" s="528" t="s">
        <v>359</v>
      </c>
      <c r="S4" s="350"/>
    </row>
    <row r="5" spans="2:19" s="353" customFormat="1" ht="13.5" customHeight="1">
      <c r="B5" s="530" t="s">
        <v>360</v>
      </c>
      <c r="C5" s="530"/>
      <c r="D5" s="531"/>
      <c r="E5" s="534" t="s">
        <v>9</v>
      </c>
      <c r="F5" s="529"/>
      <c r="G5" s="357" t="s">
        <v>346</v>
      </c>
      <c r="H5" s="357" t="s">
        <v>296</v>
      </c>
      <c r="I5" s="358" t="s">
        <v>315</v>
      </c>
      <c r="J5" s="357" t="s">
        <v>297</v>
      </c>
      <c r="K5" s="357" t="s">
        <v>361</v>
      </c>
      <c r="L5" s="529"/>
      <c r="M5" s="538" t="s">
        <v>362</v>
      </c>
      <c r="N5" s="539"/>
      <c r="O5" s="539"/>
      <c r="P5" s="539"/>
      <c r="Q5" s="540"/>
      <c r="R5" s="529"/>
      <c r="S5" s="357" t="s">
        <v>301</v>
      </c>
    </row>
    <row r="6" spans="2:19" s="353" customFormat="1" ht="13.5" customHeight="1">
      <c r="B6" s="530"/>
      <c r="C6" s="530"/>
      <c r="D6" s="531"/>
      <c r="E6" s="534"/>
      <c r="F6" s="529"/>
      <c r="G6" s="357" t="s">
        <v>294</v>
      </c>
      <c r="H6" s="357" t="s">
        <v>302</v>
      </c>
      <c r="I6" s="358" t="s">
        <v>318</v>
      </c>
      <c r="J6" s="359"/>
      <c r="K6" s="359"/>
      <c r="L6" s="529"/>
      <c r="M6" s="532" t="s">
        <v>9</v>
      </c>
      <c r="N6" s="360" t="s">
        <v>303</v>
      </c>
      <c r="O6" s="360" t="s">
        <v>304</v>
      </c>
      <c r="P6" s="360" t="s">
        <v>305</v>
      </c>
      <c r="Q6" s="360" t="s">
        <v>319</v>
      </c>
      <c r="R6" s="529"/>
      <c r="S6" s="359"/>
    </row>
    <row r="7" spans="5:19" s="353" customFormat="1" ht="13.5" customHeight="1">
      <c r="E7" s="359"/>
      <c r="F7" s="357" t="s">
        <v>303</v>
      </c>
      <c r="G7" s="357" t="s">
        <v>304</v>
      </c>
      <c r="H7" s="357" t="s">
        <v>305</v>
      </c>
      <c r="I7" s="357" t="s">
        <v>319</v>
      </c>
      <c r="J7" s="357" t="s">
        <v>320</v>
      </c>
      <c r="K7" s="357" t="s">
        <v>321</v>
      </c>
      <c r="L7" s="357" t="s">
        <v>322</v>
      </c>
      <c r="M7" s="533"/>
      <c r="N7" s="357" t="s">
        <v>308</v>
      </c>
      <c r="O7" s="357" t="s">
        <v>308</v>
      </c>
      <c r="P7" s="357" t="s">
        <v>308</v>
      </c>
      <c r="Q7" s="357" t="s">
        <v>323</v>
      </c>
      <c r="R7" s="357" t="s">
        <v>309</v>
      </c>
      <c r="S7" s="357" t="s">
        <v>309</v>
      </c>
    </row>
    <row r="8" spans="2:19" ht="4.5" customHeight="1">
      <c r="B8" s="361"/>
      <c r="C8" s="361"/>
      <c r="D8" s="361"/>
      <c r="E8" s="362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3"/>
      <c r="S8" s="363"/>
    </row>
    <row r="9" spans="2:20" ht="13.5" customHeight="1">
      <c r="B9" s="364"/>
      <c r="C9" s="364"/>
      <c r="D9" s="365" t="s">
        <v>9</v>
      </c>
      <c r="E9" s="366">
        <v>9436</v>
      </c>
      <c r="F9" s="367">
        <v>4459</v>
      </c>
      <c r="G9" s="367">
        <v>1653</v>
      </c>
      <c r="H9" s="367">
        <v>577</v>
      </c>
      <c r="I9" s="367">
        <v>99</v>
      </c>
      <c r="J9" s="367">
        <v>2101</v>
      </c>
      <c r="K9" s="367">
        <v>547</v>
      </c>
      <c r="L9" s="368">
        <v>0</v>
      </c>
      <c r="M9" s="367">
        <v>39</v>
      </c>
      <c r="N9" s="367">
        <v>4</v>
      </c>
      <c r="O9" s="367">
        <v>24</v>
      </c>
      <c r="P9" s="367">
        <v>11</v>
      </c>
      <c r="Q9" s="367" t="s">
        <v>363</v>
      </c>
      <c r="R9" s="369">
        <f>IF(E9=0,"0.0",F9/E9*100)</f>
        <v>47.25519287833828</v>
      </c>
      <c r="S9" s="369">
        <f>IF(E9=0,"0.0",(M9+J9)/E9*100)</f>
        <v>22.679101314116153</v>
      </c>
      <c r="T9" s="370"/>
    </row>
    <row r="10" spans="2:19" ht="4.5" customHeight="1">
      <c r="B10" s="364"/>
      <c r="C10" s="364"/>
      <c r="D10" s="364"/>
      <c r="E10" s="371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  <c r="S10" s="373"/>
    </row>
    <row r="11" spans="2:19" ht="13.5" customHeight="1">
      <c r="B11" s="364"/>
      <c r="C11" s="364"/>
      <c r="D11" s="374" t="s">
        <v>347</v>
      </c>
      <c r="E11" s="375">
        <v>6557</v>
      </c>
      <c r="F11" s="376">
        <v>3922</v>
      </c>
      <c r="G11" s="376">
        <v>1112</v>
      </c>
      <c r="H11" s="376">
        <v>490</v>
      </c>
      <c r="I11" s="376">
        <v>60</v>
      </c>
      <c r="J11" s="376">
        <v>624</v>
      </c>
      <c r="K11" s="376">
        <v>349</v>
      </c>
      <c r="L11" s="372">
        <f>L22+L33</f>
        <v>0</v>
      </c>
      <c r="M11" s="376">
        <v>12</v>
      </c>
      <c r="N11" s="376">
        <v>2</v>
      </c>
      <c r="O11" s="376">
        <v>3</v>
      </c>
      <c r="P11" s="376">
        <v>7</v>
      </c>
      <c r="Q11" s="367" t="s">
        <v>363</v>
      </c>
      <c r="R11" s="373">
        <f aca="true" t="shared" si="0" ref="R11:R78">IF(E11=0,"0.0",F11/E11*100)</f>
        <v>59.81393930150983</v>
      </c>
      <c r="S11" s="373">
        <f aca="true" t="shared" si="1" ref="S11:S78">IF(E11=0,"0.0",(M11+J11)/E11*100)</f>
        <v>9.699557724569164</v>
      </c>
    </row>
    <row r="12" spans="2:19" ht="13.5" customHeight="1">
      <c r="B12" s="364"/>
      <c r="C12" s="364"/>
      <c r="D12" s="374" t="s">
        <v>348</v>
      </c>
      <c r="E12" s="375">
        <v>291</v>
      </c>
      <c r="F12" s="376">
        <v>24</v>
      </c>
      <c r="G12" s="376">
        <v>51</v>
      </c>
      <c r="H12" s="376">
        <v>21</v>
      </c>
      <c r="I12" s="376">
        <v>6</v>
      </c>
      <c r="J12" s="376">
        <v>181</v>
      </c>
      <c r="K12" s="376">
        <v>8</v>
      </c>
      <c r="L12" s="372">
        <f>L23+L34</f>
        <v>0</v>
      </c>
      <c r="M12" s="376">
        <v>1</v>
      </c>
      <c r="N12" s="372">
        <v>1</v>
      </c>
      <c r="O12" s="372">
        <f>O23+O34</f>
        <v>0</v>
      </c>
      <c r="P12" s="376">
        <f>P23+P34</f>
        <v>0</v>
      </c>
      <c r="Q12" s="367" t="s">
        <v>363</v>
      </c>
      <c r="R12" s="373">
        <f t="shared" si="0"/>
        <v>8.24742268041237</v>
      </c>
      <c r="S12" s="373">
        <f t="shared" si="1"/>
        <v>62.54295532646048</v>
      </c>
    </row>
    <row r="13" spans="2:19" ht="13.5" customHeight="1">
      <c r="B13" s="364"/>
      <c r="C13" s="364"/>
      <c r="D13" s="374" t="s">
        <v>349</v>
      </c>
      <c r="E13" s="375">
        <v>940</v>
      </c>
      <c r="F13" s="376">
        <v>126</v>
      </c>
      <c r="G13" s="376">
        <v>154</v>
      </c>
      <c r="H13" s="376">
        <v>9</v>
      </c>
      <c r="I13" s="376">
        <v>22</v>
      </c>
      <c r="J13" s="376">
        <v>565</v>
      </c>
      <c r="K13" s="376">
        <v>64</v>
      </c>
      <c r="L13" s="372">
        <f>L24+L35</f>
        <v>0</v>
      </c>
      <c r="M13" s="376">
        <v>2</v>
      </c>
      <c r="N13" s="372">
        <f>N24</f>
        <v>0</v>
      </c>
      <c r="O13" s="372">
        <v>1</v>
      </c>
      <c r="P13" s="376">
        <v>1</v>
      </c>
      <c r="Q13" s="367" t="s">
        <v>363</v>
      </c>
      <c r="R13" s="373">
        <f t="shared" si="0"/>
        <v>13.404255319148936</v>
      </c>
      <c r="S13" s="373">
        <f t="shared" si="1"/>
        <v>60.31914893617021</v>
      </c>
    </row>
    <row r="14" spans="2:19" ht="13.5" customHeight="1">
      <c r="B14" s="364"/>
      <c r="C14" s="374" t="s">
        <v>9</v>
      </c>
      <c r="D14" s="374" t="s">
        <v>217</v>
      </c>
      <c r="E14" s="375">
        <v>1109</v>
      </c>
      <c r="F14" s="376">
        <v>201</v>
      </c>
      <c r="G14" s="376">
        <v>267</v>
      </c>
      <c r="H14" s="376">
        <v>9</v>
      </c>
      <c r="I14" s="376">
        <v>3</v>
      </c>
      <c r="J14" s="376">
        <v>534</v>
      </c>
      <c r="K14" s="376">
        <v>95</v>
      </c>
      <c r="L14" s="372">
        <f>L25+L36</f>
        <v>0</v>
      </c>
      <c r="M14" s="376">
        <v>15</v>
      </c>
      <c r="N14" s="372">
        <f>N25</f>
        <v>0</v>
      </c>
      <c r="O14" s="376">
        <v>13</v>
      </c>
      <c r="P14" s="372">
        <v>2</v>
      </c>
      <c r="Q14" s="367" t="s">
        <v>363</v>
      </c>
      <c r="R14" s="373">
        <f t="shared" si="0"/>
        <v>18.12443642921551</v>
      </c>
      <c r="S14" s="373">
        <f t="shared" si="1"/>
        <v>49.50405770964833</v>
      </c>
    </row>
    <row r="15" spans="2:19" ht="13.5" customHeight="1">
      <c r="B15" s="364"/>
      <c r="C15" s="364"/>
      <c r="D15" s="374" t="s">
        <v>350</v>
      </c>
      <c r="E15" s="375">
        <v>54</v>
      </c>
      <c r="F15" s="376">
        <v>8</v>
      </c>
      <c r="G15" s="376">
        <v>9</v>
      </c>
      <c r="H15" s="372">
        <f>H46+H77</f>
        <v>0</v>
      </c>
      <c r="I15" s="376">
        <v>1</v>
      </c>
      <c r="J15" s="376">
        <v>36</v>
      </c>
      <c r="K15" s="372">
        <f>K26</f>
        <v>0</v>
      </c>
      <c r="L15" s="372">
        <f>L26</f>
        <v>0</v>
      </c>
      <c r="M15" s="376">
        <f>SUM(N15:P15)</f>
        <v>0</v>
      </c>
      <c r="N15" s="372">
        <f>N26</f>
        <v>0</v>
      </c>
      <c r="O15" s="372">
        <f>O26</f>
        <v>0</v>
      </c>
      <c r="P15" s="372">
        <f>P26</f>
        <v>0</v>
      </c>
      <c r="Q15" s="367" t="s">
        <v>363</v>
      </c>
      <c r="R15" s="373">
        <f t="shared" si="0"/>
        <v>14.814814814814813</v>
      </c>
      <c r="S15" s="373">
        <f t="shared" si="1"/>
        <v>66.66666666666666</v>
      </c>
    </row>
    <row r="16" spans="2:19" ht="13.5" customHeight="1">
      <c r="B16" s="364"/>
      <c r="C16" s="364"/>
      <c r="D16" s="374" t="s">
        <v>222</v>
      </c>
      <c r="E16" s="375">
        <v>169</v>
      </c>
      <c r="F16" s="376">
        <v>26</v>
      </c>
      <c r="G16" s="376">
        <v>26</v>
      </c>
      <c r="H16" s="372">
        <f>H47+H78</f>
        <v>0</v>
      </c>
      <c r="I16" s="372">
        <v>5</v>
      </c>
      <c r="J16" s="376">
        <v>94</v>
      </c>
      <c r="K16" s="376">
        <v>18</v>
      </c>
      <c r="L16" s="372">
        <f>L27</f>
        <v>0</v>
      </c>
      <c r="M16" s="376">
        <v>4</v>
      </c>
      <c r="N16" s="372">
        <v>1</v>
      </c>
      <c r="O16" s="372">
        <v>3</v>
      </c>
      <c r="P16" s="376">
        <f>P27</f>
        <v>0</v>
      </c>
      <c r="Q16" s="367" t="s">
        <v>363</v>
      </c>
      <c r="R16" s="373">
        <f t="shared" si="0"/>
        <v>15.384615384615385</v>
      </c>
      <c r="S16" s="373">
        <f t="shared" si="1"/>
        <v>57.98816568047337</v>
      </c>
    </row>
    <row r="17" spans="2:19" ht="13.5" customHeight="1">
      <c r="B17" s="364"/>
      <c r="C17" s="364"/>
      <c r="D17" s="374" t="s">
        <v>209</v>
      </c>
      <c r="E17" s="375">
        <v>77</v>
      </c>
      <c r="F17" s="376">
        <v>42</v>
      </c>
      <c r="G17" s="376">
        <v>24</v>
      </c>
      <c r="H17" s="372">
        <f>H48+H79</f>
        <v>0</v>
      </c>
      <c r="I17" s="372">
        <f>I28+I39</f>
        <v>0</v>
      </c>
      <c r="J17" s="376">
        <v>6</v>
      </c>
      <c r="K17" s="372">
        <v>5</v>
      </c>
      <c r="L17" s="372">
        <f>L28+L39</f>
        <v>0</v>
      </c>
      <c r="M17" s="376">
        <v>4</v>
      </c>
      <c r="N17" s="372">
        <f>N28+N39</f>
        <v>0</v>
      </c>
      <c r="O17" s="376">
        <v>4</v>
      </c>
      <c r="P17" s="372">
        <f>P28+P39</f>
        <v>0</v>
      </c>
      <c r="Q17" s="367" t="s">
        <v>363</v>
      </c>
      <c r="R17" s="373">
        <f t="shared" si="0"/>
        <v>54.54545454545454</v>
      </c>
      <c r="S17" s="373">
        <f t="shared" si="1"/>
        <v>12.987012987012985</v>
      </c>
    </row>
    <row r="18" spans="2:19" ht="13.5" customHeight="1">
      <c r="B18" s="364"/>
      <c r="C18" s="364"/>
      <c r="D18" s="374" t="s">
        <v>285</v>
      </c>
      <c r="E18" s="375">
        <v>114</v>
      </c>
      <c r="F18" s="376">
        <v>72</v>
      </c>
      <c r="G18" s="376">
        <v>10</v>
      </c>
      <c r="H18" s="372">
        <v>19</v>
      </c>
      <c r="I18" s="372" t="s">
        <v>364</v>
      </c>
      <c r="J18" s="376">
        <v>6</v>
      </c>
      <c r="K18" s="372">
        <v>7</v>
      </c>
      <c r="L18" s="372">
        <f>L29+L40</f>
        <v>0</v>
      </c>
      <c r="M18" s="376">
        <v>1</v>
      </c>
      <c r="N18" s="372">
        <f>N29</f>
        <v>0</v>
      </c>
      <c r="O18" s="372">
        <f>O29</f>
        <v>0</v>
      </c>
      <c r="P18" s="372">
        <v>1</v>
      </c>
      <c r="Q18" s="367" t="s">
        <v>365</v>
      </c>
      <c r="R18" s="373">
        <f t="shared" si="0"/>
        <v>63.1578947368421</v>
      </c>
      <c r="S18" s="373">
        <f t="shared" si="1"/>
        <v>6.140350877192982</v>
      </c>
    </row>
    <row r="19" spans="2:19" ht="13.5" customHeight="1">
      <c r="B19" s="364"/>
      <c r="C19" s="364"/>
      <c r="D19" s="374" t="s">
        <v>366</v>
      </c>
      <c r="E19" s="375">
        <v>125</v>
      </c>
      <c r="F19" s="376">
        <v>38</v>
      </c>
      <c r="G19" s="372">
        <f>G50+G81</f>
        <v>0</v>
      </c>
      <c r="H19" s="376">
        <v>29</v>
      </c>
      <c r="I19" s="372">
        <v>2</v>
      </c>
      <c r="J19" s="376">
        <v>55</v>
      </c>
      <c r="K19" s="376">
        <v>1</v>
      </c>
      <c r="L19" s="372">
        <f>L30+L38</f>
        <v>0</v>
      </c>
      <c r="M19" s="376">
        <f>SUM(N19:P19)</f>
        <v>0</v>
      </c>
      <c r="N19" s="372">
        <f>N30+N38</f>
        <v>0</v>
      </c>
      <c r="O19" s="372">
        <f>O30</f>
        <v>0</v>
      </c>
      <c r="P19" s="372">
        <f>P30+P38</f>
        <v>0</v>
      </c>
      <c r="Q19" s="367" t="s">
        <v>367</v>
      </c>
      <c r="R19" s="373">
        <f t="shared" si="0"/>
        <v>30.4</v>
      </c>
      <c r="S19" s="373">
        <f t="shared" si="1"/>
        <v>44</v>
      </c>
    </row>
    <row r="20" spans="2:19" ht="4.5" customHeight="1">
      <c r="B20" s="364"/>
      <c r="C20" s="364"/>
      <c r="D20" s="364"/>
      <c r="E20" s="371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3"/>
      <c r="S20" s="373"/>
    </row>
    <row r="21" spans="2:19" ht="13.5" customHeight="1">
      <c r="B21" s="364"/>
      <c r="C21" s="364"/>
      <c r="D21" s="374" t="s">
        <v>9</v>
      </c>
      <c r="E21" s="375">
        <v>9260</v>
      </c>
      <c r="F21" s="376">
        <v>4454</v>
      </c>
      <c r="G21" s="376">
        <v>1647</v>
      </c>
      <c r="H21" s="376">
        <v>575</v>
      </c>
      <c r="I21" s="376">
        <v>97</v>
      </c>
      <c r="J21" s="376">
        <v>1994</v>
      </c>
      <c r="K21" s="376">
        <v>493</v>
      </c>
      <c r="L21" s="376">
        <f>SUM(L22:L30)</f>
        <v>0</v>
      </c>
      <c r="M21" s="376">
        <v>39</v>
      </c>
      <c r="N21" s="376">
        <v>4</v>
      </c>
      <c r="O21" s="376">
        <v>24</v>
      </c>
      <c r="P21" s="376">
        <v>11</v>
      </c>
      <c r="Q21" s="367" t="s">
        <v>367</v>
      </c>
      <c r="R21" s="373">
        <f t="shared" si="0"/>
        <v>48.09935205183585</v>
      </c>
      <c r="S21" s="373">
        <f t="shared" si="1"/>
        <v>21.954643628509718</v>
      </c>
    </row>
    <row r="22" spans="2:19" ht="13.5" customHeight="1">
      <c r="B22" s="364"/>
      <c r="C22" s="364"/>
      <c r="D22" s="374" t="s">
        <v>347</v>
      </c>
      <c r="E22" s="375">
        <v>6419</v>
      </c>
      <c r="F22" s="376">
        <v>3918</v>
      </c>
      <c r="G22" s="376">
        <v>1106</v>
      </c>
      <c r="H22" s="376">
        <v>488</v>
      </c>
      <c r="I22" s="376">
        <v>59</v>
      </c>
      <c r="J22" s="376">
        <v>547</v>
      </c>
      <c r="K22" s="376">
        <v>301</v>
      </c>
      <c r="L22" s="372">
        <f aca="true" t="shared" si="2" ref="K22:L29">L53+L84</f>
        <v>0</v>
      </c>
      <c r="M22" s="376">
        <v>12</v>
      </c>
      <c r="N22" s="376">
        <v>2</v>
      </c>
      <c r="O22" s="376">
        <v>3</v>
      </c>
      <c r="P22" s="376">
        <v>7</v>
      </c>
      <c r="Q22" s="367" t="s">
        <v>367</v>
      </c>
      <c r="R22" s="373">
        <f t="shared" si="0"/>
        <v>61.03754478890793</v>
      </c>
      <c r="S22" s="373">
        <f t="shared" si="1"/>
        <v>8.70852157656956</v>
      </c>
    </row>
    <row r="23" spans="2:19" ht="13.5" customHeight="1">
      <c r="B23" s="364"/>
      <c r="C23" s="364"/>
      <c r="D23" s="374" t="s">
        <v>348</v>
      </c>
      <c r="E23" s="375">
        <v>285</v>
      </c>
      <c r="F23" s="376">
        <v>24</v>
      </c>
      <c r="G23" s="376">
        <v>51</v>
      </c>
      <c r="H23" s="376">
        <v>21</v>
      </c>
      <c r="I23" s="376">
        <v>6</v>
      </c>
      <c r="J23" s="376">
        <v>175</v>
      </c>
      <c r="K23" s="376">
        <v>8</v>
      </c>
      <c r="L23" s="372">
        <f t="shared" si="2"/>
        <v>0</v>
      </c>
      <c r="M23" s="372">
        <v>1</v>
      </c>
      <c r="N23" s="372">
        <v>1</v>
      </c>
      <c r="O23" s="372">
        <f>O54+O85</f>
        <v>0</v>
      </c>
      <c r="P23" s="372">
        <f>P54+P85</f>
        <v>0</v>
      </c>
      <c r="Q23" s="367" t="s">
        <v>367</v>
      </c>
      <c r="R23" s="373">
        <f t="shared" si="0"/>
        <v>8.421052631578947</v>
      </c>
      <c r="S23" s="373">
        <f t="shared" si="1"/>
        <v>61.75438596491228</v>
      </c>
    </row>
    <row r="24" spans="2:19" ht="13.5" customHeight="1">
      <c r="B24" s="374" t="s">
        <v>9</v>
      </c>
      <c r="C24" s="374" t="s">
        <v>351</v>
      </c>
      <c r="D24" s="374" t="s">
        <v>349</v>
      </c>
      <c r="E24" s="375">
        <v>919</v>
      </c>
      <c r="F24" s="376">
        <v>125</v>
      </c>
      <c r="G24" s="376">
        <v>154</v>
      </c>
      <c r="H24" s="376">
        <v>9</v>
      </c>
      <c r="I24" s="376">
        <v>21</v>
      </c>
      <c r="J24" s="376">
        <v>547</v>
      </c>
      <c r="K24" s="376">
        <v>63</v>
      </c>
      <c r="L24" s="372">
        <f t="shared" si="2"/>
        <v>0</v>
      </c>
      <c r="M24" s="376">
        <v>2</v>
      </c>
      <c r="N24" s="372">
        <f>N55+N86</f>
        <v>0</v>
      </c>
      <c r="O24" s="372">
        <v>1</v>
      </c>
      <c r="P24" s="372">
        <v>1</v>
      </c>
      <c r="Q24" s="367" t="s">
        <v>367</v>
      </c>
      <c r="R24" s="373">
        <f t="shared" si="0"/>
        <v>13.601741022850925</v>
      </c>
      <c r="S24" s="373">
        <f t="shared" si="1"/>
        <v>59.73884657236126</v>
      </c>
    </row>
    <row r="25" spans="2:19" ht="13.5" customHeight="1">
      <c r="B25" s="364"/>
      <c r="C25" s="374" t="s">
        <v>352</v>
      </c>
      <c r="D25" s="374" t="s">
        <v>217</v>
      </c>
      <c r="E25" s="375">
        <v>1098</v>
      </c>
      <c r="F25" s="376">
        <v>201</v>
      </c>
      <c r="G25" s="376">
        <v>267</v>
      </c>
      <c r="H25" s="376">
        <v>9</v>
      </c>
      <c r="I25" s="376">
        <v>3</v>
      </c>
      <c r="J25" s="376">
        <v>528</v>
      </c>
      <c r="K25" s="376">
        <v>90</v>
      </c>
      <c r="L25" s="372">
        <f t="shared" si="2"/>
        <v>0</v>
      </c>
      <c r="M25" s="376">
        <v>15</v>
      </c>
      <c r="N25" s="372">
        <f>N56+N87</f>
        <v>0</v>
      </c>
      <c r="O25" s="376">
        <v>13</v>
      </c>
      <c r="P25" s="372">
        <v>2</v>
      </c>
      <c r="Q25" s="367" t="s">
        <v>367</v>
      </c>
      <c r="R25" s="373">
        <f t="shared" si="0"/>
        <v>18.30601092896175</v>
      </c>
      <c r="S25" s="373">
        <f t="shared" si="1"/>
        <v>49.45355191256831</v>
      </c>
    </row>
    <row r="26" spans="2:19" ht="13.5" customHeight="1">
      <c r="B26" s="364"/>
      <c r="C26" s="374" t="s">
        <v>353</v>
      </c>
      <c r="D26" s="374" t="s">
        <v>350</v>
      </c>
      <c r="E26" s="375">
        <v>54</v>
      </c>
      <c r="F26" s="376">
        <v>8</v>
      </c>
      <c r="G26" s="376">
        <v>9</v>
      </c>
      <c r="H26" s="372">
        <f>H57+H88</f>
        <v>0</v>
      </c>
      <c r="I26" s="376">
        <v>1</v>
      </c>
      <c r="J26" s="376">
        <v>36</v>
      </c>
      <c r="K26" s="372">
        <f t="shared" si="2"/>
        <v>0</v>
      </c>
      <c r="L26" s="372">
        <f t="shared" si="2"/>
        <v>0</v>
      </c>
      <c r="M26" s="372">
        <f>SUM(N26:P26)</f>
        <v>0</v>
      </c>
      <c r="N26" s="372">
        <f>N57+N88</f>
        <v>0</v>
      </c>
      <c r="O26" s="372">
        <f>O57+O88</f>
        <v>0</v>
      </c>
      <c r="P26" s="372">
        <f>P57+P88</f>
        <v>0</v>
      </c>
      <c r="Q26" s="367" t="s">
        <v>367</v>
      </c>
      <c r="R26" s="373">
        <f t="shared" si="0"/>
        <v>14.814814814814813</v>
      </c>
      <c r="S26" s="373">
        <f t="shared" si="1"/>
        <v>66.66666666666666</v>
      </c>
    </row>
    <row r="27" spans="2:19" ht="13.5" customHeight="1">
      <c r="B27" s="364"/>
      <c r="C27" s="364"/>
      <c r="D27" s="374" t="s">
        <v>222</v>
      </c>
      <c r="E27" s="375">
        <v>169</v>
      </c>
      <c r="F27" s="376">
        <v>26</v>
      </c>
      <c r="G27" s="376">
        <v>26</v>
      </c>
      <c r="H27" s="372">
        <f>H58+H89</f>
        <v>0</v>
      </c>
      <c r="I27" s="372">
        <v>5</v>
      </c>
      <c r="J27" s="376">
        <v>94</v>
      </c>
      <c r="K27" s="376">
        <v>18</v>
      </c>
      <c r="L27" s="372">
        <f t="shared" si="2"/>
        <v>0</v>
      </c>
      <c r="M27" s="372">
        <v>4</v>
      </c>
      <c r="N27" s="372">
        <v>1</v>
      </c>
      <c r="O27" s="372">
        <v>3</v>
      </c>
      <c r="P27" s="372">
        <f>P58+P89</f>
        <v>0</v>
      </c>
      <c r="Q27" s="367" t="s">
        <v>367</v>
      </c>
      <c r="R27" s="373">
        <f t="shared" si="0"/>
        <v>15.384615384615385</v>
      </c>
      <c r="S27" s="373">
        <f t="shared" si="1"/>
        <v>57.98816568047337</v>
      </c>
    </row>
    <row r="28" spans="2:19" ht="13.5" customHeight="1">
      <c r="B28" s="364"/>
      <c r="C28" s="364"/>
      <c r="D28" s="374" t="s">
        <v>209</v>
      </c>
      <c r="E28" s="375">
        <v>77</v>
      </c>
      <c r="F28" s="376">
        <v>42</v>
      </c>
      <c r="G28" s="376">
        <v>24</v>
      </c>
      <c r="H28" s="372">
        <f>H59+H90</f>
        <v>0</v>
      </c>
      <c r="I28" s="372">
        <f>I59+I90</f>
        <v>0</v>
      </c>
      <c r="J28" s="376">
        <v>6</v>
      </c>
      <c r="K28" s="372">
        <v>5</v>
      </c>
      <c r="L28" s="372">
        <f t="shared" si="2"/>
        <v>0</v>
      </c>
      <c r="M28" s="376">
        <v>4</v>
      </c>
      <c r="N28" s="372">
        <f>N59+N90</f>
        <v>0</v>
      </c>
      <c r="O28" s="376">
        <v>4</v>
      </c>
      <c r="P28" s="372">
        <f>P59+P90</f>
        <v>0</v>
      </c>
      <c r="Q28" s="367" t="s">
        <v>367</v>
      </c>
      <c r="R28" s="373">
        <f t="shared" si="0"/>
        <v>54.54545454545454</v>
      </c>
      <c r="S28" s="373">
        <f t="shared" si="1"/>
        <v>12.987012987012985</v>
      </c>
    </row>
    <row r="29" spans="2:19" ht="13.5" customHeight="1">
      <c r="B29" s="364"/>
      <c r="C29" s="364"/>
      <c r="D29" s="374" t="s">
        <v>285</v>
      </c>
      <c r="E29" s="375">
        <v>114</v>
      </c>
      <c r="F29" s="376">
        <v>72</v>
      </c>
      <c r="G29" s="376">
        <v>10</v>
      </c>
      <c r="H29" s="372">
        <v>19</v>
      </c>
      <c r="I29" s="372">
        <f>I60+I91</f>
        <v>0</v>
      </c>
      <c r="J29" s="376">
        <v>6</v>
      </c>
      <c r="K29" s="372">
        <v>7</v>
      </c>
      <c r="L29" s="372">
        <f t="shared" si="2"/>
        <v>0</v>
      </c>
      <c r="M29" s="376">
        <v>1</v>
      </c>
      <c r="N29" s="372">
        <f>N60+N91</f>
        <v>0</v>
      </c>
      <c r="O29" s="372">
        <f>O60+O91</f>
        <v>0</v>
      </c>
      <c r="P29" s="372">
        <v>1</v>
      </c>
      <c r="Q29" s="367" t="s">
        <v>365</v>
      </c>
      <c r="R29" s="373">
        <f t="shared" si="0"/>
        <v>63.1578947368421</v>
      </c>
      <c r="S29" s="373">
        <f t="shared" si="1"/>
        <v>6.140350877192982</v>
      </c>
    </row>
    <row r="30" spans="2:19" ht="13.5" customHeight="1">
      <c r="B30" s="364"/>
      <c r="C30" s="364"/>
      <c r="D30" s="374" t="s">
        <v>366</v>
      </c>
      <c r="E30" s="375">
        <v>125</v>
      </c>
      <c r="F30" s="376">
        <v>38</v>
      </c>
      <c r="G30" s="372">
        <f>G61+G92</f>
        <v>0</v>
      </c>
      <c r="H30" s="376">
        <v>29</v>
      </c>
      <c r="I30" s="372">
        <v>2</v>
      </c>
      <c r="J30" s="376">
        <v>55</v>
      </c>
      <c r="K30" s="376">
        <v>1</v>
      </c>
      <c r="L30" s="372">
        <f>L61+L92</f>
        <v>0</v>
      </c>
      <c r="M30" s="372">
        <f>SUM(N30:P30)</f>
        <v>0</v>
      </c>
      <c r="N30" s="372">
        <f>N61+N92</f>
        <v>0</v>
      </c>
      <c r="O30" s="372">
        <f>O61+O92</f>
        <v>0</v>
      </c>
      <c r="P30" s="372">
        <f>P61+P92</f>
        <v>0</v>
      </c>
      <c r="Q30" s="367" t="s">
        <v>367</v>
      </c>
      <c r="R30" s="373">
        <f t="shared" si="0"/>
        <v>30.4</v>
      </c>
      <c r="S30" s="373">
        <f t="shared" si="1"/>
        <v>44</v>
      </c>
    </row>
    <row r="31" spans="2:19" ht="4.5" customHeight="1">
      <c r="B31" s="364"/>
      <c r="C31" s="364"/>
      <c r="D31" s="364"/>
      <c r="E31" s="371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3"/>
      <c r="S31" s="373"/>
    </row>
    <row r="32" spans="2:19" ht="13.5" customHeight="1">
      <c r="B32" s="364"/>
      <c r="C32" s="364"/>
      <c r="D32" s="374" t="s">
        <v>9</v>
      </c>
      <c r="E32" s="375">
        <v>176</v>
      </c>
      <c r="F32" s="376">
        <v>5</v>
      </c>
      <c r="G32" s="376">
        <v>6</v>
      </c>
      <c r="H32" s="376">
        <v>2</v>
      </c>
      <c r="I32" s="376">
        <v>2</v>
      </c>
      <c r="J32" s="376">
        <v>107</v>
      </c>
      <c r="K32" s="376">
        <v>54</v>
      </c>
      <c r="L32" s="376">
        <f>SUM(L33:L37)</f>
        <v>0</v>
      </c>
      <c r="M32" s="376">
        <f aca="true" t="shared" si="3" ref="M32:M37">SUM(N32:P32)</f>
        <v>0</v>
      </c>
      <c r="N32" s="372">
        <f aca="true" t="shared" si="4" ref="N32:N37">N63+N94</f>
        <v>0</v>
      </c>
      <c r="O32" s="376">
        <f>SUM(O33:O37)</f>
        <v>0</v>
      </c>
      <c r="P32" s="376">
        <f>SUM(P33:P37)</f>
        <v>0</v>
      </c>
      <c r="Q32" s="367" t="s">
        <v>367</v>
      </c>
      <c r="R32" s="373">
        <f t="shared" si="0"/>
        <v>2.840909090909091</v>
      </c>
      <c r="S32" s="373">
        <f t="shared" si="1"/>
        <v>60.79545454545454</v>
      </c>
    </row>
    <row r="33" spans="2:19" ht="13.5" customHeight="1">
      <c r="B33" s="364"/>
      <c r="C33" s="374" t="s">
        <v>354</v>
      </c>
      <c r="D33" s="374" t="s">
        <v>347</v>
      </c>
      <c r="E33" s="375">
        <v>138</v>
      </c>
      <c r="F33" s="376">
        <v>4</v>
      </c>
      <c r="G33" s="376">
        <v>6</v>
      </c>
      <c r="H33" s="376">
        <v>2</v>
      </c>
      <c r="I33" s="376">
        <v>1</v>
      </c>
      <c r="J33" s="376">
        <v>77</v>
      </c>
      <c r="K33" s="376">
        <v>48</v>
      </c>
      <c r="L33" s="376">
        <f>L64+L95</f>
        <v>0</v>
      </c>
      <c r="M33" s="376">
        <f t="shared" si="3"/>
        <v>0</v>
      </c>
      <c r="N33" s="372">
        <f t="shared" si="4"/>
        <v>0</v>
      </c>
      <c r="O33" s="376">
        <f aca="true" t="shared" si="5" ref="O33:P37">O64+O95</f>
        <v>0</v>
      </c>
      <c r="P33" s="376">
        <f t="shared" si="5"/>
        <v>0</v>
      </c>
      <c r="Q33" s="367" t="s">
        <v>367</v>
      </c>
      <c r="R33" s="373">
        <f t="shared" si="0"/>
        <v>2.898550724637681</v>
      </c>
      <c r="S33" s="373">
        <f t="shared" si="1"/>
        <v>55.79710144927537</v>
      </c>
    </row>
    <row r="34" spans="2:19" ht="13.5" customHeight="1">
      <c r="B34" s="364"/>
      <c r="C34" s="374" t="s">
        <v>355</v>
      </c>
      <c r="D34" s="374" t="s">
        <v>348</v>
      </c>
      <c r="E34" s="375">
        <v>6</v>
      </c>
      <c r="F34" s="372">
        <f>F65+F96</f>
        <v>0</v>
      </c>
      <c r="G34" s="372">
        <f>G65+G96</f>
        <v>0</v>
      </c>
      <c r="H34" s="372">
        <f>H65+H96</f>
        <v>0</v>
      </c>
      <c r="I34" s="372">
        <f>I65+I96</f>
        <v>0</v>
      </c>
      <c r="J34" s="372">
        <v>6</v>
      </c>
      <c r="K34" s="372">
        <f>K65+K96</f>
        <v>0</v>
      </c>
      <c r="L34" s="372">
        <f>L65+L96</f>
        <v>0</v>
      </c>
      <c r="M34" s="376">
        <f t="shared" si="3"/>
        <v>0</v>
      </c>
      <c r="N34" s="372">
        <f t="shared" si="4"/>
        <v>0</v>
      </c>
      <c r="O34" s="372">
        <f t="shared" si="5"/>
        <v>0</v>
      </c>
      <c r="P34" s="372">
        <f t="shared" si="5"/>
        <v>0</v>
      </c>
      <c r="Q34" s="367" t="s">
        <v>367</v>
      </c>
      <c r="R34" s="373">
        <f t="shared" si="0"/>
        <v>0</v>
      </c>
      <c r="S34" s="373">
        <f t="shared" si="1"/>
        <v>100</v>
      </c>
    </row>
    <row r="35" spans="2:19" ht="13.5" customHeight="1">
      <c r="B35" s="364"/>
      <c r="C35" s="374" t="s">
        <v>353</v>
      </c>
      <c r="D35" s="374" t="s">
        <v>349</v>
      </c>
      <c r="E35" s="375">
        <v>21</v>
      </c>
      <c r="F35" s="376">
        <v>1</v>
      </c>
      <c r="G35" s="372">
        <f aca="true" t="shared" si="6" ref="G35:H37">G66+G97</f>
        <v>0</v>
      </c>
      <c r="H35" s="376">
        <f t="shared" si="6"/>
        <v>0</v>
      </c>
      <c r="I35" s="376">
        <v>1</v>
      </c>
      <c r="J35" s="376">
        <v>18</v>
      </c>
      <c r="K35" s="376">
        <v>1</v>
      </c>
      <c r="L35" s="376">
        <f>L66+L97</f>
        <v>0</v>
      </c>
      <c r="M35" s="376">
        <f t="shared" si="3"/>
        <v>0</v>
      </c>
      <c r="N35" s="376">
        <f t="shared" si="4"/>
        <v>0</v>
      </c>
      <c r="O35" s="376">
        <f t="shared" si="5"/>
        <v>0</v>
      </c>
      <c r="P35" s="376">
        <f t="shared" si="5"/>
        <v>0</v>
      </c>
      <c r="Q35" s="367" t="s">
        <v>367</v>
      </c>
      <c r="R35" s="373">
        <f t="shared" si="0"/>
        <v>4.761904761904762</v>
      </c>
      <c r="S35" s="373">
        <f t="shared" si="1"/>
        <v>85.71428571428571</v>
      </c>
    </row>
    <row r="36" spans="2:19" ht="13.5" customHeight="1">
      <c r="B36" s="364"/>
      <c r="C36" s="364"/>
      <c r="D36" s="374" t="s">
        <v>217</v>
      </c>
      <c r="E36" s="375">
        <v>11</v>
      </c>
      <c r="F36" s="372">
        <f>F67+F98</f>
        <v>0</v>
      </c>
      <c r="G36" s="372">
        <f t="shared" si="6"/>
        <v>0</v>
      </c>
      <c r="H36" s="372">
        <f t="shared" si="6"/>
        <v>0</v>
      </c>
      <c r="I36" s="372">
        <f>I67+I98</f>
        <v>0</v>
      </c>
      <c r="J36" s="372">
        <v>6</v>
      </c>
      <c r="K36" s="372">
        <v>5</v>
      </c>
      <c r="L36" s="372">
        <f>L67+L98</f>
        <v>0</v>
      </c>
      <c r="M36" s="372">
        <f t="shared" si="3"/>
        <v>0</v>
      </c>
      <c r="N36" s="372">
        <f t="shared" si="4"/>
        <v>0</v>
      </c>
      <c r="O36" s="372">
        <f t="shared" si="5"/>
        <v>0</v>
      </c>
      <c r="P36" s="372">
        <f t="shared" si="5"/>
        <v>0</v>
      </c>
      <c r="Q36" s="367" t="s">
        <v>367</v>
      </c>
      <c r="R36" s="373">
        <f t="shared" si="0"/>
        <v>0</v>
      </c>
      <c r="S36" s="373">
        <f t="shared" si="1"/>
        <v>54.54545454545454</v>
      </c>
    </row>
    <row r="37" spans="2:19" ht="13.5" customHeight="1">
      <c r="B37" s="364"/>
      <c r="C37" s="364"/>
      <c r="D37" s="374" t="s">
        <v>368</v>
      </c>
      <c r="E37" s="371">
        <f>E68+E99</f>
        <v>0</v>
      </c>
      <c r="F37" s="372">
        <f>F68+F99</f>
        <v>0</v>
      </c>
      <c r="G37" s="372">
        <f t="shared" si="6"/>
        <v>0</v>
      </c>
      <c r="H37" s="372">
        <f t="shared" si="6"/>
        <v>0</v>
      </c>
      <c r="I37" s="372">
        <f>I68+I99</f>
        <v>0</v>
      </c>
      <c r="J37" s="372">
        <f>J68+J99</f>
        <v>0</v>
      </c>
      <c r="K37" s="372">
        <f>K68+K99</f>
        <v>0</v>
      </c>
      <c r="L37" s="372">
        <f>L68+L99</f>
        <v>0</v>
      </c>
      <c r="M37" s="372">
        <f t="shared" si="3"/>
        <v>0</v>
      </c>
      <c r="N37" s="372">
        <f t="shared" si="4"/>
        <v>0</v>
      </c>
      <c r="O37" s="372">
        <f t="shared" si="5"/>
        <v>0</v>
      </c>
      <c r="P37" s="372">
        <f t="shared" si="5"/>
        <v>0</v>
      </c>
      <c r="Q37" s="367" t="s">
        <v>365</v>
      </c>
      <c r="R37" s="373" t="str">
        <f t="shared" si="0"/>
        <v>0.0</v>
      </c>
      <c r="S37" s="373" t="str">
        <f t="shared" si="1"/>
        <v>0.0</v>
      </c>
    </row>
    <row r="38" spans="2:19" ht="4.5" customHeight="1">
      <c r="B38" s="364"/>
      <c r="C38" s="364"/>
      <c r="D38" s="364"/>
      <c r="E38" s="371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67" t="s">
        <v>365</v>
      </c>
      <c r="R38" s="373"/>
      <c r="S38" s="373"/>
    </row>
    <row r="39" spans="2:19" ht="4.5" customHeight="1">
      <c r="B39" s="364"/>
      <c r="C39" s="364"/>
      <c r="D39" s="364"/>
      <c r="E39" s="371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67" t="s">
        <v>365</v>
      </c>
      <c r="R39" s="373"/>
      <c r="S39" s="373"/>
    </row>
    <row r="40" spans="2:20" ht="13.5" customHeight="1">
      <c r="B40" s="364"/>
      <c r="C40" s="364"/>
      <c r="D40" s="365" t="s">
        <v>9</v>
      </c>
      <c r="E40" s="366">
        <v>4765</v>
      </c>
      <c r="F40" s="367">
        <v>2081</v>
      </c>
      <c r="G40" s="367">
        <v>727</v>
      </c>
      <c r="H40" s="367">
        <v>347</v>
      </c>
      <c r="I40" s="367">
        <v>77</v>
      </c>
      <c r="J40" s="367">
        <v>1256</v>
      </c>
      <c r="K40" s="367">
        <v>277</v>
      </c>
      <c r="L40" s="368">
        <v>0</v>
      </c>
      <c r="M40" s="367">
        <v>3</v>
      </c>
      <c r="N40" s="372">
        <f>O53+O64</f>
        <v>0</v>
      </c>
      <c r="O40" s="372">
        <f>O51+O62</f>
        <v>0</v>
      </c>
      <c r="P40" s="372">
        <v>3</v>
      </c>
      <c r="Q40" s="367" t="s">
        <v>365</v>
      </c>
      <c r="R40" s="373">
        <f t="shared" si="0"/>
        <v>43.67261280167891</v>
      </c>
      <c r="S40" s="373">
        <f t="shared" si="1"/>
        <v>26.421825813221407</v>
      </c>
      <c r="T40" s="370"/>
    </row>
    <row r="41" spans="2:19" ht="4.5" customHeight="1">
      <c r="B41" s="364"/>
      <c r="C41" s="364"/>
      <c r="D41" s="364"/>
      <c r="E41" s="371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3"/>
      <c r="S41" s="373"/>
    </row>
    <row r="42" spans="2:19" ht="13.5" customHeight="1">
      <c r="B42" s="364"/>
      <c r="C42" s="364"/>
      <c r="D42" s="374" t="s">
        <v>347</v>
      </c>
      <c r="E42" s="375">
        <v>3194</v>
      </c>
      <c r="F42" s="376">
        <v>1863</v>
      </c>
      <c r="G42" s="376">
        <v>458</v>
      </c>
      <c r="H42" s="376">
        <v>300</v>
      </c>
      <c r="I42" s="376">
        <v>46</v>
      </c>
      <c r="J42" s="376">
        <v>339</v>
      </c>
      <c r="K42" s="376">
        <v>188</v>
      </c>
      <c r="L42" s="372">
        <f>L53+L64</f>
        <v>0</v>
      </c>
      <c r="M42" s="376">
        <f>SUM(N42:P42)</f>
        <v>0</v>
      </c>
      <c r="N42" s="376">
        <f>SUM(O42:Q42)</f>
        <v>0</v>
      </c>
      <c r="O42" s="372">
        <f>O53+O64</f>
        <v>0</v>
      </c>
      <c r="P42" s="372" t="s">
        <v>369</v>
      </c>
      <c r="Q42" s="367" t="s">
        <v>365</v>
      </c>
      <c r="R42" s="373">
        <f t="shared" si="0"/>
        <v>58.32811521603005</v>
      </c>
      <c r="S42" s="373">
        <f t="shared" si="1"/>
        <v>10.613650594865373</v>
      </c>
    </row>
    <row r="43" spans="2:19" ht="13.5" customHeight="1">
      <c r="B43" s="364"/>
      <c r="C43" s="364"/>
      <c r="D43" s="374" t="s">
        <v>348</v>
      </c>
      <c r="E43" s="375">
        <v>208</v>
      </c>
      <c r="F43" s="376">
        <v>13</v>
      </c>
      <c r="G43" s="376">
        <v>43</v>
      </c>
      <c r="H43" s="376">
        <v>17</v>
      </c>
      <c r="I43" s="376">
        <v>6</v>
      </c>
      <c r="J43" s="376">
        <v>125</v>
      </c>
      <c r="K43" s="376">
        <v>4</v>
      </c>
      <c r="L43" s="372">
        <f>L54+L65</f>
        <v>0</v>
      </c>
      <c r="M43" s="376">
        <f>SUM(N43:P43)</f>
        <v>0</v>
      </c>
      <c r="N43" s="372">
        <f>N54+N65</f>
        <v>0</v>
      </c>
      <c r="O43" s="372">
        <f>O54+O65</f>
        <v>0</v>
      </c>
      <c r="P43" s="372">
        <f>P74+P105</f>
        <v>0</v>
      </c>
      <c r="Q43" s="367" t="s">
        <v>365</v>
      </c>
      <c r="R43" s="373">
        <f t="shared" si="0"/>
        <v>6.25</v>
      </c>
      <c r="S43" s="373">
        <f t="shared" si="1"/>
        <v>60.09615384615385</v>
      </c>
    </row>
    <row r="44" spans="2:19" ht="13.5" customHeight="1">
      <c r="B44" s="364"/>
      <c r="C44" s="364"/>
      <c r="D44" s="374" t="s">
        <v>349</v>
      </c>
      <c r="E44" s="375">
        <v>861</v>
      </c>
      <c r="F44" s="376">
        <v>111</v>
      </c>
      <c r="G44" s="376">
        <v>136</v>
      </c>
      <c r="H44" s="376">
        <v>8</v>
      </c>
      <c r="I44" s="376">
        <v>22</v>
      </c>
      <c r="J44" s="376">
        <v>537</v>
      </c>
      <c r="K44" s="376">
        <v>47</v>
      </c>
      <c r="L44" s="372">
        <f>L55+L66</f>
        <v>0</v>
      </c>
      <c r="M44" s="376">
        <v>1</v>
      </c>
      <c r="N44" s="372">
        <f>N55+N66</f>
        <v>0</v>
      </c>
      <c r="O44" s="372">
        <f>O55+O66</f>
        <v>0</v>
      </c>
      <c r="P44" s="372">
        <v>1</v>
      </c>
      <c r="Q44" s="367" t="s">
        <v>365</v>
      </c>
      <c r="R44" s="373">
        <f t="shared" si="0"/>
        <v>12.89198606271777</v>
      </c>
      <c r="S44" s="373">
        <f t="shared" si="1"/>
        <v>62.48548199767712</v>
      </c>
    </row>
    <row r="45" spans="2:19" ht="13.5" customHeight="1">
      <c r="B45" s="364"/>
      <c r="C45" s="374" t="s">
        <v>9</v>
      </c>
      <c r="D45" s="374" t="s">
        <v>217</v>
      </c>
      <c r="E45" s="375">
        <v>347</v>
      </c>
      <c r="F45" s="376">
        <v>51</v>
      </c>
      <c r="G45" s="376">
        <v>78</v>
      </c>
      <c r="H45" s="376">
        <v>2</v>
      </c>
      <c r="I45" s="376">
        <v>2</v>
      </c>
      <c r="J45" s="376">
        <v>183</v>
      </c>
      <c r="K45" s="376">
        <v>31</v>
      </c>
      <c r="L45" s="372">
        <f>L56+L67</f>
        <v>0</v>
      </c>
      <c r="M45" s="376">
        <v>2</v>
      </c>
      <c r="N45" s="376">
        <f>N56+N67</f>
        <v>0</v>
      </c>
      <c r="O45" s="372">
        <f>O56+O67</f>
        <v>0</v>
      </c>
      <c r="P45" s="372">
        <v>2</v>
      </c>
      <c r="Q45" s="367" t="s">
        <v>365</v>
      </c>
      <c r="R45" s="373">
        <f t="shared" si="0"/>
        <v>14.697406340057636</v>
      </c>
      <c r="S45" s="373">
        <f t="shared" si="1"/>
        <v>53.31412103746398</v>
      </c>
    </row>
    <row r="46" spans="2:19" ht="13.5" customHeight="1">
      <c r="B46" s="364"/>
      <c r="C46" s="364"/>
      <c r="D46" s="374" t="s">
        <v>350</v>
      </c>
      <c r="E46" s="375">
        <v>47</v>
      </c>
      <c r="F46" s="376">
        <v>7</v>
      </c>
      <c r="G46" s="376">
        <v>9</v>
      </c>
      <c r="H46" s="376">
        <f>H57</f>
        <v>0</v>
      </c>
      <c r="I46" s="372" t="s">
        <v>364</v>
      </c>
      <c r="J46" s="376">
        <v>31</v>
      </c>
      <c r="K46" s="372">
        <f>K57</f>
        <v>0</v>
      </c>
      <c r="L46" s="372">
        <f>L57</f>
        <v>0</v>
      </c>
      <c r="M46" s="376">
        <f>SUM(N46:P46)</f>
        <v>0</v>
      </c>
      <c r="N46" s="372">
        <f aca="true" t="shared" si="7" ref="N46:P49">N57</f>
        <v>0</v>
      </c>
      <c r="O46" s="372">
        <f t="shared" si="7"/>
        <v>0</v>
      </c>
      <c r="P46" s="372">
        <f t="shared" si="7"/>
        <v>0</v>
      </c>
      <c r="Q46" s="367" t="s">
        <v>365</v>
      </c>
      <c r="R46" s="373">
        <f t="shared" si="0"/>
        <v>14.893617021276595</v>
      </c>
      <c r="S46" s="373">
        <f t="shared" si="1"/>
        <v>65.95744680851064</v>
      </c>
    </row>
    <row r="47" spans="2:19" ht="13.5" customHeight="1">
      <c r="B47" s="364"/>
      <c r="C47" s="364"/>
      <c r="D47" s="374" t="s">
        <v>222</v>
      </c>
      <c r="E47" s="375">
        <v>31</v>
      </c>
      <c r="F47" s="376">
        <f>F58+F69</f>
        <v>0</v>
      </c>
      <c r="G47" s="376">
        <v>2</v>
      </c>
      <c r="H47" s="376">
        <f>H58</f>
        <v>0</v>
      </c>
      <c r="I47" s="372" t="s">
        <v>364</v>
      </c>
      <c r="J47" s="376">
        <v>26</v>
      </c>
      <c r="K47" s="372">
        <v>3</v>
      </c>
      <c r="L47" s="372">
        <f>L58</f>
        <v>0</v>
      </c>
      <c r="M47" s="376">
        <f>SUM(N47:P47)</f>
        <v>0</v>
      </c>
      <c r="N47" s="372">
        <f t="shared" si="7"/>
        <v>0</v>
      </c>
      <c r="O47" s="372">
        <f t="shared" si="7"/>
        <v>0</v>
      </c>
      <c r="P47" s="376">
        <f t="shared" si="7"/>
        <v>0</v>
      </c>
      <c r="Q47" s="367" t="s">
        <v>365</v>
      </c>
      <c r="R47" s="373">
        <f t="shared" si="0"/>
        <v>0</v>
      </c>
      <c r="S47" s="373">
        <f t="shared" si="1"/>
        <v>83.87096774193549</v>
      </c>
    </row>
    <row r="48" spans="2:19" ht="13.5" customHeight="1">
      <c r="B48" s="364"/>
      <c r="C48" s="364"/>
      <c r="D48" s="374" t="s">
        <v>209</v>
      </c>
      <c r="E48" s="371">
        <v>1</v>
      </c>
      <c r="F48" s="376">
        <f>F59+F70</f>
        <v>0</v>
      </c>
      <c r="G48" s="376">
        <f>G59+G70</f>
        <v>0</v>
      </c>
      <c r="H48" s="372">
        <f>H59+H70</f>
        <v>0</v>
      </c>
      <c r="I48" s="372" t="s">
        <v>364</v>
      </c>
      <c r="J48" s="376">
        <f>J59+J70</f>
        <v>0</v>
      </c>
      <c r="K48" s="372">
        <v>1</v>
      </c>
      <c r="L48" s="372">
        <f>L59+L70</f>
        <v>0</v>
      </c>
      <c r="M48" s="376">
        <f>SUM(N48:P48)</f>
        <v>0</v>
      </c>
      <c r="N48" s="372">
        <f>N59+N70</f>
        <v>0</v>
      </c>
      <c r="O48" s="376">
        <f>O59+O70</f>
        <v>0</v>
      </c>
      <c r="P48" s="372">
        <f>P59+P70</f>
        <v>0</v>
      </c>
      <c r="Q48" s="367" t="s">
        <v>365</v>
      </c>
      <c r="R48" s="373">
        <f t="shared" si="0"/>
        <v>0</v>
      </c>
      <c r="S48" s="373">
        <f t="shared" si="1"/>
        <v>0</v>
      </c>
    </row>
    <row r="49" spans="2:19" ht="13.5" customHeight="1">
      <c r="B49" s="364"/>
      <c r="C49" s="364"/>
      <c r="D49" s="374" t="s">
        <v>285</v>
      </c>
      <c r="E49" s="371">
        <v>38</v>
      </c>
      <c r="F49" s="376">
        <v>22</v>
      </c>
      <c r="G49" s="376">
        <v>1</v>
      </c>
      <c r="H49" s="372">
        <v>11</v>
      </c>
      <c r="I49" s="372" t="s">
        <v>364</v>
      </c>
      <c r="J49" s="376">
        <v>2</v>
      </c>
      <c r="K49" s="372">
        <v>2</v>
      </c>
      <c r="L49" s="372">
        <f>L60+L71</f>
        <v>0</v>
      </c>
      <c r="M49" s="376">
        <f>SUM(N49:P49)</f>
        <v>0</v>
      </c>
      <c r="N49" s="372">
        <f t="shared" si="7"/>
        <v>0</v>
      </c>
      <c r="O49" s="372">
        <f t="shared" si="7"/>
        <v>0</v>
      </c>
      <c r="P49" s="372" t="s">
        <v>369</v>
      </c>
      <c r="Q49" s="367" t="s">
        <v>365</v>
      </c>
      <c r="R49" s="373">
        <f t="shared" si="0"/>
        <v>57.89473684210527</v>
      </c>
      <c r="S49" s="373">
        <f t="shared" si="1"/>
        <v>5.263157894736842</v>
      </c>
    </row>
    <row r="50" spans="2:19" ht="13.5" customHeight="1">
      <c r="B50" s="364"/>
      <c r="C50" s="364"/>
      <c r="D50" s="374" t="s">
        <v>366</v>
      </c>
      <c r="E50" s="375">
        <v>38</v>
      </c>
      <c r="F50" s="376">
        <v>14</v>
      </c>
      <c r="G50" s="376">
        <f>G61+G72</f>
        <v>0</v>
      </c>
      <c r="H50" s="376">
        <v>9</v>
      </c>
      <c r="I50" s="372">
        <v>1</v>
      </c>
      <c r="J50" s="376">
        <v>13</v>
      </c>
      <c r="K50" s="376">
        <v>1</v>
      </c>
      <c r="L50" s="372">
        <f>L61+L69</f>
        <v>0</v>
      </c>
      <c r="M50" s="376">
        <f>SUM(N50:P50)</f>
        <v>0</v>
      </c>
      <c r="N50" s="372">
        <f>N61+N69</f>
        <v>0</v>
      </c>
      <c r="O50" s="372">
        <f>O61+O69</f>
        <v>0</v>
      </c>
      <c r="P50" s="372">
        <f>P61+P69</f>
        <v>0</v>
      </c>
      <c r="Q50" s="367" t="s">
        <v>367</v>
      </c>
      <c r="R50" s="373">
        <f t="shared" si="0"/>
        <v>36.84210526315789</v>
      </c>
      <c r="S50" s="373">
        <f t="shared" si="1"/>
        <v>34.21052631578947</v>
      </c>
    </row>
    <row r="51" spans="2:19" ht="4.5" customHeight="1">
      <c r="B51" s="364"/>
      <c r="C51" s="364"/>
      <c r="D51" s="364"/>
      <c r="E51" s="371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3"/>
      <c r="S51" s="373"/>
    </row>
    <row r="52" spans="2:19" ht="13.5" customHeight="1">
      <c r="B52" s="364"/>
      <c r="C52" s="364"/>
      <c r="D52" s="374" t="s">
        <v>9</v>
      </c>
      <c r="E52" s="375">
        <v>4669</v>
      </c>
      <c r="F52" s="376">
        <v>2077</v>
      </c>
      <c r="G52" s="376">
        <v>725</v>
      </c>
      <c r="H52" s="376">
        <v>346</v>
      </c>
      <c r="I52" s="376">
        <v>75</v>
      </c>
      <c r="J52" s="376">
        <v>1193</v>
      </c>
      <c r="K52" s="376">
        <v>253</v>
      </c>
      <c r="L52" s="376">
        <f>SUM(L53:L61)</f>
        <v>0</v>
      </c>
      <c r="M52" s="376">
        <v>3</v>
      </c>
      <c r="N52" s="372" t="s">
        <v>370</v>
      </c>
      <c r="O52" s="372" t="s">
        <v>370</v>
      </c>
      <c r="P52" s="372">
        <v>3</v>
      </c>
      <c r="Q52" s="367" t="s">
        <v>367</v>
      </c>
      <c r="R52" s="373">
        <f t="shared" si="0"/>
        <v>44.48490040693939</v>
      </c>
      <c r="S52" s="373">
        <f t="shared" si="1"/>
        <v>25.615763546798032</v>
      </c>
    </row>
    <row r="53" spans="2:19" ht="13.5" customHeight="1">
      <c r="B53" s="364"/>
      <c r="C53" s="364"/>
      <c r="D53" s="374" t="s">
        <v>347</v>
      </c>
      <c r="E53" s="375">
        <v>3128</v>
      </c>
      <c r="F53" s="377">
        <v>1860</v>
      </c>
      <c r="G53" s="377">
        <v>456</v>
      </c>
      <c r="H53" s="377">
        <v>299</v>
      </c>
      <c r="I53" s="377">
        <v>45</v>
      </c>
      <c r="J53" s="377">
        <v>300</v>
      </c>
      <c r="K53" s="377">
        <v>168</v>
      </c>
      <c r="L53" s="378">
        <v>0</v>
      </c>
      <c r="M53" s="372">
        <f aca="true" t="shared" si="8" ref="M53:M61">SUM(N53:P53)</f>
        <v>0</v>
      </c>
      <c r="N53" s="378">
        <v>0</v>
      </c>
      <c r="O53" s="378">
        <v>0</v>
      </c>
      <c r="P53" s="378">
        <v>0</v>
      </c>
      <c r="Q53" s="367" t="s">
        <v>367</v>
      </c>
      <c r="R53" s="373">
        <f t="shared" si="0"/>
        <v>59.46291560102301</v>
      </c>
      <c r="S53" s="373">
        <f t="shared" si="1"/>
        <v>9.59079283887468</v>
      </c>
    </row>
    <row r="54" spans="2:19" ht="13.5" customHeight="1">
      <c r="B54" s="364"/>
      <c r="C54" s="364"/>
      <c r="D54" s="374" t="s">
        <v>348</v>
      </c>
      <c r="E54" s="375">
        <v>205</v>
      </c>
      <c r="F54" s="377">
        <v>13</v>
      </c>
      <c r="G54" s="377">
        <v>43</v>
      </c>
      <c r="H54" s="377">
        <v>17</v>
      </c>
      <c r="I54" s="377">
        <v>6</v>
      </c>
      <c r="J54" s="377">
        <v>122</v>
      </c>
      <c r="K54" s="377">
        <v>4</v>
      </c>
      <c r="L54" s="378">
        <v>0</v>
      </c>
      <c r="M54" s="372">
        <f t="shared" si="8"/>
        <v>0</v>
      </c>
      <c r="N54" s="378">
        <v>0</v>
      </c>
      <c r="O54" s="378">
        <v>0</v>
      </c>
      <c r="P54" s="378">
        <v>0</v>
      </c>
      <c r="Q54" s="367" t="s">
        <v>367</v>
      </c>
      <c r="R54" s="373">
        <f t="shared" si="0"/>
        <v>6.341463414634147</v>
      </c>
      <c r="S54" s="373">
        <f t="shared" si="1"/>
        <v>59.512195121951216</v>
      </c>
    </row>
    <row r="55" spans="2:19" ht="13.5" customHeight="1">
      <c r="B55" s="374" t="s">
        <v>371</v>
      </c>
      <c r="C55" s="374" t="s">
        <v>351</v>
      </c>
      <c r="D55" s="374" t="s">
        <v>349</v>
      </c>
      <c r="E55" s="375">
        <v>841</v>
      </c>
      <c r="F55" s="377">
        <v>110</v>
      </c>
      <c r="G55" s="377">
        <v>136</v>
      </c>
      <c r="H55" s="377">
        <v>8</v>
      </c>
      <c r="I55" s="377">
        <v>21</v>
      </c>
      <c r="J55" s="377">
        <v>520</v>
      </c>
      <c r="K55" s="377">
        <v>46</v>
      </c>
      <c r="L55" s="378">
        <v>0</v>
      </c>
      <c r="M55" s="376">
        <v>1</v>
      </c>
      <c r="N55" s="378">
        <v>0</v>
      </c>
      <c r="O55" s="378">
        <v>0</v>
      </c>
      <c r="P55" s="378">
        <v>1</v>
      </c>
      <c r="Q55" s="367" t="s">
        <v>365</v>
      </c>
      <c r="R55" s="373">
        <f t="shared" si="0"/>
        <v>13.079667063020214</v>
      </c>
      <c r="S55" s="373">
        <f t="shared" si="1"/>
        <v>61.950059453032104</v>
      </c>
    </row>
    <row r="56" spans="2:19" ht="13.5" customHeight="1">
      <c r="B56" s="364"/>
      <c r="C56" s="374" t="s">
        <v>352</v>
      </c>
      <c r="D56" s="374" t="s">
        <v>217</v>
      </c>
      <c r="E56" s="375">
        <v>340</v>
      </c>
      <c r="F56" s="377">
        <v>51</v>
      </c>
      <c r="G56" s="377">
        <v>78</v>
      </c>
      <c r="H56" s="377">
        <v>2</v>
      </c>
      <c r="I56" s="377">
        <v>2</v>
      </c>
      <c r="J56" s="377">
        <v>179</v>
      </c>
      <c r="K56" s="377">
        <v>28</v>
      </c>
      <c r="L56" s="378">
        <v>0</v>
      </c>
      <c r="M56" s="376">
        <v>2</v>
      </c>
      <c r="N56" s="378">
        <v>0</v>
      </c>
      <c r="O56" s="378">
        <v>0</v>
      </c>
      <c r="P56" s="378">
        <v>2</v>
      </c>
      <c r="Q56" s="367" t="s">
        <v>365</v>
      </c>
      <c r="R56" s="373">
        <f t="shared" si="0"/>
        <v>15</v>
      </c>
      <c r="S56" s="373">
        <f t="shared" si="1"/>
        <v>53.23529411764706</v>
      </c>
    </row>
    <row r="57" spans="2:19" ht="13.5" customHeight="1">
      <c r="B57" s="364"/>
      <c r="C57" s="374" t="s">
        <v>353</v>
      </c>
      <c r="D57" s="374" t="s">
        <v>350</v>
      </c>
      <c r="E57" s="375">
        <v>47</v>
      </c>
      <c r="F57" s="377">
        <v>7</v>
      </c>
      <c r="G57" s="377">
        <v>9</v>
      </c>
      <c r="H57" s="378">
        <v>0</v>
      </c>
      <c r="I57" s="378">
        <v>0</v>
      </c>
      <c r="J57" s="377">
        <v>31</v>
      </c>
      <c r="K57" s="378">
        <v>0</v>
      </c>
      <c r="L57" s="378">
        <v>0</v>
      </c>
      <c r="M57" s="372">
        <f t="shared" si="8"/>
        <v>0</v>
      </c>
      <c r="N57" s="378">
        <v>0</v>
      </c>
      <c r="O57" s="378">
        <v>0</v>
      </c>
      <c r="P57" s="378">
        <v>0</v>
      </c>
      <c r="Q57" s="367" t="s">
        <v>365</v>
      </c>
      <c r="R57" s="373">
        <f t="shared" si="0"/>
        <v>14.893617021276595</v>
      </c>
      <c r="S57" s="373">
        <f t="shared" si="1"/>
        <v>65.95744680851064</v>
      </c>
    </row>
    <row r="58" spans="2:19" ht="13.5" customHeight="1">
      <c r="B58" s="364"/>
      <c r="C58" s="364"/>
      <c r="D58" s="374" t="s">
        <v>222</v>
      </c>
      <c r="E58" s="375">
        <v>31</v>
      </c>
      <c r="F58" s="378">
        <v>0</v>
      </c>
      <c r="G58" s="378">
        <v>2</v>
      </c>
      <c r="H58" s="378">
        <v>0</v>
      </c>
      <c r="I58" s="378">
        <v>0</v>
      </c>
      <c r="J58" s="377">
        <v>26</v>
      </c>
      <c r="K58" s="377">
        <v>3</v>
      </c>
      <c r="L58" s="378">
        <v>0</v>
      </c>
      <c r="M58" s="372">
        <f t="shared" si="8"/>
        <v>0</v>
      </c>
      <c r="N58" s="378">
        <v>0</v>
      </c>
      <c r="O58" s="378">
        <v>0</v>
      </c>
      <c r="P58" s="378">
        <v>0</v>
      </c>
      <c r="Q58" s="367" t="s">
        <v>365</v>
      </c>
      <c r="R58" s="373">
        <f t="shared" si="0"/>
        <v>0</v>
      </c>
      <c r="S58" s="373">
        <f t="shared" si="1"/>
        <v>83.87096774193549</v>
      </c>
    </row>
    <row r="59" spans="2:19" ht="13.5" customHeight="1">
      <c r="B59" s="364"/>
      <c r="C59" s="364"/>
      <c r="D59" s="374" t="s">
        <v>209</v>
      </c>
      <c r="E59" s="371">
        <v>1</v>
      </c>
      <c r="F59" s="378">
        <v>0</v>
      </c>
      <c r="G59" s="378">
        <v>0</v>
      </c>
      <c r="H59" s="378">
        <v>0</v>
      </c>
      <c r="I59" s="378">
        <v>0</v>
      </c>
      <c r="J59" s="378">
        <v>0</v>
      </c>
      <c r="K59" s="377">
        <v>1</v>
      </c>
      <c r="L59" s="378">
        <v>0</v>
      </c>
      <c r="M59" s="372">
        <f t="shared" si="8"/>
        <v>0</v>
      </c>
      <c r="N59" s="378">
        <v>0</v>
      </c>
      <c r="O59" s="378">
        <v>0</v>
      </c>
      <c r="P59" s="378">
        <v>0</v>
      </c>
      <c r="Q59" s="367" t="s">
        <v>365</v>
      </c>
      <c r="R59" s="373">
        <f t="shared" si="0"/>
        <v>0</v>
      </c>
      <c r="S59" s="373">
        <f t="shared" si="1"/>
        <v>0</v>
      </c>
    </row>
    <row r="60" spans="2:19" ht="13.5" customHeight="1">
      <c r="B60" s="364"/>
      <c r="C60" s="364"/>
      <c r="D60" s="374" t="s">
        <v>285</v>
      </c>
      <c r="E60" s="371">
        <v>38</v>
      </c>
      <c r="F60" s="378">
        <v>22</v>
      </c>
      <c r="G60" s="378">
        <v>1</v>
      </c>
      <c r="H60" s="378">
        <v>11</v>
      </c>
      <c r="I60" s="378">
        <v>0</v>
      </c>
      <c r="J60" s="378">
        <v>2</v>
      </c>
      <c r="K60" s="377">
        <v>2</v>
      </c>
      <c r="L60" s="378">
        <v>0</v>
      </c>
      <c r="M60" s="372">
        <f t="shared" si="8"/>
        <v>0</v>
      </c>
      <c r="N60" s="378">
        <v>0</v>
      </c>
      <c r="O60" s="378">
        <v>0</v>
      </c>
      <c r="P60" s="378">
        <v>0</v>
      </c>
      <c r="Q60" s="367" t="s">
        <v>365</v>
      </c>
      <c r="R60" s="373">
        <f t="shared" si="0"/>
        <v>57.89473684210527</v>
      </c>
      <c r="S60" s="373">
        <f t="shared" si="1"/>
        <v>5.263157894736842</v>
      </c>
    </row>
    <row r="61" spans="2:19" ht="13.5" customHeight="1">
      <c r="B61" s="364"/>
      <c r="C61" s="364"/>
      <c r="D61" s="374" t="s">
        <v>366</v>
      </c>
      <c r="E61" s="375">
        <v>38</v>
      </c>
      <c r="F61" s="377">
        <v>14</v>
      </c>
      <c r="G61" s="378">
        <v>0</v>
      </c>
      <c r="H61" s="377">
        <v>9</v>
      </c>
      <c r="I61" s="378">
        <v>1</v>
      </c>
      <c r="J61" s="377">
        <v>13</v>
      </c>
      <c r="K61" s="378">
        <v>1</v>
      </c>
      <c r="L61" s="378">
        <v>0</v>
      </c>
      <c r="M61" s="372">
        <f t="shared" si="8"/>
        <v>0</v>
      </c>
      <c r="N61" s="378">
        <v>0</v>
      </c>
      <c r="O61" s="378">
        <v>0</v>
      </c>
      <c r="P61" s="378">
        <v>0</v>
      </c>
      <c r="Q61" s="367" t="s">
        <v>367</v>
      </c>
      <c r="R61" s="373">
        <f t="shared" si="0"/>
        <v>36.84210526315789</v>
      </c>
      <c r="S61" s="373">
        <f t="shared" si="1"/>
        <v>34.21052631578947</v>
      </c>
    </row>
    <row r="62" spans="2:19" ht="4.5" customHeight="1">
      <c r="B62" s="364"/>
      <c r="C62" s="364"/>
      <c r="D62" s="364"/>
      <c r="E62" s="371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3"/>
      <c r="S62" s="373"/>
    </row>
    <row r="63" spans="2:19" ht="13.5" customHeight="1">
      <c r="B63" s="364"/>
      <c r="C63" s="364"/>
      <c r="D63" s="374" t="s">
        <v>9</v>
      </c>
      <c r="E63" s="375">
        <v>96</v>
      </c>
      <c r="F63" s="376">
        <v>4</v>
      </c>
      <c r="G63" s="376">
        <v>2</v>
      </c>
      <c r="H63" s="372">
        <v>1</v>
      </c>
      <c r="I63" s="376">
        <v>2</v>
      </c>
      <c r="J63" s="376">
        <v>63</v>
      </c>
      <c r="K63" s="376">
        <v>24</v>
      </c>
      <c r="L63" s="376">
        <f>SUM(L64:L68)</f>
        <v>0</v>
      </c>
      <c r="M63" s="376">
        <f>SUM(M64:M68)</f>
        <v>0</v>
      </c>
      <c r="N63" s="376">
        <f>SUM(N64:N68)</f>
        <v>0</v>
      </c>
      <c r="O63" s="376">
        <f>SUM(O64:O68)</f>
        <v>0</v>
      </c>
      <c r="P63" s="376">
        <f>SUM(P64:P68)</f>
        <v>0</v>
      </c>
      <c r="Q63" s="367" t="s">
        <v>367</v>
      </c>
      <c r="R63" s="373">
        <f t="shared" si="0"/>
        <v>4.166666666666666</v>
      </c>
      <c r="S63" s="373">
        <f t="shared" si="1"/>
        <v>65.625</v>
      </c>
    </row>
    <row r="64" spans="2:19" ht="13.5" customHeight="1">
      <c r="B64" s="364"/>
      <c r="C64" s="374" t="s">
        <v>354</v>
      </c>
      <c r="D64" s="374" t="s">
        <v>347</v>
      </c>
      <c r="E64" s="375">
        <v>66</v>
      </c>
      <c r="F64" s="377">
        <v>3</v>
      </c>
      <c r="G64" s="378">
        <v>2</v>
      </c>
      <c r="H64" s="378">
        <v>1</v>
      </c>
      <c r="I64" s="378">
        <v>1</v>
      </c>
      <c r="J64" s="377">
        <v>39</v>
      </c>
      <c r="K64" s="377">
        <v>20</v>
      </c>
      <c r="L64" s="378">
        <v>0</v>
      </c>
      <c r="M64" s="372">
        <f>SUM(N64:P64)</f>
        <v>0</v>
      </c>
      <c r="N64" s="378">
        <v>0</v>
      </c>
      <c r="O64" s="378">
        <v>0</v>
      </c>
      <c r="P64" s="378">
        <v>0</v>
      </c>
      <c r="Q64" s="367" t="s">
        <v>367</v>
      </c>
      <c r="R64" s="373">
        <f t="shared" si="0"/>
        <v>4.545454545454546</v>
      </c>
      <c r="S64" s="373">
        <f t="shared" si="1"/>
        <v>59.09090909090909</v>
      </c>
    </row>
    <row r="65" spans="2:19" ht="13.5" customHeight="1">
      <c r="B65" s="364"/>
      <c r="C65" s="374" t="s">
        <v>355</v>
      </c>
      <c r="D65" s="374" t="s">
        <v>348</v>
      </c>
      <c r="E65" s="375">
        <v>3</v>
      </c>
      <c r="F65" s="378">
        <v>0</v>
      </c>
      <c r="G65" s="378">
        <v>0</v>
      </c>
      <c r="H65" s="378">
        <v>0</v>
      </c>
      <c r="I65" s="378">
        <v>0</v>
      </c>
      <c r="J65" s="377">
        <v>3</v>
      </c>
      <c r="K65" s="378">
        <v>0</v>
      </c>
      <c r="L65" s="378">
        <v>0</v>
      </c>
      <c r="M65" s="372">
        <f>SUM(N65:P65)</f>
        <v>0</v>
      </c>
      <c r="N65" s="378">
        <v>0</v>
      </c>
      <c r="O65" s="378">
        <v>0</v>
      </c>
      <c r="P65" s="378">
        <v>0</v>
      </c>
      <c r="Q65" s="367" t="s">
        <v>367</v>
      </c>
      <c r="R65" s="373">
        <f t="shared" si="0"/>
        <v>0</v>
      </c>
      <c r="S65" s="373">
        <f t="shared" si="1"/>
        <v>100</v>
      </c>
    </row>
    <row r="66" spans="2:19" ht="13.5" customHeight="1">
      <c r="B66" s="364"/>
      <c r="C66" s="374" t="s">
        <v>353</v>
      </c>
      <c r="D66" s="374" t="s">
        <v>349</v>
      </c>
      <c r="E66" s="375">
        <v>20</v>
      </c>
      <c r="F66" s="377">
        <v>1</v>
      </c>
      <c r="G66" s="378">
        <v>0</v>
      </c>
      <c r="H66" s="378">
        <v>0</v>
      </c>
      <c r="I66" s="378">
        <v>1</v>
      </c>
      <c r="J66" s="377">
        <v>17</v>
      </c>
      <c r="K66" s="377">
        <v>1</v>
      </c>
      <c r="L66" s="378">
        <v>0</v>
      </c>
      <c r="M66" s="376">
        <f>SUM(N66:P66)</f>
        <v>0</v>
      </c>
      <c r="N66" s="377">
        <v>0</v>
      </c>
      <c r="O66" s="378">
        <v>0</v>
      </c>
      <c r="P66" s="378">
        <v>0</v>
      </c>
      <c r="Q66" s="367" t="s">
        <v>367</v>
      </c>
      <c r="R66" s="373">
        <f t="shared" si="0"/>
        <v>5</v>
      </c>
      <c r="S66" s="373">
        <f t="shared" si="1"/>
        <v>85</v>
      </c>
    </row>
    <row r="67" spans="2:19" ht="13.5" customHeight="1">
      <c r="B67" s="364"/>
      <c r="C67" s="364"/>
      <c r="D67" s="374" t="s">
        <v>217</v>
      </c>
      <c r="E67" s="375">
        <v>7</v>
      </c>
      <c r="F67" s="378">
        <v>0</v>
      </c>
      <c r="G67" s="378">
        <v>0</v>
      </c>
      <c r="H67" s="378">
        <v>0</v>
      </c>
      <c r="I67" s="378">
        <v>0</v>
      </c>
      <c r="J67" s="378">
        <v>4</v>
      </c>
      <c r="K67" s="377">
        <v>3</v>
      </c>
      <c r="L67" s="378">
        <v>0</v>
      </c>
      <c r="M67" s="372">
        <f>SUM(N67:P67)</f>
        <v>0</v>
      </c>
      <c r="N67" s="378">
        <v>0</v>
      </c>
      <c r="O67" s="378">
        <v>0</v>
      </c>
      <c r="P67" s="378">
        <v>0</v>
      </c>
      <c r="Q67" s="367" t="s">
        <v>367</v>
      </c>
      <c r="R67" s="373">
        <f t="shared" si="0"/>
        <v>0</v>
      </c>
      <c r="S67" s="373">
        <f t="shared" si="1"/>
        <v>57.14285714285714</v>
      </c>
    </row>
    <row r="68" spans="2:19" ht="13.5" customHeight="1">
      <c r="B68" s="364"/>
      <c r="C68" s="364"/>
      <c r="D68" s="374" t="s">
        <v>368</v>
      </c>
      <c r="E68" s="371">
        <f>E99+E130</f>
        <v>0</v>
      </c>
      <c r="F68" s="378">
        <v>0</v>
      </c>
      <c r="G68" s="378">
        <v>0</v>
      </c>
      <c r="H68" s="378">
        <v>0</v>
      </c>
      <c r="I68" s="378">
        <v>0</v>
      </c>
      <c r="J68" s="378">
        <v>0</v>
      </c>
      <c r="K68" s="378">
        <v>0</v>
      </c>
      <c r="L68" s="378">
        <v>0</v>
      </c>
      <c r="M68" s="372">
        <f>SUM(N68:P68)</f>
        <v>0</v>
      </c>
      <c r="N68" s="378">
        <v>0</v>
      </c>
      <c r="O68" s="378">
        <v>0</v>
      </c>
      <c r="P68" s="378">
        <v>0</v>
      </c>
      <c r="Q68" s="367" t="s">
        <v>365</v>
      </c>
      <c r="R68" s="373" t="str">
        <f t="shared" si="0"/>
        <v>0.0</v>
      </c>
      <c r="S68" s="373" t="str">
        <f t="shared" si="1"/>
        <v>0.0</v>
      </c>
    </row>
    <row r="69" spans="2:19" ht="4.5" customHeight="1">
      <c r="B69" s="364"/>
      <c r="C69" s="364"/>
      <c r="D69" s="364"/>
      <c r="E69" s="371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3"/>
      <c r="S69" s="373"/>
    </row>
    <row r="70" spans="2:19" ht="4.5" customHeight="1">
      <c r="B70" s="364"/>
      <c r="C70" s="364"/>
      <c r="D70" s="364"/>
      <c r="E70" s="371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3"/>
      <c r="S70" s="373"/>
    </row>
    <row r="71" spans="2:20" ht="13.5" customHeight="1">
      <c r="B71" s="364"/>
      <c r="C71" s="364"/>
      <c r="D71" s="365" t="s">
        <v>9</v>
      </c>
      <c r="E71" s="366">
        <v>4671</v>
      </c>
      <c r="F71" s="367">
        <v>2378</v>
      </c>
      <c r="G71" s="367">
        <v>926</v>
      </c>
      <c r="H71" s="367">
        <v>230</v>
      </c>
      <c r="I71" s="367">
        <v>22</v>
      </c>
      <c r="J71" s="367">
        <v>845</v>
      </c>
      <c r="K71" s="367">
        <v>270</v>
      </c>
      <c r="L71" s="368">
        <v>0</v>
      </c>
      <c r="M71" s="367">
        <v>36</v>
      </c>
      <c r="N71" s="367">
        <v>4</v>
      </c>
      <c r="O71" s="367">
        <v>24</v>
      </c>
      <c r="P71" s="367">
        <v>8</v>
      </c>
      <c r="Q71" s="367" t="s">
        <v>365</v>
      </c>
      <c r="R71" s="373">
        <f t="shared" si="0"/>
        <v>50.90986940697923</v>
      </c>
      <c r="S71" s="373">
        <f t="shared" si="1"/>
        <v>18.86105758938129</v>
      </c>
      <c r="T71" s="370"/>
    </row>
    <row r="72" spans="2:19" ht="4.5" customHeight="1">
      <c r="B72" s="364"/>
      <c r="C72" s="364"/>
      <c r="D72" s="364"/>
      <c r="E72" s="371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3"/>
      <c r="S72" s="373"/>
    </row>
    <row r="73" spans="2:19" ht="13.5" customHeight="1">
      <c r="B73" s="364"/>
      <c r="C73" s="364"/>
      <c r="D73" s="374" t="s">
        <v>347</v>
      </c>
      <c r="E73" s="375">
        <v>3363</v>
      </c>
      <c r="F73" s="376">
        <v>2059</v>
      </c>
      <c r="G73" s="376">
        <v>654</v>
      </c>
      <c r="H73" s="376">
        <v>190</v>
      </c>
      <c r="I73" s="376">
        <v>14</v>
      </c>
      <c r="J73" s="376">
        <v>285</v>
      </c>
      <c r="K73" s="376">
        <v>161</v>
      </c>
      <c r="L73" s="372">
        <f>L84+L95</f>
        <v>0</v>
      </c>
      <c r="M73" s="376">
        <v>12</v>
      </c>
      <c r="N73" s="376">
        <v>2</v>
      </c>
      <c r="O73" s="376">
        <v>3</v>
      </c>
      <c r="P73" s="376">
        <v>7</v>
      </c>
      <c r="Q73" s="367" t="s">
        <v>365</v>
      </c>
      <c r="R73" s="373">
        <f t="shared" si="0"/>
        <v>61.225096639904855</v>
      </c>
      <c r="S73" s="373">
        <f t="shared" si="1"/>
        <v>8.831400535236396</v>
      </c>
    </row>
    <row r="74" spans="2:19" ht="13.5" customHeight="1">
      <c r="B74" s="364"/>
      <c r="C74" s="364"/>
      <c r="D74" s="374" t="s">
        <v>348</v>
      </c>
      <c r="E74" s="375">
        <v>83</v>
      </c>
      <c r="F74" s="376">
        <v>11</v>
      </c>
      <c r="G74" s="376">
        <v>8</v>
      </c>
      <c r="H74" s="376">
        <v>4</v>
      </c>
      <c r="I74" s="372">
        <f>I85+I96</f>
        <v>0</v>
      </c>
      <c r="J74" s="376">
        <v>56</v>
      </c>
      <c r="K74" s="376">
        <v>4</v>
      </c>
      <c r="L74" s="372">
        <f>L85+L96</f>
        <v>0</v>
      </c>
      <c r="M74" s="376">
        <v>1</v>
      </c>
      <c r="N74" s="372">
        <v>1</v>
      </c>
      <c r="O74" s="372">
        <f>O85+O96</f>
        <v>0</v>
      </c>
      <c r="P74" s="376">
        <f>P85+P96</f>
        <v>0</v>
      </c>
      <c r="Q74" s="367" t="s">
        <v>365</v>
      </c>
      <c r="R74" s="373">
        <f t="shared" si="0"/>
        <v>13.253012048192772</v>
      </c>
      <c r="S74" s="373">
        <f t="shared" si="1"/>
        <v>68.67469879518072</v>
      </c>
    </row>
    <row r="75" spans="2:19" ht="13.5" customHeight="1">
      <c r="B75" s="364"/>
      <c r="C75" s="364"/>
      <c r="D75" s="374" t="s">
        <v>349</v>
      </c>
      <c r="E75" s="375">
        <v>79</v>
      </c>
      <c r="F75" s="376">
        <v>15</v>
      </c>
      <c r="G75" s="376">
        <v>18</v>
      </c>
      <c r="H75" s="376">
        <v>1</v>
      </c>
      <c r="I75" s="372">
        <f>I86+I97</f>
        <v>0</v>
      </c>
      <c r="J75" s="376">
        <v>28</v>
      </c>
      <c r="K75" s="376">
        <v>17</v>
      </c>
      <c r="L75" s="372">
        <f>L86+L97</f>
        <v>0</v>
      </c>
      <c r="M75" s="376">
        <v>1</v>
      </c>
      <c r="N75" s="372">
        <f>N86</f>
        <v>0</v>
      </c>
      <c r="O75" s="372">
        <v>1</v>
      </c>
      <c r="P75" s="376">
        <f>P86+P97</f>
        <v>0</v>
      </c>
      <c r="Q75" s="367" t="s">
        <v>365</v>
      </c>
      <c r="R75" s="373">
        <f t="shared" si="0"/>
        <v>18.9873417721519</v>
      </c>
      <c r="S75" s="373">
        <f t="shared" si="1"/>
        <v>36.708860759493675</v>
      </c>
    </row>
    <row r="76" spans="2:19" ht="13.5" customHeight="1">
      <c r="B76" s="364"/>
      <c r="C76" s="374" t="s">
        <v>9</v>
      </c>
      <c r="D76" s="374" t="s">
        <v>217</v>
      </c>
      <c r="E76" s="375">
        <v>762</v>
      </c>
      <c r="F76" s="376">
        <v>150</v>
      </c>
      <c r="G76" s="376">
        <v>189</v>
      </c>
      <c r="H76" s="376">
        <v>7</v>
      </c>
      <c r="I76" s="376">
        <v>1</v>
      </c>
      <c r="J76" s="376">
        <v>351</v>
      </c>
      <c r="K76" s="376">
        <v>64</v>
      </c>
      <c r="L76" s="372">
        <f>L87+L98</f>
        <v>0</v>
      </c>
      <c r="M76" s="376">
        <v>13</v>
      </c>
      <c r="N76" s="372">
        <f>N87</f>
        <v>0</v>
      </c>
      <c r="O76" s="376">
        <v>13</v>
      </c>
      <c r="P76" s="376">
        <f>P87+P98</f>
        <v>0</v>
      </c>
      <c r="Q76" s="367" t="s">
        <v>365</v>
      </c>
      <c r="R76" s="373">
        <f t="shared" si="0"/>
        <v>19.68503937007874</v>
      </c>
      <c r="S76" s="373">
        <f t="shared" si="1"/>
        <v>47.76902887139108</v>
      </c>
    </row>
    <row r="77" spans="2:19" ht="13.5" customHeight="1">
      <c r="B77" s="364"/>
      <c r="C77" s="364"/>
      <c r="D77" s="374" t="s">
        <v>350</v>
      </c>
      <c r="E77" s="375">
        <v>7</v>
      </c>
      <c r="F77" s="376">
        <v>1</v>
      </c>
      <c r="G77" s="376">
        <f>G88</f>
        <v>0</v>
      </c>
      <c r="H77" s="376">
        <f>H88</f>
        <v>0</v>
      </c>
      <c r="I77" s="376">
        <v>1</v>
      </c>
      <c r="J77" s="376">
        <v>5</v>
      </c>
      <c r="K77" s="372">
        <f>K88+K99</f>
        <v>0</v>
      </c>
      <c r="L77" s="372">
        <f>L88</f>
        <v>0</v>
      </c>
      <c r="M77" s="376">
        <f>SUM(N77:P77)</f>
        <v>0</v>
      </c>
      <c r="N77" s="372">
        <f>N88</f>
        <v>0</v>
      </c>
      <c r="O77" s="372">
        <f>O88</f>
        <v>0</v>
      </c>
      <c r="P77" s="372">
        <f>P88</f>
        <v>0</v>
      </c>
      <c r="Q77" s="367" t="s">
        <v>365</v>
      </c>
      <c r="R77" s="373">
        <f t="shared" si="0"/>
        <v>14.285714285714285</v>
      </c>
      <c r="S77" s="373">
        <f t="shared" si="1"/>
        <v>71.42857142857143</v>
      </c>
    </row>
    <row r="78" spans="2:19" ht="13.5" customHeight="1">
      <c r="B78" s="364"/>
      <c r="C78" s="364"/>
      <c r="D78" s="374" t="s">
        <v>222</v>
      </c>
      <c r="E78" s="375">
        <v>138</v>
      </c>
      <c r="F78" s="376">
        <v>26</v>
      </c>
      <c r="G78" s="376">
        <v>24</v>
      </c>
      <c r="H78" s="376">
        <f>H89</f>
        <v>0</v>
      </c>
      <c r="I78" s="372">
        <v>5</v>
      </c>
      <c r="J78" s="376">
        <v>68</v>
      </c>
      <c r="K78" s="376">
        <v>15</v>
      </c>
      <c r="L78" s="372">
        <f>L89</f>
        <v>0</v>
      </c>
      <c r="M78" s="376">
        <v>4</v>
      </c>
      <c r="N78" s="372">
        <v>1</v>
      </c>
      <c r="O78" s="372">
        <v>3</v>
      </c>
      <c r="P78" s="372">
        <f>P89</f>
        <v>0</v>
      </c>
      <c r="Q78" s="367" t="s">
        <v>365</v>
      </c>
      <c r="R78" s="373">
        <f t="shared" si="0"/>
        <v>18.84057971014493</v>
      </c>
      <c r="S78" s="373">
        <f t="shared" si="1"/>
        <v>52.17391304347826</v>
      </c>
    </row>
    <row r="79" spans="2:19" ht="13.5" customHeight="1">
      <c r="B79" s="364"/>
      <c r="C79" s="364"/>
      <c r="D79" s="374" t="s">
        <v>209</v>
      </c>
      <c r="E79" s="375">
        <v>76</v>
      </c>
      <c r="F79" s="376">
        <v>42</v>
      </c>
      <c r="G79" s="376">
        <v>24</v>
      </c>
      <c r="H79" s="376">
        <f>H90</f>
        <v>0</v>
      </c>
      <c r="I79" s="372">
        <f>I90+I101</f>
        <v>0</v>
      </c>
      <c r="J79" s="376">
        <v>6</v>
      </c>
      <c r="K79" s="372">
        <v>4</v>
      </c>
      <c r="L79" s="372">
        <f>L90+L101</f>
        <v>0</v>
      </c>
      <c r="M79" s="376">
        <v>4</v>
      </c>
      <c r="N79" s="372">
        <f>N90+N101</f>
        <v>0</v>
      </c>
      <c r="O79" s="376">
        <v>4</v>
      </c>
      <c r="P79" s="372">
        <f>P90+P101</f>
        <v>0</v>
      </c>
      <c r="Q79" s="367" t="s">
        <v>365</v>
      </c>
      <c r="R79" s="373">
        <f aca="true" t="shared" si="9" ref="R79:R99">IF(E79=0,"0.0",F79/E79*100)</f>
        <v>55.26315789473685</v>
      </c>
      <c r="S79" s="373">
        <f aca="true" t="shared" si="10" ref="S79:S99">IF(E79=0,"0.0",(M79+J79)/E79*100)</f>
        <v>13.157894736842104</v>
      </c>
    </row>
    <row r="80" spans="2:19" ht="13.5" customHeight="1">
      <c r="B80" s="364"/>
      <c r="C80" s="364"/>
      <c r="D80" s="374" t="s">
        <v>285</v>
      </c>
      <c r="E80" s="375">
        <v>76</v>
      </c>
      <c r="F80" s="376">
        <v>50</v>
      </c>
      <c r="G80" s="376">
        <v>9</v>
      </c>
      <c r="H80" s="376">
        <v>8</v>
      </c>
      <c r="I80" s="372">
        <f>I91+I102</f>
        <v>0</v>
      </c>
      <c r="J80" s="376">
        <v>4</v>
      </c>
      <c r="K80" s="372">
        <v>5</v>
      </c>
      <c r="L80" s="372">
        <f>L91+L102</f>
        <v>0</v>
      </c>
      <c r="M80" s="376">
        <v>1</v>
      </c>
      <c r="N80" s="372">
        <f>N91+N102</f>
        <v>0</v>
      </c>
      <c r="O80" s="372">
        <f>O91</f>
        <v>0</v>
      </c>
      <c r="P80" s="372">
        <v>1</v>
      </c>
      <c r="Q80" s="367" t="s">
        <v>365</v>
      </c>
      <c r="R80" s="373">
        <f t="shared" si="9"/>
        <v>65.78947368421053</v>
      </c>
      <c r="S80" s="373">
        <f t="shared" si="10"/>
        <v>6.578947368421052</v>
      </c>
    </row>
    <row r="81" spans="2:19" ht="13.5" customHeight="1">
      <c r="B81" s="364"/>
      <c r="C81" s="364"/>
      <c r="D81" s="374" t="s">
        <v>366</v>
      </c>
      <c r="E81" s="375">
        <v>87</v>
      </c>
      <c r="F81" s="376">
        <v>24</v>
      </c>
      <c r="G81" s="376">
        <f>G92</f>
        <v>0</v>
      </c>
      <c r="H81" s="376">
        <v>20</v>
      </c>
      <c r="I81" s="372">
        <v>1</v>
      </c>
      <c r="J81" s="376">
        <v>42</v>
      </c>
      <c r="K81" s="372">
        <f>K92+K103</f>
        <v>0</v>
      </c>
      <c r="L81" s="372">
        <f>L92+L100</f>
        <v>0</v>
      </c>
      <c r="M81" s="376">
        <f>SUM(N81:P81)</f>
        <v>0</v>
      </c>
      <c r="N81" s="372">
        <f>N92+N100</f>
        <v>0</v>
      </c>
      <c r="O81" s="372">
        <f>O92</f>
        <v>0</v>
      </c>
      <c r="P81" s="372">
        <f>P92+P100</f>
        <v>0</v>
      </c>
      <c r="Q81" s="367" t="s">
        <v>367</v>
      </c>
      <c r="R81" s="373">
        <f t="shared" si="9"/>
        <v>27.586206896551722</v>
      </c>
      <c r="S81" s="373">
        <f t="shared" si="10"/>
        <v>48.275862068965516</v>
      </c>
    </row>
    <row r="82" spans="2:19" ht="4.5" customHeight="1">
      <c r="B82" s="364"/>
      <c r="C82" s="364"/>
      <c r="D82" s="364"/>
      <c r="E82" s="371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3"/>
      <c r="S82" s="373"/>
    </row>
    <row r="83" spans="2:19" ht="13.5" customHeight="1">
      <c r="B83" s="364"/>
      <c r="C83" s="364"/>
      <c r="D83" s="374" t="s">
        <v>9</v>
      </c>
      <c r="E83" s="375">
        <v>4591</v>
      </c>
      <c r="F83" s="376">
        <v>2377</v>
      </c>
      <c r="G83" s="376">
        <v>922</v>
      </c>
      <c r="H83" s="376">
        <v>229</v>
      </c>
      <c r="I83" s="376">
        <v>22</v>
      </c>
      <c r="J83" s="376">
        <v>801</v>
      </c>
      <c r="K83" s="376">
        <v>240</v>
      </c>
      <c r="L83" s="376">
        <f>SUM(L84:L92)</f>
        <v>0</v>
      </c>
      <c r="M83" s="376">
        <v>36</v>
      </c>
      <c r="N83" s="376">
        <v>4</v>
      </c>
      <c r="O83" s="376">
        <v>24</v>
      </c>
      <c r="P83" s="376">
        <v>8</v>
      </c>
      <c r="Q83" s="367" t="s">
        <v>367</v>
      </c>
      <c r="R83" s="373">
        <f t="shared" si="9"/>
        <v>51.77521237203224</v>
      </c>
      <c r="S83" s="373">
        <f t="shared" si="10"/>
        <v>18.231322152036594</v>
      </c>
    </row>
    <row r="84" spans="2:19" ht="13.5" customHeight="1">
      <c r="B84" s="364"/>
      <c r="C84" s="364"/>
      <c r="D84" s="374" t="s">
        <v>347</v>
      </c>
      <c r="E84" s="375">
        <v>3291</v>
      </c>
      <c r="F84" s="377">
        <v>2058</v>
      </c>
      <c r="G84" s="377">
        <v>650</v>
      </c>
      <c r="H84" s="377">
        <v>189</v>
      </c>
      <c r="I84" s="377">
        <v>14</v>
      </c>
      <c r="J84" s="377">
        <v>247</v>
      </c>
      <c r="K84" s="377">
        <v>133</v>
      </c>
      <c r="L84" s="378">
        <v>0</v>
      </c>
      <c r="M84" s="376">
        <v>12</v>
      </c>
      <c r="N84" s="378">
        <v>2</v>
      </c>
      <c r="O84" s="377">
        <v>3</v>
      </c>
      <c r="P84" s="377">
        <v>7</v>
      </c>
      <c r="Q84" s="367" t="s">
        <v>367</v>
      </c>
      <c r="R84" s="373">
        <f t="shared" si="9"/>
        <v>62.53418413855971</v>
      </c>
      <c r="S84" s="373">
        <f t="shared" si="10"/>
        <v>7.869948343968399</v>
      </c>
    </row>
    <row r="85" spans="2:19" ht="13.5" customHeight="1">
      <c r="B85" s="364"/>
      <c r="C85" s="364"/>
      <c r="D85" s="374" t="s">
        <v>348</v>
      </c>
      <c r="E85" s="375">
        <v>80</v>
      </c>
      <c r="F85" s="377">
        <v>11</v>
      </c>
      <c r="G85" s="377">
        <v>8</v>
      </c>
      <c r="H85" s="377">
        <v>4</v>
      </c>
      <c r="I85" s="378">
        <v>0</v>
      </c>
      <c r="J85" s="377">
        <v>53</v>
      </c>
      <c r="K85" s="377">
        <v>4</v>
      </c>
      <c r="L85" s="378">
        <v>0</v>
      </c>
      <c r="M85" s="372">
        <v>1</v>
      </c>
      <c r="N85" s="378">
        <v>1</v>
      </c>
      <c r="O85" s="378">
        <v>0</v>
      </c>
      <c r="P85" s="378">
        <v>0</v>
      </c>
      <c r="Q85" s="367" t="s">
        <v>367</v>
      </c>
      <c r="R85" s="373">
        <f t="shared" si="9"/>
        <v>13.750000000000002</v>
      </c>
      <c r="S85" s="373">
        <f t="shared" si="10"/>
        <v>67.5</v>
      </c>
    </row>
    <row r="86" spans="2:19" ht="13.5" customHeight="1">
      <c r="B86" s="374" t="s">
        <v>372</v>
      </c>
      <c r="C86" s="374" t="s">
        <v>351</v>
      </c>
      <c r="D86" s="374" t="s">
        <v>349</v>
      </c>
      <c r="E86" s="375">
        <v>78</v>
      </c>
      <c r="F86" s="377">
        <v>15</v>
      </c>
      <c r="G86" s="377">
        <v>18</v>
      </c>
      <c r="H86" s="378">
        <v>1</v>
      </c>
      <c r="I86" s="378">
        <v>0</v>
      </c>
      <c r="J86" s="377">
        <v>27</v>
      </c>
      <c r="K86" s="377">
        <v>17</v>
      </c>
      <c r="L86" s="378">
        <v>0</v>
      </c>
      <c r="M86" s="372">
        <v>1</v>
      </c>
      <c r="N86" s="378">
        <v>0</v>
      </c>
      <c r="O86" s="378">
        <v>1</v>
      </c>
      <c r="P86" s="378">
        <v>0</v>
      </c>
      <c r="Q86" s="367" t="s">
        <v>365</v>
      </c>
      <c r="R86" s="373">
        <f t="shared" si="9"/>
        <v>19.230769230769234</v>
      </c>
      <c r="S86" s="373">
        <f t="shared" si="10"/>
        <v>35.8974358974359</v>
      </c>
    </row>
    <row r="87" spans="2:19" ht="13.5" customHeight="1">
      <c r="B87" s="364"/>
      <c r="C87" s="374" t="s">
        <v>352</v>
      </c>
      <c r="D87" s="374" t="s">
        <v>217</v>
      </c>
      <c r="E87" s="375">
        <v>758</v>
      </c>
      <c r="F87" s="377">
        <v>150</v>
      </c>
      <c r="G87" s="377">
        <v>189</v>
      </c>
      <c r="H87" s="377">
        <v>7</v>
      </c>
      <c r="I87" s="377">
        <v>1</v>
      </c>
      <c r="J87" s="377">
        <v>349</v>
      </c>
      <c r="K87" s="377">
        <v>62</v>
      </c>
      <c r="L87" s="378">
        <v>0</v>
      </c>
      <c r="M87" s="376">
        <v>13</v>
      </c>
      <c r="N87" s="378">
        <v>0</v>
      </c>
      <c r="O87" s="377">
        <v>13</v>
      </c>
      <c r="P87" s="378">
        <v>0</v>
      </c>
      <c r="Q87" s="367" t="s">
        <v>365</v>
      </c>
      <c r="R87" s="373">
        <f t="shared" si="9"/>
        <v>19.788918205804748</v>
      </c>
      <c r="S87" s="373">
        <f t="shared" si="10"/>
        <v>47.75725593667546</v>
      </c>
    </row>
    <row r="88" spans="2:19" ht="13.5" customHeight="1">
      <c r="B88" s="364"/>
      <c r="C88" s="374" t="s">
        <v>353</v>
      </c>
      <c r="D88" s="374" t="s">
        <v>350</v>
      </c>
      <c r="E88" s="375">
        <v>7</v>
      </c>
      <c r="F88" s="378">
        <v>1</v>
      </c>
      <c r="G88" s="378">
        <v>0</v>
      </c>
      <c r="H88" s="378">
        <v>0</v>
      </c>
      <c r="I88" s="378">
        <v>1</v>
      </c>
      <c r="J88" s="377">
        <v>5</v>
      </c>
      <c r="K88" s="378">
        <v>0</v>
      </c>
      <c r="L88" s="378">
        <v>0</v>
      </c>
      <c r="M88" s="372">
        <f>SUM(N88:P88)</f>
        <v>0</v>
      </c>
      <c r="N88" s="378">
        <v>0</v>
      </c>
      <c r="O88" s="378">
        <v>0</v>
      </c>
      <c r="P88" s="378">
        <v>0</v>
      </c>
      <c r="Q88" s="367" t="s">
        <v>365</v>
      </c>
      <c r="R88" s="373">
        <f t="shared" si="9"/>
        <v>14.285714285714285</v>
      </c>
      <c r="S88" s="373">
        <f t="shared" si="10"/>
        <v>71.42857142857143</v>
      </c>
    </row>
    <row r="89" spans="2:19" ht="13.5" customHeight="1">
      <c r="B89" s="364"/>
      <c r="C89" s="364"/>
      <c r="D89" s="374" t="s">
        <v>222</v>
      </c>
      <c r="E89" s="375">
        <v>138</v>
      </c>
      <c r="F89" s="377">
        <v>26</v>
      </c>
      <c r="G89" s="377">
        <v>24</v>
      </c>
      <c r="H89" s="378">
        <v>0</v>
      </c>
      <c r="I89" s="378">
        <v>5</v>
      </c>
      <c r="J89" s="377">
        <v>68</v>
      </c>
      <c r="K89" s="377">
        <v>15</v>
      </c>
      <c r="L89" s="378">
        <v>0</v>
      </c>
      <c r="M89" s="372">
        <v>4</v>
      </c>
      <c r="N89" s="378">
        <v>1</v>
      </c>
      <c r="O89" s="378">
        <v>3</v>
      </c>
      <c r="P89" s="378">
        <v>0</v>
      </c>
      <c r="Q89" s="367" t="s">
        <v>365</v>
      </c>
      <c r="R89" s="373">
        <f t="shared" si="9"/>
        <v>18.84057971014493</v>
      </c>
      <c r="S89" s="373">
        <f t="shared" si="10"/>
        <v>52.17391304347826</v>
      </c>
    </row>
    <row r="90" spans="2:19" ht="13.5" customHeight="1">
      <c r="B90" s="364"/>
      <c r="C90" s="364"/>
      <c r="D90" s="374" t="s">
        <v>209</v>
      </c>
      <c r="E90" s="375">
        <v>76</v>
      </c>
      <c r="F90" s="377">
        <v>42</v>
      </c>
      <c r="G90" s="377">
        <v>24</v>
      </c>
      <c r="H90" s="378">
        <v>0</v>
      </c>
      <c r="I90" s="378">
        <v>0</v>
      </c>
      <c r="J90" s="377">
        <v>6</v>
      </c>
      <c r="K90" s="378">
        <v>4</v>
      </c>
      <c r="L90" s="378">
        <v>0</v>
      </c>
      <c r="M90" s="376">
        <v>4</v>
      </c>
      <c r="N90" s="378">
        <v>0</v>
      </c>
      <c r="O90" s="377">
        <v>4</v>
      </c>
      <c r="P90" s="378">
        <v>0</v>
      </c>
      <c r="Q90" s="367" t="s">
        <v>365</v>
      </c>
      <c r="R90" s="373">
        <f t="shared" si="9"/>
        <v>55.26315789473685</v>
      </c>
      <c r="S90" s="373">
        <f t="shared" si="10"/>
        <v>13.157894736842104</v>
      </c>
    </row>
    <row r="91" spans="2:19" ht="13.5" customHeight="1">
      <c r="B91" s="364"/>
      <c r="C91" s="364"/>
      <c r="D91" s="374" t="s">
        <v>285</v>
      </c>
      <c r="E91" s="375">
        <v>76</v>
      </c>
      <c r="F91" s="377">
        <v>50</v>
      </c>
      <c r="G91" s="377">
        <v>9</v>
      </c>
      <c r="H91" s="378">
        <v>8</v>
      </c>
      <c r="I91" s="378">
        <v>0</v>
      </c>
      <c r="J91" s="377">
        <v>4</v>
      </c>
      <c r="K91" s="378">
        <v>5</v>
      </c>
      <c r="L91" s="378">
        <v>0</v>
      </c>
      <c r="M91" s="376">
        <v>1</v>
      </c>
      <c r="N91" s="378">
        <v>0</v>
      </c>
      <c r="O91" s="378">
        <v>0</v>
      </c>
      <c r="P91" s="378">
        <v>1</v>
      </c>
      <c r="Q91" s="367" t="s">
        <v>365</v>
      </c>
      <c r="R91" s="373">
        <f t="shared" si="9"/>
        <v>65.78947368421053</v>
      </c>
      <c r="S91" s="373">
        <f t="shared" si="10"/>
        <v>6.578947368421052</v>
      </c>
    </row>
    <row r="92" spans="2:19" ht="13.5" customHeight="1">
      <c r="B92" s="364"/>
      <c r="C92" s="364"/>
      <c r="D92" s="374" t="s">
        <v>366</v>
      </c>
      <c r="E92" s="375">
        <v>87</v>
      </c>
      <c r="F92" s="377">
        <v>24</v>
      </c>
      <c r="G92" s="378">
        <v>0</v>
      </c>
      <c r="H92" s="377">
        <v>20</v>
      </c>
      <c r="I92" s="378">
        <v>1</v>
      </c>
      <c r="J92" s="377">
        <v>42</v>
      </c>
      <c r="K92" s="378">
        <v>0</v>
      </c>
      <c r="L92" s="378">
        <v>0</v>
      </c>
      <c r="M92" s="372">
        <f>SUM(N92:P92)</f>
        <v>0</v>
      </c>
      <c r="N92" s="378">
        <v>0</v>
      </c>
      <c r="O92" s="378">
        <v>0</v>
      </c>
      <c r="P92" s="378">
        <v>0</v>
      </c>
      <c r="Q92" s="367" t="s">
        <v>367</v>
      </c>
      <c r="R92" s="373">
        <f t="shared" si="9"/>
        <v>27.586206896551722</v>
      </c>
      <c r="S92" s="373">
        <f t="shared" si="10"/>
        <v>48.275862068965516</v>
      </c>
    </row>
    <row r="93" spans="2:19" ht="4.5" customHeight="1">
      <c r="B93" s="364"/>
      <c r="C93" s="364"/>
      <c r="D93" s="364"/>
      <c r="E93" s="371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3"/>
      <c r="S93" s="373"/>
    </row>
    <row r="94" spans="2:19" ht="13.5" customHeight="1">
      <c r="B94" s="364"/>
      <c r="C94" s="364"/>
      <c r="D94" s="374" t="s">
        <v>9</v>
      </c>
      <c r="E94" s="375">
        <v>80</v>
      </c>
      <c r="F94" s="376">
        <v>1</v>
      </c>
      <c r="G94" s="376">
        <v>4</v>
      </c>
      <c r="H94" s="376">
        <v>1</v>
      </c>
      <c r="I94" s="376">
        <f>SUM(I95:I99)</f>
        <v>0</v>
      </c>
      <c r="J94" s="376">
        <v>44</v>
      </c>
      <c r="K94" s="376">
        <v>30</v>
      </c>
      <c r="L94" s="376">
        <f>SUM(L95:L99)</f>
        <v>0</v>
      </c>
      <c r="M94" s="376">
        <f>SUM(N94:P94)</f>
        <v>0</v>
      </c>
      <c r="N94" s="376">
        <f>SUM(O94:Q94)</f>
        <v>0</v>
      </c>
      <c r="O94" s="376">
        <f>SUM(O95:O99)</f>
        <v>0</v>
      </c>
      <c r="P94" s="376">
        <f>SUM(P95:P99)</f>
        <v>0</v>
      </c>
      <c r="Q94" s="367" t="s">
        <v>367</v>
      </c>
      <c r="R94" s="373">
        <f t="shared" si="9"/>
        <v>1.25</v>
      </c>
      <c r="S94" s="373">
        <f t="shared" si="10"/>
        <v>55.00000000000001</v>
      </c>
    </row>
    <row r="95" spans="2:19" ht="13.5" customHeight="1">
      <c r="B95" s="364"/>
      <c r="C95" s="374" t="s">
        <v>354</v>
      </c>
      <c r="D95" s="374" t="s">
        <v>347</v>
      </c>
      <c r="E95" s="375">
        <v>72</v>
      </c>
      <c r="F95" s="378">
        <v>1</v>
      </c>
      <c r="G95" s="377">
        <v>4</v>
      </c>
      <c r="H95" s="377">
        <v>1</v>
      </c>
      <c r="I95" s="378">
        <v>0</v>
      </c>
      <c r="J95" s="377">
        <v>38</v>
      </c>
      <c r="K95" s="377">
        <v>28</v>
      </c>
      <c r="L95" s="378">
        <v>0</v>
      </c>
      <c r="M95" s="376">
        <f>SUM(N95:P95)</f>
        <v>0</v>
      </c>
      <c r="N95" s="378">
        <v>0</v>
      </c>
      <c r="O95" s="378">
        <v>0</v>
      </c>
      <c r="P95" s="378">
        <v>0</v>
      </c>
      <c r="Q95" s="367" t="s">
        <v>367</v>
      </c>
      <c r="R95" s="373">
        <f t="shared" si="9"/>
        <v>1.3888888888888888</v>
      </c>
      <c r="S95" s="373">
        <f t="shared" si="10"/>
        <v>52.77777777777778</v>
      </c>
    </row>
    <row r="96" spans="2:19" ht="13.5" customHeight="1">
      <c r="B96" s="364"/>
      <c r="C96" s="374" t="s">
        <v>355</v>
      </c>
      <c r="D96" s="374" t="s">
        <v>348</v>
      </c>
      <c r="E96" s="375">
        <v>3</v>
      </c>
      <c r="F96" s="378">
        <v>0</v>
      </c>
      <c r="G96" s="378">
        <v>0</v>
      </c>
      <c r="H96" s="378">
        <v>0</v>
      </c>
      <c r="I96" s="378">
        <v>0</v>
      </c>
      <c r="J96" s="377">
        <v>3</v>
      </c>
      <c r="K96" s="378">
        <v>0</v>
      </c>
      <c r="L96" s="378">
        <v>0</v>
      </c>
      <c r="M96" s="376">
        <f>SUM(N96:P96)</f>
        <v>0</v>
      </c>
      <c r="N96" s="378">
        <v>0</v>
      </c>
      <c r="O96" s="378">
        <v>0</v>
      </c>
      <c r="P96" s="377">
        <v>0</v>
      </c>
      <c r="Q96" s="367" t="s">
        <v>367</v>
      </c>
      <c r="R96" s="373">
        <f t="shared" si="9"/>
        <v>0</v>
      </c>
      <c r="S96" s="373">
        <f t="shared" si="10"/>
        <v>100</v>
      </c>
    </row>
    <row r="97" spans="2:19" ht="13.5" customHeight="1">
      <c r="B97" s="364"/>
      <c r="C97" s="374" t="s">
        <v>353</v>
      </c>
      <c r="D97" s="374" t="s">
        <v>349</v>
      </c>
      <c r="E97" s="371">
        <v>1</v>
      </c>
      <c r="F97" s="378">
        <v>0</v>
      </c>
      <c r="G97" s="378">
        <v>0</v>
      </c>
      <c r="H97" s="378">
        <v>0</v>
      </c>
      <c r="I97" s="378">
        <v>0</v>
      </c>
      <c r="J97" s="378">
        <v>1</v>
      </c>
      <c r="K97" s="378">
        <v>0</v>
      </c>
      <c r="L97" s="378">
        <v>0</v>
      </c>
      <c r="M97" s="372">
        <f>SUM(N97:P97)</f>
        <v>0</v>
      </c>
      <c r="N97" s="378">
        <v>0</v>
      </c>
      <c r="O97" s="378">
        <v>0</v>
      </c>
      <c r="P97" s="378">
        <v>0</v>
      </c>
      <c r="Q97" s="367" t="s">
        <v>367</v>
      </c>
      <c r="R97" s="373">
        <f t="shared" si="9"/>
        <v>0</v>
      </c>
      <c r="S97" s="373">
        <f t="shared" si="10"/>
        <v>100</v>
      </c>
    </row>
    <row r="98" spans="2:19" ht="13.5" customHeight="1">
      <c r="B98" s="364"/>
      <c r="C98" s="364"/>
      <c r="D98" s="374" t="s">
        <v>217</v>
      </c>
      <c r="E98" s="371">
        <v>4</v>
      </c>
      <c r="F98" s="378">
        <v>0</v>
      </c>
      <c r="G98" s="378">
        <v>0</v>
      </c>
      <c r="H98" s="378">
        <v>0</v>
      </c>
      <c r="I98" s="378">
        <v>0</v>
      </c>
      <c r="J98" s="378">
        <v>2</v>
      </c>
      <c r="K98" s="377">
        <v>2</v>
      </c>
      <c r="L98" s="378">
        <v>0</v>
      </c>
      <c r="M98" s="372">
        <f>SUM(N98:P98)</f>
        <v>0</v>
      </c>
      <c r="N98" s="378">
        <v>0</v>
      </c>
      <c r="O98" s="378">
        <v>0</v>
      </c>
      <c r="P98" s="378">
        <v>0</v>
      </c>
      <c r="Q98" s="367" t="s">
        <v>367</v>
      </c>
      <c r="R98" s="373">
        <f t="shared" si="9"/>
        <v>0</v>
      </c>
      <c r="S98" s="373">
        <f t="shared" si="10"/>
        <v>50</v>
      </c>
    </row>
    <row r="99" spans="2:19" ht="13.5" customHeight="1">
      <c r="B99" s="364"/>
      <c r="C99" s="364"/>
      <c r="D99" s="374" t="s">
        <v>368</v>
      </c>
      <c r="E99" s="371">
        <f>E130+E161</f>
        <v>0</v>
      </c>
      <c r="F99" s="378">
        <v>0</v>
      </c>
      <c r="G99" s="378">
        <v>0</v>
      </c>
      <c r="H99" s="378">
        <v>0</v>
      </c>
      <c r="I99" s="378">
        <v>0</v>
      </c>
      <c r="J99" s="378">
        <v>0</v>
      </c>
      <c r="K99" s="378">
        <v>0</v>
      </c>
      <c r="L99" s="378">
        <v>0</v>
      </c>
      <c r="M99" s="372">
        <f>SUM(N99:P99)</f>
        <v>0</v>
      </c>
      <c r="N99" s="378">
        <v>0</v>
      </c>
      <c r="O99" s="378">
        <v>0</v>
      </c>
      <c r="P99" s="378">
        <v>0</v>
      </c>
      <c r="Q99" s="367" t="s">
        <v>365</v>
      </c>
      <c r="R99" s="373" t="str">
        <f t="shared" si="9"/>
        <v>0.0</v>
      </c>
      <c r="S99" s="373" t="str">
        <f t="shared" si="10"/>
        <v>0.0</v>
      </c>
    </row>
    <row r="100" spans="2:19" ht="4.5" customHeight="1" thickBot="1">
      <c r="B100" s="379"/>
      <c r="C100" s="379"/>
      <c r="D100" s="379"/>
      <c r="E100" s="380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81"/>
      <c r="S100" s="381"/>
    </row>
    <row r="101" spans="18:19" ht="13.5" customHeight="1">
      <c r="R101" s="382"/>
      <c r="S101" s="382"/>
    </row>
    <row r="102" spans="18:19" ht="13.5" customHeight="1">
      <c r="R102" s="382"/>
      <c r="S102" s="382"/>
    </row>
    <row r="103" ht="12" thickBot="1" thickTop="1"/>
    <row r="104" ht="12" thickBot="1" thickTop="1"/>
  </sheetData>
  <mergeCells count="8">
    <mergeCell ref="R4:R6"/>
    <mergeCell ref="B5:D6"/>
    <mergeCell ref="M6:M7"/>
    <mergeCell ref="E5:E6"/>
    <mergeCell ref="F4:F6"/>
    <mergeCell ref="L4:L6"/>
    <mergeCell ref="M4:Q4"/>
    <mergeCell ref="M5:Q5"/>
  </mergeCells>
  <printOptions/>
  <pageMargins left="0.3937007874015748" right="0" top="0" bottom="0" header="0" footer="0"/>
  <pageSetup orientation="portrait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98"/>
  <sheetViews>
    <sheetView workbookViewId="0" topLeftCell="A1">
      <pane xSplit="4" ySplit="5" topLeftCell="E7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06" sqref="H106"/>
    </sheetView>
  </sheetViews>
  <sheetFormatPr defaultColWidth="12.00390625" defaultRowHeight="12.75" customHeight="1"/>
  <cols>
    <col min="1" max="1" width="0.5" style="364" customWidth="1"/>
    <col min="2" max="3" width="3.125" style="364" customWidth="1"/>
    <col min="4" max="4" width="6.625" style="364" customWidth="1"/>
    <col min="5" max="11" width="11.125" style="364" customWidth="1"/>
    <col min="12" max="16384" width="12.00390625" style="364" customWidth="1"/>
  </cols>
  <sheetData>
    <row r="1" ht="4.5" customHeight="1"/>
    <row r="2" ht="13.5" customHeight="1">
      <c r="B2" s="383" t="s">
        <v>454</v>
      </c>
    </row>
    <row r="3" ht="4.5" customHeight="1" thickBot="1"/>
    <row r="4" spans="2:11" s="385" customFormat="1" ht="13.5" customHeight="1">
      <c r="B4" s="541" t="s">
        <v>383</v>
      </c>
      <c r="C4" s="541"/>
      <c r="D4" s="542"/>
      <c r="E4" s="545" t="s">
        <v>9</v>
      </c>
      <c r="F4" s="384" t="s">
        <v>373</v>
      </c>
      <c r="G4" s="384" t="s">
        <v>374</v>
      </c>
      <c r="H4" s="384" t="s">
        <v>375</v>
      </c>
      <c r="I4" s="384" t="s">
        <v>375</v>
      </c>
      <c r="J4" s="384" t="s">
        <v>15</v>
      </c>
      <c r="K4" s="384" t="s">
        <v>376</v>
      </c>
    </row>
    <row r="5" spans="2:11" s="385" customFormat="1" ht="13.5" customHeight="1">
      <c r="B5" s="543"/>
      <c r="C5" s="543"/>
      <c r="D5" s="544"/>
      <c r="E5" s="546"/>
      <c r="F5" s="386" t="s">
        <v>377</v>
      </c>
      <c r="G5" s="386" t="s">
        <v>378</v>
      </c>
      <c r="H5" s="386" t="s">
        <v>379</v>
      </c>
      <c r="I5" s="386" t="s">
        <v>380</v>
      </c>
      <c r="J5" s="386" t="s">
        <v>381</v>
      </c>
      <c r="K5" s="386" t="s">
        <v>382</v>
      </c>
    </row>
    <row r="6" spans="2:11" ht="4.5" customHeight="1">
      <c r="B6" s="387"/>
      <c r="C6" s="387"/>
      <c r="D6" s="387"/>
      <c r="E6" s="388"/>
      <c r="F6" s="387"/>
      <c r="G6" s="387"/>
      <c r="H6" s="387"/>
      <c r="I6" s="387"/>
      <c r="J6" s="387"/>
      <c r="K6" s="387"/>
    </row>
    <row r="7" spans="4:11" ht="12" customHeight="1" thickBot="1" thickTop="1">
      <c r="D7" s="365" t="s">
        <v>9</v>
      </c>
      <c r="E7" s="389">
        <v>4459</v>
      </c>
      <c r="F7" s="390">
        <v>3483</v>
      </c>
      <c r="G7" s="390">
        <v>927</v>
      </c>
      <c r="H7" s="391">
        <v>5</v>
      </c>
      <c r="I7" s="390">
        <f>SUM(I9:I17)</f>
        <v>0</v>
      </c>
      <c r="J7" s="390">
        <v>44</v>
      </c>
      <c r="K7" s="391">
        <f>K18+K29</f>
        <v>0</v>
      </c>
    </row>
    <row r="8" spans="5:11" ht="4.5" customHeight="1" thickBot="1" thickTop="1">
      <c r="E8" s="392"/>
      <c r="F8" s="393"/>
      <c r="G8" s="393"/>
      <c r="H8" s="393"/>
      <c r="I8" s="393"/>
      <c r="J8" s="393"/>
      <c r="K8" s="393"/>
    </row>
    <row r="9" spans="4:11" ht="12" customHeight="1" thickBot="1" thickTop="1">
      <c r="D9" s="374" t="s">
        <v>347</v>
      </c>
      <c r="E9" s="394">
        <v>3922</v>
      </c>
      <c r="F9" s="391">
        <v>3251</v>
      </c>
      <c r="G9" s="391">
        <v>670</v>
      </c>
      <c r="H9" s="391">
        <v>1</v>
      </c>
      <c r="I9" s="391">
        <f aca="true" t="shared" si="0" ref="I9:K12">I20+I31</f>
        <v>0</v>
      </c>
      <c r="J9" s="391">
        <f t="shared" si="0"/>
        <v>0</v>
      </c>
      <c r="K9" s="391">
        <f t="shared" si="0"/>
        <v>0</v>
      </c>
    </row>
    <row r="10" spans="4:11" ht="12" customHeight="1" thickBot="1" thickTop="1">
      <c r="D10" s="374" t="s">
        <v>348</v>
      </c>
      <c r="E10" s="394">
        <v>24</v>
      </c>
      <c r="F10" s="391">
        <v>5</v>
      </c>
      <c r="G10" s="391">
        <v>18</v>
      </c>
      <c r="H10" s="391">
        <v>1</v>
      </c>
      <c r="I10" s="391">
        <f t="shared" si="0"/>
        <v>0</v>
      </c>
      <c r="J10" s="391">
        <f t="shared" si="0"/>
        <v>0</v>
      </c>
      <c r="K10" s="391">
        <f t="shared" si="0"/>
        <v>0</v>
      </c>
    </row>
    <row r="11" spans="4:11" ht="12" customHeight="1" thickBot="1" thickTop="1">
      <c r="D11" s="374" t="s">
        <v>349</v>
      </c>
      <c r="E11" s="394">
        <v>126</v>
      </c>
      <c r="F11" s="391">
        <v>86</v>
      </c>
      <c r="G11" s="391">
        <v>39</v>
      </c>
      <c r="H11" s="391">
        <v>1</v>
      </c>
      <c r="I11" s="391">
        <f t="shared" si="0"/>
        <v>0</v>
      </c>
      <c r="J11" s="391">
        <f t="shared" si="0"/>
        <v>0</v>
      </c>
      <c r="K11" s="391">
        <f t="shared" si="0"/>
        <v>0</v>
      </c>
    </row>
    <row r="12" spans="3:11" ht="12" customHeight="1" thickBot="1" thickTop="1">
      <c r="C12" s="374" t="s">
        <v>9</v>
      </c>
      <c r="D12" s="374" t="s">
        <v>217</v>
      </c>
      <c r="E12" s="394">
        <v>201</v>
      </c>
      <c r="F12" s="391">
        <v>71</v>
      </c>
      <c r="G12" s="391">
        <v>129</v>
      </c>
      <c r="H12" s="391">
        <v>1</v>
      </c>
      <c r="I12" s="391">
        <f t="shared" si="0"/>
        <v>0</v>
      </c>
      <c r="J12" s="391">
        <f t="shared" si="0"/>
        <v>0</v>
      </c>
      <c r="K12" s="391">
        <f t="shared" si="0"/>
        <v>0</v>
      </c>
    </row>
    <row r="13" spans="4:11" ht="12" customHeight="1" thickBot="1" thickTop="1">
      <c r="D13" s="374" t="s">
        <v>350</v>
      </c>
      <c r="E13" s="394">
        <v>8</v>
      </c>
      <c r="F13" s="393" t="s">
        <v>384</v>
      </c>
      <c r="G13" s="391">
        <f>G24+G35</f>
        <v>0</v>
      </c>
      <c r="H13" s="391">
        <f aca="true" t="shared" si="1" ref="H13:K14">H24</f>
        <v>0</v>
      </c>
      <c r="I13" s="391">
        <f t="shared" si="1"/>
        <v>0</v>
      </c>
      <c r="J13" s="391">
        <v>8</v>
      </c>
      <c r="K13" s="391">
        <f t="shared" si="1"/>
        <v>0</v>
      </c>
    </row>
    <row r="14" spans="4:11" ht="12" customHeight="1" thickBot="1" thickTop="1">
      <c r="D14" s="374" t="s">
        <v>222</v>
      </c>
      <c r="E14" s="394">
        <v>26</v>
      </c>
      <c r="F14" s="391">
        <v>2</v>
      </c>
      <c r="G14" s="391">
        <v>23</v>
      </c>
      <c r="H14" s="391">
        <v>1</v>
      </c>
      <c r="I14" s="391">
        <f t="shared" si="1"/>
        <v>0</v>
      </c>
      <c r="J14" s="391">
        <f t="shared" si="1"/>
        <v>0</v>
      </c>
      <c r="K14" s="391">
        <f t="shared" si="1"/>
        <v>0</v>
      </c>
    </row>
    <row r="15" spans="4:11" ht="12" customHeight="1">
      <c r="D15" s="374" t="s">
        <v>209</v>
      </c>
      <c r="E15" s="394">
        <v>42</v>
      </c>
      <c r="F15" s="393">
        <f>F26+F35</f>
        <v>0</v>
      </c>
      <c r="G15" s="393">
        <v>6</v>
      </c>
      <c r="H15" s="391">
        <f aca="true" t="shared" si="2" ref="H15:I17">H26</f>
        <v>0</v>
      </c>
      <c r="I15" s="391">
        <f t="shared" si="2"/>
        <v>0</v>
      </c>
      <c r="J15" s="393">
        <v>36</v>
      </c>
      <c r="K15" s="391">
        <f>K26</f>
        <v>0</v>
      </c>
    </row>
    <row r="16" spans="4:11" ht="12" customHeight="1">
      <c r="D16" s="374" t="s">
        <v>285</v>
      </c>
      <c r="E16" s="394">
        <v>72</v>
      </c>
      <c r="F16" s="393">
        <v>48</v>
      </c>
      <c r="G16" s="393">
        <v>24</v>
      </c>
      <c r="H16" s="391">
        <f t="shared" si="2"/>
        <v>0</v>
      </c>
      <c r="I16" s="391">
        <f t="shared" si="2"/>
        <v>0</v>
      </c>
      <c r="J16" s="391">
        <f>J27</f>
        <v>0</v>
      </c>
      <c r="K16" s="391">
        <f>K27</f>
        <v>0</v>
      </c>
    </row>
    <row r="17" spans="4:11" ht="12" customHeight="1">
      <c r="D17" s="374" t="s">
        <v>366</v>
      </c>
      <c r="E17" s="394">
        <v>38</v>
      </c>
      <c r="F17" s="391">
        <v>20</v>
      </c>
      <c r="G17" s="391">
        <v>18</v>
      </c>
      <c r="H17" s="391">
        <f t="shared" si="2"/>
        <v>0</v>
      </c>
      <c r="I17" s="391">
        <f t="shared" si="2"/>
        <v>0</v>
      </c>
      <c r="J17" s="391">
        <f>J28</f>
        <v>0</v>
      </c>
      <c r="K17" s="391">
        <f>K28</f>
        <v>0</v>
      </c>
    </row>
    <row r="18" spans="5:11" ht="4.5" customHeight="1" thickBot="1" thickTop="1">
      <c r="E18" s="392"/>
      <c r="F18" s="393"/>
      <c r="G18" s="393"/>
      <c r="H18" s="391"/>
      <c r="I18" s="393"/>
      <c r="J18" s="393"/>
      <c r="K18" s="393"/>
    </row>
    <row r="19" spans="4:11" ht="12" customHeight="1" thickBot="1" thickTop="1">
      <c r="D19" s="374" t="s">
        <v>9</v>
      </c>
      <c r="E19" s="394">
        <v>4454</v>
      </c>
      <c r="F19" s="391">
        <v>3478</v>
      </c>
      <c r="G19" s="391">
        <v>927</v>
      </c>
      <c r="H19" s="391">
        <v>5</v>
      </c>
      <c r="I19" s="391">
        <f>SUM(I20:I28)</f>
        <v>0</v>
      </c>
      <c r="J19" s="391">
        <v>44</v>
      </c>
      <c r="K19" s="391">
        <f aca="true" t="shared" si="3" ref="K19:K28">K50+K81</f>
        <v>0</v>
      </c>
    </row>
    <row r="20" spans="4:11" ht="12" customHeight="1" thickBot="1" thickTop="1">
      <c r="D20" s="374" t="s">
        <v>347</v>
      </c>
      <c r="E20" s="394">
        <v>3918</v>
      </c>
      <c r="F20" s="391">
        <v>3247</v>
      </c>
      <c r="G20" s="391">
        <v>670</v>
      </c>
      <c r="H20" s="391">
        <v>1</v>
      </c>
      <c r="I20" s="391">
        <f aca="true" t="shared" si="4" ref="I20:J23">I51+I82</f>
        <v>0</v>
      </c>
      <c r="J20" s="391">
        <f t="shared" si="4"/>
        <v>0</v>
      </c>
      <c r="K20" s="391">
        <f t="shared" si="3"/>
        <v>0</v>
      </c>
    </row>
    <row r="21" spans="4:11" ht="12" customHeight="1" thickBot="1" thickTop="1">
      <c r="D21" s="374" t="s">
        <v>348</v>
      </c>
      <c r="E21" s="394">
        <v>24</v>
      </c>
      <c r="F21" s="391">
        <v>5</v>
      </c>
      <c r="G21" s="391">
        <v>18</v>
      </c>
      <c r="H21" s="391">
        <v>1</v>
      </c>
      <c r="I21" s="391">
        <f t="shared" si="4"/>
        <v>0</v>
      </c>
      <c r="J21" s="391">
        <f t="shared" si="4"/>
        <v>0</v>
      </c>
      <c r="K21" s="391">
        <f t="shared" si="3"/>
        <v>0</v>
      </c>
    </row>
    <row r="22" spans="2:11" ht="12" customHeight="1" thickBot="1" thickTop="1">
      <c r="B22" s="374" t="s">
        <v>9</v>
      </c>
      <c r="C22" s="374" t="s">
        <v>351</v>
      </c>
      <c r="D22" s="374" t="s">
        <v>349</v>
      </c>
      <c r="E22" s="394">
        <v>125</v>
      </c>
      <c r="F22" s="391">
        <v>85</v>
      </c>
      <c r="G22" s="391">
        <v>39</v>
      </c>
      <c r="H22" s="391">
        <v>1</v>
      </c>
      <c r="I22" s="391">
        <f t="shared" si="4"/>
        <v>0</v>
      </c>
      <c r="J22" s="391">
        <f t="shared" si="4"/>
        <v>0</v>
      </c>
      <c r="K22" s="391">
        <f t="shared" si="3"/>
        <v>0</v>
      </c>
    </row>
    <row r="23" spans="3:11" ht="12" customHeight="1" thickBot="1" thickTop="1">
      <c r="C23" s="374" t="s">
        <v>352</v>
      </c>
      <c r="D23" s="374" t="s">
        <v>217</v>
      </c>
      <c r="E23" s="394">
        <v>201</v>
      </c>
      <c r="F23" s="391">
        <v>71</v>
      </c>
      <c r="G23" s="391">
        <v>129</v>
      </c>
      <c r="H23" s="391">
        <v>1</v>
      </c>
      <c r="I23" s="391">
        <f t="shared" si="4"/>
        <v>0</v>
      </c>
      <c r="J23" s="391">
        <f t="shared" si="4"/>
        <v>0</v>
      </c>
      <c r="K23" s="391">
        <f t="shared" si="3"/>
        <v>0</v>
      </c>
    </row>
    <row r="24" spans="3:11" ht="12" customHeight="1" thickBot="1" thickTop="1">
      <c r="C24" s="374" t="s">
        <v>353</v>
      </c>
      <c r="D24" s="374" t="s">
        <v>350</v>
      </c>
      <c r="E24" s="394">
        <v>8</v>
      </c>
      <c r="F24" s="393">
        <f>F55+F86</f>
        <v>0</v>
      </c>
      <c r="G24" s="391">
        <f>G35+G46</f>
        <v>0</v>
      </c>
      <c r="H24" s="391">
        <f>H55+H86</f>
        <v>0</v>
      </c>
      <c r="I24" s="391">
        <f>I55+I86</f>
        <v>0</v>
      </c>
      <c r="J24" s="391">
        <v>8</v>
      </c>
      <c r="K24" s="391">
        <f t="shared" si="3"/>
        <v>0</v>
      </c>
    </row>
    <row r="25" spans="4:11" ht="12" customHeight="1" thickBot="1" thickTop="1">
      <c r="D25" s="374" t="s">
        <v>222</v>
      </c>
      <c r="E25" s="394">
        <v>26</v>
      </c>
      <c r="F25" s="391">
        <v>2</v>
      </c>
      <c r="G25" s="391">
        <v>23</v>
      </c>
      <c r="H25" s="391">
        <v>1</v>
      </c>
      <c r="I25" s="391">
        <f>I56+I87</f>
        <v>0</v>
      </c>
      <c r="J25" s="391">
        <f>J56+J87</f>
        <v>0</v>
      </c>
      <c r="K25" s="391">
        <f t="shared" si="3"/>
        <v>0</v>
      </c>
    </row>
    <row r="26" spans="4:11" ht="12" customHeight="1">
      <c r="D26" s="374" t="s">
        <v>209</v>
      </c>
      <c r="E26" s="394">
        <v>42</v>
      </c>
      <c r="F26" s="393">
        <f>F57+F88</f>
        <v>0</v>
      </c>
      <c r="G26" s="393">
        <v>6</v>
      </c>
      <c r="H26" s="393">
        <f aca="true" t="shared" si="5" ref="H26:I28">H57+H88</f>
        <v>0</v>
      </c>
      <c r="I26" s="393">
        <f t="shared" si="5"/>
        <v>0</v>
      </c>
      <c r="J26" s="393">
        <v>36</v>
      </c>
      <c r="K26" s="393">
        <f t="shared" si="3"/>
        <v>0</v>
      </c>
    </row>
    <row r="27" spans="4:11" ht="12" customHeight="1">
      <c r="D27" s="374" t="s">
        <v>285</v>
      </c>
      <c r="E27" s="394">
        <v>72</v>
      </c>
      <c r="F27" s="393">
        <v>48</v>
      </c>
      <c r="G27" s="393">
        <v>24</v>
      </c>
      <c r="H27" s="393">
        <f t="shared" si="5"/>
        <v>0</v>
      </c>
      <c r="I27" s="393">
        <f t="shared" si="5"/>
        <v>0</v>
      </c>
      <c r="J27" s="391">
        <f>J58+J89</f>
        <v>0</v>
      </c>
      <c r="K27" s="393">
        <f t="shared" si="3"/>
        <v>0</v>
      </c>
    </row>
    <row r="28" spans="4:11" ht="12" customHeight="1">
      <c r="D28" s="374" t="s">
        <v>366</v>
      </c>
      <c r="E28" s="394">
        <v>38</v>
      </c>
      <c r="F28" s="391">
        <v>20</v>
      </c>
      <c r="G28" s="391">
        <v>18</v>
      </c>
      <c r="H28" s="391">
        <f t="shared" si="5"/>
        <v>0</v>
      </c>
      <c r="I28" s="391">
        <f t="shared" si="5"/>
        <v>0</v>
      </c>
      <c r="J28" s="391">
        <f>J59+J90</f>
        <v>0</v>
      </c>
      <c r="K28" s="391">
        <f t="shared" si="3"/>
        <v>0</v>
      </c>
    </row>
    <row r="29" spans="5:11" ht="4.5" customHeight="1" thickBot="1" thickTop="1">
      <c r="E29" s="392"/>
      <c r="F29" s="393"/>
      <c r="G29" s="393"/>
      <c r="H29" s="393"/>
      <c r="I29" s="393"/>
      <c r="J29" s="393"/>
      <c r="K29" s="393"/>
    </row>
    <row r="30" spans="4:11" ht="12" customHeight="1" thickBot="1" thickTop="1">
      <c r="D30" s="374" t="s">
        <v>9</v>
      </c>
      <c r="E30" s="394">
        <v>5</v>
      </c>
      <c r="F30" s="393">
        <v>5</v>
      </c>
      <c r="G30" s="393" t="s">
        <v>385</v>
      </c>
      <c r="H30" s="393">
        <f>SUM(H31:H35)</f>
        <v>0</v>
      </c>
      <c r="I30" s="393">
        <f>SUM(I31:I35)</f>
        <v>0</v>
      </c>
      <c r="J30" s="393">
        <f>SUM(J31:J35)</f>
        <v>0</v>
      </c>
      <c r="K30" s="393">
        <f>SUM(K31:K35)</f>
        <v>0</v>
      </c>
    </row>
    <row r="31" spans="3:11" ht="12" customHeight="1" thickBot="1" thickTop="1">
      <c r="C31" s="374" t="s">
        <v>354</v>
      </c>
      <c r="D31" s="374" t="s">
        <v>347</v>
      </c>
      <c r="E31" s="394">
        <v>4</v>
      </c>
      <c r="F31" s="393">
        <v>4</v>
      </c>
      <c r="G31" s="393">
        <f>G62+G93</f>
        <v>0</v>
      </c>
      <c r="H31" s="393">
        <f aca="true" t="shared" si="6" ref="H31:K35">H62+H93</f>
        <v>0</v>
      </c>
      <c r="I31" s="393">
        <f t="shared" si="6"/>
        <v>0</v>
      </c>
      <c r="J31" s="393">
        <f t="shared" si="6"/>
        <v>0</v>
      </c>
      <c r="K31" s="393">
        <f t="shared" si="6"/>
        <v>0</v>
      </c>
    </row>
    <row r="32" spans="3:11" ht="12" customHeight="1" thickBot="1" thickTop="1">
      <c r="C32" s="374" t="s">
        <v>355</v>
      </c>
      <c r="D32" s="374" t="s">
        <v>348</v>
      </c>
      <c r="E32" s="392">
        <f>SUM(F32:K32)</f>
        <v>0</v>
      </c>
      <c r="F32" s="393">
        <f>F63+F94</f>
        <v>0</v>
      </c>
      <c r="G32" s="393">
        <f>G63+G94</f>
        <v>0</v>
      </c>
      <c r="H32" s="393">
        <f t="shared" si="6"/>
        <v>0</v>
      </c>
      <c r="I32" s="393">
        <f t="shared" si="6"/>
        <v>0</v>
      </c>
      <c r="J32" s="393">
        <f t="shared" si="6"/>
        <v>0</v>
      </c>
      <c r="K32" s="393">
        <f t="shared" si="6"/>
        <v>0</v>
      </c>
    </row>
    <row r="33" spans="3:11" ht="12" customHeight="1" thickBot="1" thickTop="1">
      <c r="C33" s="374" t="s">
        <v>353</v>
      </c>
      <c r="D33" s="374" t="s">
        <v>349</v>
      </c>
      <c r="E33" s="394">
        <v>1</v>
      </c>
      <c r="F33" s="393">
        <v>1</v>
      </c>
      <c r="G33" s="393">
        <f>G64+G95</f>
        <v>0</v>
      </c>
      <c r="H33" s="393">
        <f t="shared" si="6"/>
        <v>0</v>
      </c>
      <c r="I33" s="393">
        <f t="shared" si="6"/>
        <v>0</v>
      </c>
      <c r="J33" s="393">
        <f t="shared" si="6"/>
        <v>0</v>
      </c>
      <c r="K33" s="393">
        <f t="shared" si="6"/>
        <v>0</v>
      </c>
    </row>
    <row r="34" spans="4:11" ht="12" customHeight="1">
      <c r="D34" s="374" t="s">
        <v>217</v>
      </c>
      <c r="E34" s="392">
        <f>SUM(F34:K34)</f>
        <v>0</v>
      </c>
      <c r="F34" s="393">
        <f>F65+F96</f>
        <v>0</v>
      </c>
      <c r="G34" s="393">
        <f>G65+G96</f>
        <v>0</v>
      </c>
      <c r="H34" s="393">
        <f t="shared" si="6"/>
        <v>0</v>
      </c>
      <c r="I34" s="393">
        <f t="shared" si="6"/>
        <v>0</v>
      </c>
      <c r="J34" s="393">
        <f t="shared" si="6"/>
        <v>0</v>
      </c>
      <c r="K34" s="393">
        <f t="shared" si="6"/>
        <v>0</v>
      </c>
    </row>
    <row r="35" spans="4:11" ht="12" customHeight="1">
      <c r="D35" s="374" t="s">
        <v>368</v>
      </c>
      <c r="E35" s="392">
        <f>SUM(F35:K35)</f>
        <v>0</v>
      </c>
      <c r="F35" s="393">
        <f>F66+F97</f>
        <v>0</v>
      </c>
      <c r="G35" s="393">
        <f>G66+G97</f>
        <v>0</v>
      </c>
      <c r="H35" s="393">
        <f t="shared" si="6"/>
        <v>0</v>
      </c>
      <c r="I35" s="393">
        <f t="shared" si="6"/>
        <v>0</v>
      </c>
      <c r="J35" s="393">
        <f t="shared" si="6"/>
        <v>0</v>
      </c>
      <c r="K35" s="393">
        <f t="shared" si="6"/>
        <v>0</v>
      </c>
    </row>
    <row r="36" spans="5:11" ht="4.5" customHeight="1">
      <c r="E36" s="392">
        <f>SUM(F36:K36)</f>
        <v>0</v>
      </c>
      <c r="F36" s="393"/>
      <c r="G36" s="393"/>
      <c r="H36" s="393"/>
      <c r="I36" s="393"/>
      <c r="J36" s="393"/>
      <c r="K36" s="393"/>
    </row>
    <row r="37" spans="5:11" ht="4.5" customHeight="1" thickBot="1" thickTop="1">
      <c r="E37" s="392">
        <f>SUM(F37:K37)</f>
        <v>0</v>
      </c>
      <c r="F37" s="393"/>
      <c r="G37" s="393"/>
      <c r="H37" s="393"/>
      <c r="I37" s="393"/>
      <c r="J37" s="393"/>
      <c r="K37" s="393"/>
    </row>
    <row r="38" spans="4:11" ht="12" customHeight="1" thickBot="1" thickTop="1">
      <c r="D38" s="365" t="s">
        <v>9</v>
      </c>
      <c r="E38" s="389">
        <v>2081</v>
      </c>
      <c r="F38" s="390">
        <v>1932</v>
      </c>
      <c r="G38" s="390">
        <v>141</v>
      </c>
      <c r="H38" s="393">
        <v>1</v>
      </c>
      <c r="I38" s="390">
        <f>SUM(I40:I48)</f>
        <v>0</v>
      </c>
      <c r="J38" s="390">
        <v>7</v>
      </c>
      <c r="K38" s="395">
        <f>SUM(K40:K48)</f>
        <v>0</v>
      </c>
    </row>
    <row r="39" spans="5:11" ht="4.5" customHeight="1" thickBot="1" thickTop="1">
      <c r="E39" s="392"/>
      <c r="F39" s="393"/>
      <c r="G39" s="393"/>
      <c r="H39" s="393"/>
      <c r="I39" s="393"/>
      <c r="J39" s="393"/>
      <c r="K39" s="393"/>
    </row>
    <row r="40" spans="4:11" ht="12" customHeight="1" thickBot="1" thickTop="1">
      <c r="D40" s="374" t="s">
        <v>347</v>
      </c>
      <c r="E40" s="394">
        <v>1863</v>
      </c>
      <c r="F40" s="391">
        <v>1773</v>
      </c>
      <c r="G40" s="391">
        <v>90</v>
      </c>
      <c r="H40" s="393" t="s">
        <v>386</v>
      </c>
      <c r="I40" s="391">
        <f aca="true" t="shared" si="7" ref="I40:K43">I51+I62</f>
        <v>0</v>
      </c>
      <c r="J40" s="391">
        <f t="shared" si="7"/>
        <v>0</v>
      </c>
      <c r="K40" s="391">
        <f t="shared" si="7"/>
        <v>0</v>
      </c>
    </row>
    <row r="41" spans="4:11" ht="12" customHeight="1" thickBot="1" thickTop="1">
      <c r="D41" s="374" t="s">
        <v>348</v>
      </c>
      <c r="E41" s="394">
        <v>13</v>
      </c>
      <c r="F41" s="391">
        <v>5</v>
      </c>
      <c r="G41" s="391">
        <v>8</v>
      </c>
      <c r="H41" s="391">
        <f>H52+H63</f>
        <v>0</v>
      </c>
      <c r="I41" s="391">
        <f t="shared" si="7"/>
        <v>0</v>
      </c>
      <c r="J41" s="391">
        <f t="shared" si="7"/>
        <v>0</v>
      </c>
      <c r="K41" s="391">
        <f t="shared" si="7"/>
        <v>0</v>
      </c>
    </row>
    <row r="42" spans="4:11" ht="12" customHeight="1" thickBot="1" thickTop="1">
      <c r="D42" s="374" t="s">
        <v>349</v>
      </c>
      <c r="E42" s="394">
        <v>111</v>
      </c>
      <c r="F42" s="391">
        <v>81</v>
      </c>
      <c r="G42" s="391">
        <v>29</v>
      </c>
      <c r="H42" s="391">
        <v>1</v>
      </c>
      <c r="I42" s="391">
        <f t="shared" si="7"/>
        <v>0</v>
      </c>
      <c r="J42" s="391">
        <f t="shared" si="7"/>
        <v>0</v>
      </c>
      <c r="K42" s="391">
        <f t="shared" si="7"/>
        <v>0</v>
      </c>
    </row>
    <row r="43" spans="3:11" ht="12" customHeight="1" thickBot="1" thickTop="1">
      <c r="C43" s="374" t="s">
        <v>9</v>
      </c>
      <c r="D43" s="374" t="s">
        <v>217</v>
      </c>
      <c r="E43" s="394">
        <v>51</v>
      </c>
      <c r="F43" s="391">
        <v>40</v>
      </c>
      <c r="G43" s="391">
        <v>11</v>
      </c>
      <c r="H43" s="391">
        <f>H54+H65</f>
        <v>0</v>
      </c>
      <c r="I43" s="391">
        <f t="shared" si="7"/>
        <v>0</v>
      </c>
      <c r="J43" s="391">
        <f t="shared" si="7"/>
        <v>0</v>
      </c>
      <c r="K43" s="391">
        <f t="shared" si="7"/>
        <v>0</v>
      </c>
    </row>
    <row r="44" spans="4:11" ht="12" customHeight="1" thickBot="1" thickTop="1">
      <c r="D44" s="374" t="s">
        <v>350</v>
      </c>
      <c r="E44" s="394">
        <v>7</v>
      </c>
      <c r="F44" s="391">
        <f aca="true" t="shared" si="8" ref="F44:K47">F55</f>
        <v>0</v>
      </c>
      <c r="G44" s="391">
        <f>G55+G66</f>
        <v>0</v>
      </c>
      <c r="H44" s="391">
        <f t="shared" si="8"/>
        <v>0</v>
      </c>
      <c r="I44" s="391">
        <f t="shared" si="8"/>
        <v>0</v>
      </c>
      <c r="J44" s="391">
        <v>7</v>
      </c>
      <c r="K44" s="391">
        <f t="shared" si="8"/>
        <v>0</v>
      </c>
    </row>
    <row r="45" spans="4:11" ht="12" customHeight="1" thickBot="1" thickTop="1">
      <c r="D45" s="374" t="s">
        <v>222</v>
      </c>
      <c r="E45" s="392">
        <f>SUM(F45:K45)</f>
        <v>0</v>
      </c>
      <c r="F45" s="393">
        <f>F56+F65</f>
        <v>0</v>
      </c>
      <c r="G45" s="391">
        <f>G56+G67</f>
        <v>0</v>
      </c>
      <c r="H45" s="391">
        <f t="shared" si="8"/>
        <v>0</v>
      </c>
      <c r="I45" s="391">
        <f t="shared" si="8"/>
        <v>0</v>
      </c>
      <c r="J45" s="391">
        <f t="shared" si="8"/>
        <v>0</v>
      </c>
      <c r="K45" s="391">
        <f t="shared" si="8"/>
        <v>0</v>
      </c>
    </row>
    <row r="46" spans="4:11" ht="12" customHeight="1">
      <c r="D46" s="374" t="s">
        <v>209</v>
      </c>
      <c r="E46" s="392">
        <f>SUM(F46:K46)</f>
        <v>0</v>
      </c>
      <c r="F46" s="393">
        <f>F57+F66</f>
        <v>0</v>
      </c>
      <c r="G46" s="391">
        <f>G57+G68</f>
        <v>0</v>
      </c>
      <c r="H46" s="391">
        <f>H57+H68</f>
        <v>0</v>
      </c>
      <c r="I46" s="391">
        <f t="shared" si="8"/>
        <v>0</v>
      </c>
      <c r="J46" s="391">
        <f t="shared" si="8"/>
        <v>0</v>
      </c>
      <c r="K46" s="391">
        <f>K57</f>
        <v>0</v>
      </c>
    </row>
    <row r="47" spans="4:11" ht="12" customHeight="1">
      <c r="D47" s="374" t="s">
        <v>285</v>
      </c>
      <c r="E47" s="392">
        <v>22</v>
      </c>
      <c r="F47" s="393">
        <v>21</v>
      </c>
      <c r="G47" s="393">
        <v>1</v>
      </c>
      <c r="H47" s="391" t="s">
        <v>387</v>
      </c>
      <c r="I47" s="391">
        <f t="shared" si="8"/>
        <v>0</v>
      </c>
      <c r="J47" s="391">
        <f t="shared" si="8"/>
        <v>0</v>
      </c>
      <c r="K47" s="391">
        <f>K58</f>
        <v>0</v>
      </c>
    </row>
    <row r="48" spans="4:11" ht="12" customHeight="1">
      <c r="D48" s="374" t="s">
        <v>366</v>
      </c>
      <c r="E48" s="394">
        <v>14</v>
      </c>
      <c r="F48" s="391">
        <v>12</v>
      </c>
      <c r="G48" s="391">
        <v>2</v>
      </c>
      <c r="H48" s="391">
        <f>H59</f>
        <v>0</v>
      </c>
      <c r="I48" s="391">
        <f>I59</f>
        <v>0</v>
      </c>
      <c r="J48" s="391">
        <f>J59</f>
        <v>0</v>
      </c>
      <c r="K48" s="391">
        <f>K59</f>
        <v>0</v>
      </c>
    </row>
    <row r="49" spans="5:11" ht="4.5" customHeight="1" thickBot="1" thickTop="1">
      <c r="E49" s="392">
        <f>SUM(F49:K49)</f>
        <v>0</v>
      </c>
      <c r="F49" s="393"/>
      <c r="G49" s="393"/>
      <c r="H49" s="393"/>
      <c r="I49" s="393"/>
      <c r="J49" s="393"/>
      <c r="K49" s="393"/>
    </row>
    <row r="50" spans="4:11" ht="12" customHeight="1" thickBot="1" thickTop="1">
      <c r="D50" s="374" t="s">
        <v>9</v>
      </c>
      <c r="E50" s="394">
        <v>2077</v>
      </c>
      <c r="F50" s="391">
        <v>1928</v>
      </c>
      <c r="G50" s="391">
        <v>141</v>
      </c>
      <c r="H50" s="391">
        <v>1</v>
      </c>
      <c r="I50" s="391">
        <f>SUM(I51:I59)</f>
        <v>0</v>
      </c>
      <c r="J50" s="391">
        <v>7</v>
      </c>
      <c r="K50" s="391">
        <f>SUM(K51:K59)</f>
        <v>0</v>
      </c>
    </row>
    <row r="51" spans="4:11" ht="12" customHeight="1" thickBot="1" thickTop="1">
      <c r="D51" s="374" t="s">
        <v>347</v>
      </c>
      <c r="E51" s="394">
        <v>1860</v>
      </c>
      <c r="F51" s="396">
        <v>1770</v>
      </c>
      <c r="G51" s="396">
        <v>90</v>
      </c>
      <c r="H51" s="397">
        <v>0</v>
      </c>
      <c r="I51" s="396">
        <v>0</v>
      </c>
      <c r="J51" s="397">
        <v>0</v>
      </c>
      <c r="K51" s="397">
        <v>0</v>
      </c>
    </row>
    <row r="52" spans="4:11" ht="12" customHeight="1" thickBot="1" thickTop="1">
      <c r="D52" s="374" t="s">
        <v>348</v>
      </c>
      <c r="E52" s="394">
        <v>13</v>
      </c>
      <c r="F52" s="396">
        <v>5</v>
      </c>
      <c r="G52" s="396">
        <v>8</v>
      </c>
      <c r="H52" s="397">
        <v>0</v>
      </c>
      <c r="I52" s="397">
        <v>0</v>
      </c>
      <c r="J52" s="397">
        <v>0</v>
      </c>
      <c r="K52" s="397">
        <v>0</v>
      </c>
    </row>
    <row r="53" spans="2:11" ht="12" customHeight="1" thickBot="1" thickTop="1">
      <c r="B53" s="374" t="s">
        <v>371</v>
      </c>
      <c r="C53" s="374" t="s">
        <v>351</v>
      </c>
      <c r="D53" s="374" t="s">
        <v>349</v>
      </c>
      <c r="E53" s="394">
        <v>110</v>
      </c>
      <c r="F53" s="396">
        <v>80</v>
      </c>
      <c r="G53" s="396">
        <v>29</v>
      </c>
      <c r="H53" s="397">
        <v>1</v>
      </c>
      <c r="I53" s="397">
        <v>0</v>
      </c>
      <c r="J53" s="397">
        <v>0</v>
      </c>
      <c r="K53" s="397">
        <v>0</v>
      </c>
    </row>
    <row r="54" spans="3:11" ht="12" customHeight="1" thickBot="1" thickTop="1">
      <c r="C54" s="374" t="s">
        <v>352</v>
      </c>
      <c r="D54" s="374" t="s">
        <v>217</v>
      </c>
      <c r="E54" s="394">
        <v>51</v>
      </c>
      <c r="F54" s="396">
        <v>40</v>
      </c>
      <c r="G54" s="396">
        <v>11</v>
      </c>
      <c r="H54" s="397">
        <v>0</v>
      </c>
      <c r="I54" s="397">
        <v>0</v>
      </c>
      <c r="J54" s="397">
        <v>0</v>
      </c>
      <c r="K54" s="397">
        <v>0</v>
      </c>
    </row>
    <row r="55" spans="3:11" ht="12" customHeight="1" thickBot="1" thickTop="1">
      <c r="C55" s="374" t="s">
        <v>353</v>
      </c>
      <c r="D55" s="374" t="s">
        <v>350</v>
      </c>
      <c r="E55" s="394">
        <v>7</v>
      </c>
      <c r="F55" s="397">
        <v>0</v>
      </c>
      <c r="G55" s="397">
        <v>0</v>
      </c>
      <c r="H55" s="397">
        <v>0</v>
      </c>
      <c r="I55" s="397">
        <v>0</v>
      </c>
      <c r="J55" s="396">
        <v>7</v>
      </c>
      <c r="K55" s="397">
        <v>0</v>
      </c>
    </row>
    <row r="56" spans="4:11" ht="12" customHeight="1" thickBot="1" thickTop="1">
      <c r="D56" s="374" t="s">
        <v>222</v>
      </c>
      <c r="E56" s="392">
        <f>SUM(F56:K56)</f>
        <v>0</v>
      </c>
      <c r="F56" s="397">
        <v>0</v>
      </c>
      <c r="G56" s="397">
        <v>0</v>
      </c>
      <c r="H56" s="397">
        <v>0</v>
      </c>
      <c r="I56" s="397">
        <v>0</v>
      </c>
      <c r="J56" s="397">
        <v>0</v>
      </c>
      <c r="K56" s="397">
        <v>0</v>
      </c>
    </row>
    <row r="57" spans="4:11" ht="12" customHeight="1">
      <c r="D57" s="374" t="s">
        <v>209</v>
      </c>
      <c r="E57" s="392">
        <f>SUM(F57:K57)</f>
        <v>0</v>
      </c>
      <c r="F57" s="397">
        <v>0</v>
      </c>
      <c r="G57" s="397">
        <v>0</v>
      </c>
      <c r="H57" s="397">
        <v>0</v>
      </c>
      <c r="I57" s="397">
        <v>0</v>
      </c>
      <c r="J57" s="397">
        <v>0</v>
      </c>
      <c r="K57" s="397">
        <v>0</v>
      </c>
    </row>
    <row r="58" spans="4:11" ht="12" customHeight="1">
      <c r="D58" s="374" t="s">
        <v>285</v>
      </c>
      <c r="E58" s="392">
        <v>22</v>
      </c>
      <c r="F58" s="397">
        <v>21</v>
      </c>
      <c r="G58" s="397">
        <v>1</v>
      </c>
      <c r="H58" s="397">
        <v>0</v>
      </c>
      <c r="I58" s="397">
        <v>0</v>
      </c>
      <c r="J58" s="397">
        <v>0</v>
      </c>
      <c r="K58" s="397">
        <v>0</v>
      </c>
    </row>
    <row r="59" spans="4:11" ht="12" customHeight="1">
      <c r="D59" s="374" t="s">
        <v>366</v>
      </c>
      <c r="E59" s="394">
        <v>14</v>
      </c>
      <c r="F59" s="396">
        <v>12</v>
      </c>
      <c r="G59" s="396">
        <v>2</v>
      </c>
      <c r="H59" s="397">
        <v>0</v>
      </c>
      <c r="I59" s="397">
        <v>0</v>
      </c>
      <c r="J59" s="397">
        <v>0</v>
      </c>
      <c r="K59" s="397">
        <v>0</v>
      </c>
    </row>
    <row r="60" spans="5:11" ht="4.5" customHeight="1" thickBot="1" thickTop="1">
      <c r="E60" s="392"/>
      <c r="F60" s="393"/>
      <c r="G60" s="393"/>
      <c r="H60" s="393"/>
      <c r="I60" s="393"/>
      <c r="J60" s="393"/>
      <c r="K60" s="393"/>
    </row>
    <row r="61" spans="4:11" ht="12" customHeight="1" thickBot="1" thickTop="1">
      <c r="D61" s="374" t="s">
        <v>9</v>
      </c>
      <c r="E61" s="394">
        <v>4</v>
      </c>
      <c r="F61" s="391">
        <v>4</v>
      </c>
      <c r="G61" s="391" t="s">
        <v>388</v>
      </c>
      <c r="H61" s="393">
        <f>SUM(H62:H66)</f>
        <v>0</v>
      </c>
      <c r="I61" s="393">
        <f>SUM(I62:I66)</f>
        <v>0</v>
      </c>
      <c r="J61" s="393">
        <f>SUM(J62:J66)</f>
        <v>0</v>
      </c>
      <c r="K61" s="393">
        <f>SUM(K62:K66)</f>
        <v>0</v>
      </c>
    </row>
    <row r="62" spans="3:11" ht="12" customHeight="1" thickBot="1" thickTop="1">
      <c r="C62" s="374" t="s">
        <v>354</v>
      </c>
      <c r="D62" s="374" t="s">
        <v>347</v>
      </c>
      <c r="E62" s="394">
        <v>3</v>
      </c>
      <c r="F62" s="397">
        <v>3</v>
      </c>
      <c r="G62" s="397">
        <v>0</v>
      </c>
      <c r="H62" s="397">
        <v>0</v>
      </c>
      <c r="I62" s="397">
        <v>0</v>
      </c>
      <c r="J62" s="397">
        <v>0</v>
      </c>
      <c r="K62" s="397">
        <v>0</v>
      </c>
    </row>
    <row r="63" spans="3:11" ht="12" customHeight="1" thickBot="1" thickTop="1">
      <c r="C63" s="374" t="s">
        <v>355</v>
      </c>
      <c r="D63" s="374" t="s">
        <v>348</v>
      </c>
      <c r="E63" s="392">
        <f>SUM(F63:K63)</f>
        <v>0</v>
      </c>
      <c r="F63" s="397">
        <v>0</v>
      </c>
      <c r="G63" s="397">
        <v>0</v>
      </c>
      <c r="H63" s="397">
        <v>0</v>
      </c>
      <c r="I63" s="397">
        <v>0</v>
      </c>
      <c r="J63" s="397">
        <v>0</v>
      </c>
      <c r="K63" s="397">
        <v>0</v>
      </c>
    </row>
    <row r="64" spans="3:11" ht="12" customHeight="1" thickBot="1" thickTop="1">
      <c r="C64" s="374" t="s">
        <v>353</v>
      </c>
      <c r="D64" s="374" t="s">
        <v>349</v>
      </c>
      <c r="E64" s="394">
        <v>1</v>
      </c>
      <c r="F64" s="397">
        <v>1</v>
      </c>
      <c r="G64" s="397">
        <v>0</v>
      </c>
      <c r="H64" s="396">
        <v>0</v>
      </c>
      <c r="I64" s="397">
        <v>0</v>
      </c>
      <c r="J64" s="397">
        <v>0</v>
      </c>
      <c r="K64" s="397">
        <v>0</v>
      </c>
    </row>
    <row r="65" spans="4:11" ht="12" customHeight="1">
      <c r="D65" s="374" t="s">
        <v>217</v>
      </c>
      <c r="E65" s="392">
        <f>SUM(F65:K65)</f>
        <v>0</v>
      </c>
      <c r="F65" s="397">
        <v>0</v>
      </c>
      <c r="G65" s="397">
        <v>0</v>
      </c>
      <c r="H65" s="397">
        <v>0</v>
      </c>
      <c r="I65" s="397">
        <v>0</v>
      </c>
      <c r="J65" s="397">
        <v>0</v>
      </c>
      <c r="K65" s="397">
        <v>0</v>
      </c>
    </row>
    <row r="66" spans="4:11" ht="12" customHeight="1">
      <c r="D66" s="374" t="s">
        <v>368</v>
      </c>
      <c r="E66" s="392">
        <f>SUM(F66:K66)</f>
        <v>0</v>
      </c>
      <c r="F66" s="397">
        <v>0</v>
      </c>
      <c r="G66" s="397">
        <v>0</v>
      </c>
      <c r="H66" s="397">
        <v>0</v>
      </c>
      <c r="I66" s="397">
        <v>0</v>
      </c>
      <c r="J66" s="397">
        <v>0</v>
      </c>
      <c r="K66" s="397">
        <v>0</v>
      </c>
    </row>
    <row r="67" spans="5:11" ht="4.5" customHeight="1">
      <c r="E67" s="392">
        <f>SUM(F67:K67)</f>
        <v>0</v>
      </c>
      <c r="F67" s="393"/>
      <c r="G67" s="393"/>
      <c r="H67" s="393"/>
      <c r="I67" s="393"/>
      <c r="J67" s="393"/>
      <c r="K67" s="393"/>
    </row>
    <row r="68" spans="5:11" ht="4.5" customHeight="1" thickBot="1" thickTop="1">
      <c r="E68" s="392">
        <f>SUM(F68:K68)</f>
        <v>0</v>
      </c>
      <c r="F68" s="393"/>
      <c r="G68" s="393"/>
      <c r="H68" s="393"/>
      <c r="I68" s="393"/>
      <c r="J68" s="393"/>
      <c r="K68" s="393"/>
    </row>
    <row r="69" spans="4:11" ht="12" customHeight="1" thickBot="1" thickTop="1">
      <c r="D69" s="365" t="s">
        <v>9</v>
      </c>
      <c r="E69" s="389">
        <v>2378</v>
      </c>
      <c r="F69" s="390">
        <v>1551</v>
      </c>
      <c r="G69" s="390">
        <v>786</v>
      </c>
      <c r="H69" s="390">
        <v>4</v>
      </c>
      <c r="I69" s="391">
        <f aca="true" t="shared" si="9" ref="H69:J74">I80+I91</f>
        <v>0</v>
      </c>
      <c r="J69" s="390">
        <v>37</v>
      </c>
      <c r="K69" s="391">
        <f>K80+K91</f>
        <v>0</v>
      </c>
    </row>
    <row r="70" spans="5:11" ht="4.5" customHeight="1" thickBot="1" thickTop="1">
      <c r="E70" s="392"/>
      <c r="F70" s="393"/>
      <c r="G70" s="393"/>
      <c r="H70" s="393"/>
      <c r="I70" s="393"/>
      <c r="J70" s="393"/>
      <c r="K70" s="393"/>
    </row>
    <row r="71" spans="4:11" ht="12" customHeight="1" thickBot="1" thickTop="1">
      <c r="D71" s="374" t="s">
        <v>347</v>
      </c>
      <c r="E71" s="394">
        <v>2059</v>
      </c>
      <c r="F71" s="391">
        <v>1478</v>
      </c>
      <c r="G71" s="391">
        <v>580</v>
      </c>
      <c r="H71" s="391">
        <v>1</v>
      </c>
      <c r="I71" s="391">
        <f t="shared" si="9"/>
        <v>0</v>
      </c>
      <c r="J71" s="391">
        <f t="shared" si="9"/>
        <v>0</v>
      </c>
      <c r="K71" s="391">
        <f>K82+K93</f>
        <v>0</v>
      </c>
    </row>
    <row r="72" spans="4:11" ht="12" customHeight="1" thickBot="1" thickTop="1">
      <c r="D72" s="374" t="s">
        <v>348</v>
      </c>
      <c r="E72" s="394">
        <v>11</v>
      </c>
      <c r="F72" s="391">
        <f>F83</f>
        <v>0</v>
      </c>
      <c r="G72" s="391">
        <v>10</v>
      </c>
      <c r="H72" s="391">
        <v>1</v>
      </c>
      <c r="I72" s="391">
        <f t="shared" si="9"/>
        <v>0</v>
      </c>
      <c r="J72" s="391">
        <f t="shared" si="9"/>
        <v>0</v>
      </c>
      <c r="K72" s="391">
        <f>K83+K94</f>
        <v>0</v>
      </c>
    </row>
    <row r="73" spans="4:11" ht="12" customHeight="1" thickBot="1" thickTop="1">
      <c r="D73" s="374" t="s">
        <v>349</v>
      </c>
      <c r="E73" s="394">
        <v>15</v>
      </c>
      <c r="F73" s="391">
        <v>5</v>
      </c>
      <c r="G73" s="391">
        <v>10</v>
      </c>
      <c r="H73" s="391">
        <f t="shared" si="9"/>
        <v>0</v>
      </c>
      <c r="I73" s="391">
        <f t="shared" si="9"/>
        <v>0</v>
      </c>
      <c r="J73" s="391">
        <f t="shared" si="9"/>
        <v>0</v>
      </c>
      <c r="K73" s="391">
        <f>K84+K95</f>
        <v>0</v>
      </c>
    </row>
    <row r="74" spans="3:11" ht="12" customHeight="1" thickBot="1" thickTop="1">
      <c r="C74" s="374" t="s">
        <v>9</v>
      </c>
      <c r="D74" s="374" t="s">
        <v>217</v>
      </c>
      <c r="E74" s="394">
        <v>150</v>
      </c>
      <c r="F74" s="391">
        <v>31</v>
      </c>
      <c r="G74" s="391">
        <v>118</v>
      </c>
      <c r="H74" s="391">
        <v>1</v>
      </c>
      <c r="I74" s="391">
        <f t="shared" si="9"/>
        <v>0</v>
      </c>
      <c r="J74" s="391">
        <f t="shared" si="9"/>
        <v>0</v>
      </c>
      <c r="K74" s="391">
        <f>K85+K96</f>
        <v>0</v>
      </c>
    </row>
    <row r="75" spans="4:11" ht="12" customHeight="1" thickBot="1" thickTop="1">
      <c r="D75" s="374" t="s">
        <v>350</v>
      </c>
      <c r="E75" s="392">
        <v>1</v>
      </c>
      <c r="F75" s="391">
        <f>F86</f>
        <v>0</v>
      </c>
      <c r="G75" s="393">
        <f>G86+G95</f>
        <v>0</v>
      </c>
      <c r="H75" s="391">
        <f>H86</f>
        <v>0</v>
      </c>
      <c r="I75" s="391">
        <f>I86</f>
        <v>0</v>
      </c>
      <c r="J75" s="391">
        <v>1</v>
      </c>
      <c r="K75" s="391">
        <f>K86</f>
        <v>0</v>
      </c>
    </row>
    <row r="76" spans="4:11" ht="12" customHeight="1" thickBot="1" thickTop="1">
      <c r="D76" s="374" t="s">
        <v>222</v>
      </c>
      <c r="E76" s="394">
        <v>26</v>
      </c>
      <c r="F76" s="391">
        <v>2</v>
      </c>
      <c r="G76" s="391">
        <v>23</v>
      </c>
      <c r="H76" s="391">
        <v>1</v>
      </c>
      <c r="I76" s="391">
        <f>I87</f>
        <v>0</v>
      </c>
      <c r="J76" s="391">
        <f>J87</f>
        <v>0</v>
      </c>
      <c r="K76" s="391">
        <f>K87</f>
        <v>0</v>
      </c>
    </row>
    <row r="77" spans="4:11" ht="12" customHeight="1">
      <c r="D77" s="374" t="s">
        <v>209</v>
      </c>
      <c r="E77" s="394">
        <v>42</v>
      </c>
      <c r="F77" s="391">
        <f>F88</f>
        <v>0</v>
      </c>
      <c r="G77" s="393">
        <v>6</v>
      </c>
      <c r="H77" s="391">
        <f aca="true" t="shared" si="10" ref="H77:I79">H88</f>
        <v>0</v>
      </c>
      <c r="I77" s="391">
        <f t="shared" si="10"/>
        <v>0</v>
      </c>
      <c r="J77" s="393">
        <v>36</v>
      </c>
      <c r="K77" s="391">
        <f>K88</f>
        <v>0</v>
      </c>
    </row>
    <row r="78" spans="4:11" ht="12" customHeight="1">
      <c r="D78" s="374" t="s">
        <v>285</v>
      </c>
      <c r="E78" s="394">
        <v>50</v>
      </c>
      <c r="F78" s="393">
        <v>27</v>
      </c>
      <c r="G78" s="393">
        <v>23</v>
      </c>
      <c r="H78" s="391">
        <f t="shared" si="10"/>
        <v>0</v>
      </c>
      <c r="I78" s="391">
        <f t="shared" si="10"/>
        <v>0</v>
      </c>
      <c r="J78" s="391">
        <f>J89</f>
        <v>0</v>
      </c>
      <c r="K78" s="391">
        <f>K89</f>
        <v>0</v>
      </c>
    </row>
    <row r="79" spans="4:11" ht="12" customHeight="1">
      <c r="D79" s="374" t="s">
        <v>366</v>
      </c>
      <c r="E79" s="394">
        <v>24</v>
      </c>
      <c r="F79" s="391">
        <v>8</v>
      </c>
      <c r="G79" s="391">
        <v>16</v>
      </c>
      <c r="H79" s="391">
        <f t="shared" si="10"/>
        <v>0</v>
      </c>
      <c r="I79" s="391">
        <f t="shared" si="10"/>
        <v>0</v>
      </c>
      <c r="J79" s="391">
        <f>J90</f>
        <v>0</v>
      </c>
      <c r="K79" s="391">
        <f>K90</f>
        <v>0</v>
      </c>
    </row>
    <row r="80" spans="5:11" ht="4.5" customHeight="1" thickBot="1" thickTop="1">
      <c r="E80" s="392"/>
      <c r="F80" s="393"/>
      <c r="G80" s="393"/>
      <c r="H80" s="393"/>
      <c r="I80" s="393"/>
      <c r="J80" s="393"/>
      <c r="K80" s="393"/>
    </row>
    <row r="81" spans="4:11" ht="12" customHeight="1" thickBot="1" thickTop="1">
      <c r="D81" s="374" t="s">
        <v>9</v>
      </c>
      <c r="E81" s="394">
        <v>2377</v>
      </c>
      <c r="F81" s="391">
        <v>1550</v>
      </c>
      <c r="G81" s="391">
        <v>786</v>
      </c>
      <c r="H81" s="391">
        <v>4</v>
      </c>
      <c r="I81" s="391">
        <f>SUM(I82:I90)</f>
        <v>0</v>
      </c>
      <c r="J81" s="391">
        <v>37</v>
      </c>
      <c r="K81" s="391">
        <f>K92</f>
        <v>0</v>
      </c>
    </row>
    <row r="82" spans="4:11" ht="12" customHeight="1" thickBot="1" thickTop="1">
      <c r="D82" s="374" t="s">
        <v>347</v>
      </c>
      <c r="E82" s="394">
        <v>2058</v>
      </c>
      <c r="F82" s="396">
        <v>1477</v>
      </c>
      <c r="G82" s="396">
        <v>580</v>
      </c>
      <c r="H82" s="397">
        <v>1</v>
      </c>
      <c r="I82" s="396">
        <v>0</v>
      </c>
      <c r="J82" s="397">
        <v>0</v>
      </c>
      <c r="K82" s="397">
        <v>0</v>
      </c>
    </row>
    <row r="83" spans="4:11" ht="12" customHeight="1" thickBot="1" thickTop="1">
      <c r="D83" s="374" t="s">
        <v>348</v>
      </c>
      <c r="E83" s="394">
        <v>11</v>
      </c>
      <c r="F83" s="397">
        <v>0</v>
      </c>
      <c r="G83" s="396">
        <v>10</v>
      </c>
      <c r="H83" s="397">
        <v>1</v>
      </c>
      <c r="I83" s="397">
        <v>0</v>
      </c>
      <c r="J83" s="397">
        <v>0</v>
      </c>
      <c r="K83" s="397">
        <v>0</v>
      </c>
    </row>
    <row r="84" spans="2:11" ht="12" customHeight="1" thickBot="1" thickTop="1">
      <c r="B84" s="374" t="s">
        <v>372</v>
      </c>
      <c r="C84" s="374" t="s">
        <v>351</v>
      </c>
      <c r="D84" s="374" t="s">
        <v>349</v>
      </c>
      <c r="E84" s="394">
        <v>15</v>
      </c>
      <c r="F84" s="396">
        <v>5</v>
      </c>
      <c r="G84" s="396">
        <v>10</v>
      </c>
      <c r="H84" s="397">
        <v>0</v>
      </c>
      <c r="I84" s="397">
        <v>0</v>
      </c>
      <c r="J84" s="397">
        <v>0</v>
      </c>
      <c r="K84" s="397">
        <v>0</v>
      </c>
    </row>
    <row r="85" spans="3:11" ht="12" customHeight="1" thickBot="1" thickTop="1">
      <c r="C85" s="374" t="s">
        <v>352</v>
      </c>
      <c r="D85" s="374" t="s">
        <v>217</v>
      </c>
      <c r="E85" s="394">
        <v>150</v>
      </c>
      <c r="F85" s="396">
        <v>31</v>
      </c>
      <c r="G85" s="396">
        <v>118</v>
      </c>
      <c r="H85" s="397">
        <v>1</v>
      </c>
      <c r="I85" s="397">
        <v>0</v>
      </c>
      <c r="J85" s="397">
        <v>0</v>
      </c>
      <c r="K85" s="397">
        <v>0</v>
      </c>
    </row>
    <row r="86" spans="3:11" ht="12" customHeight="1" thickBot="1" thickTop="1">
      <c r="C86" s="374" t="s">
        <v>353</v>
      </c>
      <c r="D86" s="374" t="s">
        <v>350</v>
      </c>
      <c r="E86" s="392">
        <v>1</v>
      </c>
      <c r="F86" s="397">
        <v>0</v>
      </c>
      <c r="G86" s="397">
        <v>0</v>
      </c>
      <c r="H86" s="397">
        <v>0</v>
      </c>
      <c r="I86" s="397">
        <v>0</v>
      </c>
      <c r="J86" s="397">
        <v>1</v>
      </c>
      <c r="K86" s="397">
        <v>0</v>
      </c>
    </row>
    <row r="87" spans="4:11" ht="12" customHeight="1" thickBot="1" thickTop="1">
      <c r="D87" s="374" t="s">
        <v>222</v>
      </c>
      <c r="E87" s="394">
        <v>26</v>
      </c>
      <c r="F87" s="396">
        <v>2</v>
      </c>
      <c r="G87" s="396">
        <v>23</v>
      </c>
      <c r="H87" s="397">
        <v>1</v>
      </c>
      <c r="I87" s="397">
        <v>0</v>
      </c>
      <c r="J87" s="397">
        <v>0</v>
      </c>
      <c r="K87" s="397">
        <v>0</v>
      </c>
    </row>
    <row r="88" spans="4:11" ht="12" customHeight="1">
      <c r="D88" s="374" t="s">
        <v>209</v>
      </c>
      <c r="E88" s="394">
        <v>42</v>
      </c>
      <c r="F88" s="397">
        <v>0</v>
      </c>
      <c r="G88" s="396">
        <v>6</v>
      </c>
      <c r="H88" s="397">
        <v>0</v>
      </c>
      <c r="I88" s="397">
        <v>0</v>
      </c>
      <c r="J88" s="396">
        <v>36</v>
      </c>
      <c r="K88" s="397">
        <v>0</v>
      </c>
    </row>
    <row r="89" spans="4:11" ht="12" customHeight="1">
      <c r="D89" s="374" t="s">
        <v>285</v>
      </c>
      <c r="E89" s="394">
        <v>50</v>
      </c>
      <c r="F89" s="397">
        <v>27</v>
      </c>
      <c r="G89" s="396">
        <v>23</v>
      </c>
      <c r="H89" s="397">
        <v>0</v>
      </c>
      <c r="I89" s="397">
        <v>0</v>
      </c>
      <c r="J89" s="397">
        <v>0</v>
      </c>
      <c r="K89" s="397">
        <v>0</v>
      </c>
    </row>
    <row r="90" spans="4:11" ht="12" customHeight="1">
      <c r="D90" s="374" t="s">
        <v>366</v>
      </c>
      <c r="E90" s="394">
        <v>24</v>
      </c>
      <c r="F90" s="396">
        <v>8</v>
      </c>
      <c r="G90" s="396">
        <v>16</v>
      </c>
      <c r="H90" s="397">
        <v>0</v>
      </c>
      <c r="I90" s="397">
        <v>0</v>
      </c>
      <c r="J90" s="397">
        <v>0</v>
      </c>
      <c r="K90" s="397">
        <v>0</v>
      </c>
    </row>
    <row r="91" spans="5:11" ht="4.5" customHeight="1" thickBot="1" thickTop="1">
      <c r="E91" s="392"/>
      <c r="F91" s="393"/>
      <c r="G91" s="393"/>
      <c r="H91" s="393"/>
      <c r="I91" s="393"/>
      <c r="J91" s="393"/>
      <c r="K91" s="393"/>
    </row>
    <row r="92" spans="4:11" ht="12" customHeight="1" thickBot="1" thickTop="1">
      <c r="D92" s="374" t="s">
        <v>9</v>
      </c>
      <c r="E92" s="392">
        <v>1</v>
      </c>
      <c r="F92" s="393">
        <v>1</v>
      </c>
      <c r="G92" s="393">
        <f>SUM(G93:G97)</f>
        <v>0</v>
      </c>
      <c r="H92" s="393">
        <f>SUM(H93:H97)</f>
        <v>0</v>
      </c>
      <c r="I92" s="393">
        <f>SUM(I93:I97)</f>
        <v>0</v>
      </c>
      <c r="J92" s="393">
        <f>SUM(J93:J97)</f>
        <v>0</v>
      </c>
      <c r="K92" s="393">
        <f>SUM(K93:K97)</f>
        <v>0</v>
      </c>
    </row>
    <row r="93" spans="3:11" ht="12" customHeight="1" thickBot="1" thickTop="1">
      <c r="C93" s="374" t="s">
        <v>354</v>
      </c>
      <c r="D93" s="374" t="s">
        <v>347</v>
      </c>
      <c r="E93" s="392">
        <v>1</v>
      </c>
      <c r="F93" s="397">
        <v>1</v>
      </c>
      <c r="G93" s="397">
        <v>0</v>
      </c>
      <c r="H93" s="397">
        <v>0</v>
      </c>
      <c r="I93" s="397">
        <v>0</v>
      </c>
      <c r="J93" s="397">
        <v>0</v>
      </c>
      <c r="K93" s="397">
        <v>0</v>
      </c>
    </row>
    <row r="94" spans="3:11" ht="12" customHeight="1" thickBot="1" thickTop="1">
      <c r="C94" s="374" t="s">
        <v>355</v>
      </c>
      <c r="D94" s="374" t="s">
        <v>348</v>
      </c>
      <c r="E94" s="392">
        <f>SUM(F94:K94)</f>
        <v>0</v>
      </c>
      <c r="F94" s="397">
        <v>0</v>
      </c>
      <c r="G94" s="397">
        <v>0</v>
      </c>
      <c r="H94" s="397">
        <v>0</v>
      </c>
      <c r="I94" s="397">
        <v>0</v>
      </c>
      <c r="J94" s="397">
        <v>0</v>
      </c>
      <c r="K94" s="397">
        <v>0</v>
      </c>
    </row>
    <row r="95" spans="3:11" ht="12" customHeight="1" thickBot="1" thickTop="1">
      <c r="C95" s="374" t="s">
        <v>353</v>
      </c>
      <c r="D95" s="374" t="s">
        <v>349</v>
      </c>
      <c r="E95" s="392">
        <f>SUM(F95:K95)</f>
        <v>0</v>
      </c>
      <c r="F95" s="397">
        <v>0</v>
      </c>
      <c r="G95" s="397">
        <v>0</v>
      </c>
      <c r="H95" s="397">
        <v>0</v>
      </c>
      <c r="I95" s="397">
        <v>0</v>
      </c>
      <c r="J95" s="397">
        <v>0</v>
      </c>
      <c r="K95" s="397">
        <v>0</v>
      </c>
    </row>
    <row r="96" spans="4:11" ht="12" customHeight="1">
      <c r="D96" s="374" t="s">
        <v>217</v>
      </c>
      <c r="E96" s="392">
        <f>SUM(F96:K96)</f>
        <v>0</v>
      </c>
      <c r="F96" s="397">
        <v>0</v>
      </c>
      <c r="G96" s="397">
        <v>0</v>
      </c>
      <c r="H96" s="397">
        <v>0</v>
      </c>
      <c r="I96" s="397">
        <v>0</v>
      </c>
      <c r="J96" s="397">
        <v>0</v>
      </c>
      <c r="K96" s="397">
        <v>0</v>
      </c>
    </row>
    <row r="97" spans="4:11" ht="12" customHeight="1">
      <c r="D97" s="374" t="s">
        <v>368</v>
      </c>
      <c r="E97" s="392">
        <f>SUM(F97:K97)</f>
        <v>0</v>
      </c>
      <c r="F97" s="397">
        <v>0</v>
      </c>
      <c r="G97" s="397">
        <v>0</v>
      </c>
      <c r="H97" s="397">
        <v>0</v>
      </c>
      <c r="I97" s="397">
        <v>0</v>
      </c>
      <c r="J97" s="397">
        <v>0</v>
      </c>
      <c r="K97" s="397">
        <v>0</v>
      </c>
    </row>
    <row r="98" spans="2:11" ht="4.5" customHeight="1" thickBot="1">
      <c r="B98" s="398"/>
      <c r="C98" s="398"/>
      <c r="D98" s="398"/>
      <c r="E98" s="399"/>
      <c r="F98" s="398"/>
      <c r="G98" s="398"/>
      <c r="H98" s="398"/>
      <c r="I98" s="398"/>
      <c r="J98" s="398"/>
      <c r="K98" s="398"/>
    </row>
    <row r="99" ht="12" thickBot="1" thickTop="1"/>
    <row r="100" ht="12" thickBot="1" thickTop="1"/>
    <row r="101" ht="12" thickBot="1" thickTop="1"/>
    <row r="102" ht="12" thickBot="1" thickTop="1"/>
    <row r="103" ht="12" thickBot="1" thickTop="1"/>
    <row r="104" ht="12" thickBot="1" thickTop="1"/>
  </sheetData>
  <mergeCells count="2">
    <mergeCell ref="B4:D5"/>
    <mergeCell ref="E4:E5"/>
  </mergeCells>
  <printOptions/>
  <pageMargins left="0.7874015748031497" right="0.7874015748031497" top="0" bottom="0" header="0.5118110236220472" footer="0.5118110236220472"/>
  <pageSetup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R49"/>
  <sheetViews>
    <sheetView workbookViewId="0" topLeftCell="A1">
      <pane xSplit="3" ySplit="6" topLeftCell="N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" sqref="B3:R50"/>
    </sheetView>
  </sheetViews>
  <sheetFormatPr defaultColWidth="12.00390625" defaultRowHeight="14.25" customHeight="1"/>
  <cols>
    <col min="1" max="1" width="0.5" style="400" customWidth="1"/>
    <col min="2" max="2" width="3.625" style="400" customWidth="1"/>
    <col min="3" max="3" width="7.625" style="400" customWidth="1"/>
    <col min="4" max="18" width="10.625" style="400" customWidth="1"/>
    <col min="19" max="16384" width="12.00390625" style="400" customWidth="1"/>
  </cols>
  <sheetData>
    <row r="1" ht="4.5" customHeight="1"/>
    <row r="2" ht="14.25" customHeight="1">
      <c r="B2" s="35" t="s">
        <v>455</v>
      </c>
    </row>
    <row r="3" ht="4.5" customHeight="1" thickBot="1"/>
    <row r="4" spans="2:18" s="405" customFormat="1" ht="13.5" customHeight="1">
      <c r="B4" s="401"/>
      <c r="C4" s="401"/>
      <c r="D4" s="402"/>
      <c r="E4" s="402"/>
      <c r="F4" s="402"/>
      <c r="G4" s="402"/>
      <c r="H4" s="402"/>
      <c r="I4" s="402"/>
      <c r="J4" s="402"/>
      <c r="K4" s="403" t="s">
        <v>389</v>
      </c>
      <c r="L4" s="550" t="s">
        <v>403</v>
      </c>
      <c r="M4" s="550" t="s">
        <v>404</v>
      </c>
      <c r="N4" s="550" t="s">
        <v>405</v>
      </c>
      <c r="O4" s="402"/>
      <c r="P4" s="402"/>
      <c r="Q4" s="404" t="s">
        <v>390</v>
      </c>
      <c r="R4" s="547" t="s">
        <v>406</v>
      </c>
    </row>
    <row r="5" spans="2:18" s="405" customFormat="1" ht="13.5" customHeight="1">
      <c r="B5" s="555" t="s">
        <v>226</v>
      </c>
      <c r="C5" s="556"/>
      <c r="D5" s="406" t="s">
        <v>9</v>
      </c>
      <c r="E5" s="406" t="s">
        <v>348</v>
      </c>
      <c r="F5" s="406" t="s">
        <v>391</v>
      </c>
      <c r="G5" s="406" t="s">
        <v>392</v>
      </c>
      <c r="H5" s="406" t="s">
        <v>393</v>
      </c>
      <c r="I5" s="406" t="s">
        <v>394</v>
      </c>
      <c r="J5" s="406" t="s">
        <v>395</v>
      </c>
      <c r="K5" s="406" t="s">
        <v>396</v>
      </c>
      <c r="L5" s="551"/>
      <c r="M5" s="551"/>
      <c r="N5" s="551"/>
      <c r="O5" s="406" t="s">
        <v>397</v>
      </c>
      <c r="P5" s="406" t="s">
        <v>398</v>
      </c>
      <c r="Q5" s="557" t="s">
        <v>407</v>
      </c>
      <c r="R5" s="548"/>
    </row>
    <row r="6" spans="4:18" s="405" customFormat="1" ht="13.5" customHeight="1">
      <c r="D6" s="407"/>
      <c r="E6" s="407"/>
      <c r="F6" s="407"/>
      <c r="G6" s="407"/>
      <c r="H6" s="407"/>
      <c r="I6" s="407"/>
      <c r="J6" s="407"/>
      <c r="K6" s="406" t="s">
        <v>399</v>
      </c>
      <c r="L6" s="552"/>
      <c r="M6" s="552"/>
      <c r="N6" s="552"/>
      <c r="O6" s="407"/>
      <c r="P6" s="407"/>
      <c r="Q6" s="558"/>
      <c r="R6" s="549"/>
    </row>
    <row r="7" spans="2:18" ht="4.5" customHeight="1">
      <c r="B7" s="408"/>
      <c r="C7" s="408"/>
      <c r="D7" s="409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</row>
    <row r="8" spans="3:18" ht="13.5" customHeight="1">
      <c r="C8" s="410" t="s">
        <v>9</v>
      </c>
      <c r="D8" s="411">
        <v>2140</v>
      </c>
      <c r="E8" s="412">
        <v>8</v>
      </c>
      <c r="F8" s="412">
        <v>3</v>
      </c>
      <c r="G8" s="412">
        <v>3</v>
      </c>
      <c r="H8" s="413">
        <f aca="true" t="shared" si="0" ref="G8:H12">H20+H32</f>
        <v>0</v>
      </c>
      <c r="I8" s="412">
        <v>207</v>
      </c>
      <c r="J8" s="412">
        <v>738</v>
      </c>
      <c r="K8" s="412">
        <v>25</v>
      </c>
      <c r="L8" s="412">
        <v>47</v>
      </c>
      <c r="M8" s="412">
        <v>427</v>
      </c>
      <c r="N8" s="412">
        <v>14</v>
      </c>
      <c r="O8" s="412">
        <v>3</v>
      </c>
      <c r="P8" s="412">
        <v>533</v>
      </c>
      <c r="Q8" s="412">
        <v>92</v>
      </c>
      <c r="R8" s="412">
        <v>40</v>
      </c>
    </row>
    <row r="9" spans="3:18" ht="13.5" customHeight="1">
      <c r="C9" s="414" t="s">
        <v>347</v>
      </c>
      <c r="D9" s="415">
        <v>636</v>
      </c>
      <c r="E9" s="416">
        <v>4</v>
      </c>
      <c r="F9" s="413">
        <f>F21+F33</f>
        <v>0</v>
      </c>
      <c r="G9" s="413">
        <f>G21+G33</f>
        <v>0</v>
      </c>
      <c r="H9" s="413">
        <f t="shared" si="0"/>
        <v>0</v>
      </c>
      <c r="I9" s="416">
        <v>49</v>
      </c>
      <c r="J9" s="416">
        <v>180</v>
      </c>
      <c r="K9" s="416">
        <v>5</v>
      </c>
      <c r="L9" s="416">
        <v>16</v>
      </c>
      <c r="M9" s="416">
        <v>122</v>
      </c>
      <c r="N9" s="416">
        <v>2</v>
      </c>
      <c r="O9" s="413">
        <f>O21+O33</f>
        <v>0</v>
      </c>
      <c r="P9" s="416">
        <v>192</v>
      </c>
      <c r="Q9" s="416">
        <v>55</v>
      </c>
      <c r="R9" s="416">
        <v>11</v>
      </c>
    </row>
    <row r="10" spans="3:18" ht="13.5" customHeight="1">
      <c r="C10" s="414" t="s">
        <v>348</v>
      </c>
      <c r="D10" s="415">
        <v>182</v>
      </c>
      <c r="E10" s="413">
        <v>3</v>
      </c>
      <c r="F10" s="413">
        <v>2</v>
      </c>
      <c r="G10" s="413">
        <f t="shared" si="0"/>
        <v>0</v>
      </c>
      <c r="H10" s="413">
        <f t="shared" si="0"/>
        <v>0</v>
      </c>
      <c r="I10" s="416">
        <v>23</v>
      </c>
      <c r="J10" s="416">
        <v>61</v>
      </c>
      <c r="K10" s="416">
        <f>K22+K34</f>
        <v>0</v>
      </c>
      <c r="L10" s="416">
        <v>5</v>
      </c>
      <c r="M10" s="416">
        <v>30</v>
      </c>
      <c r="N10" s="413">
        <f>N22+N34</f>
        <v>0</v>
      </c>
      <c r="O10" s="413">
        <f>O22+O34</f>
        <v>0</v>
      </c>
      <c r="P10" s="416">
        <v>43</v>
      </c>
      <c r="Q10" s="416">
        <v>7</v>
      </c>
      <c r="R10" s="416">
        <v>8</v>
      </c>
    </row>
    <row r="11" spans="3:18" ht="13.5" customHeight="1">
      <c r="C11" s="414" t="s">
        <v>349</v>
      </c>
      <c r="D11" s="415">
        <v>567</v>
      </c>
      <c r="E11" s="416">
        <f>E23+E35</f>
        <v>0</v>
      </c>
      <c r="F11" s="413">
        <f>F23+F35</f>
        <v>0</v>
      </c>
      <c r="G11" s="413">
        <f t="shared" si="0"/>
        <v>0</v>
      </c>
      <c r="H11" s="413">
        <f t="shared" si="0"/>
        <v>0</v>
      </c>
      <c r="I11" s="416">
        <v>104</v>
      </c>
      <c r="J11" s="416">
        <v>305</v>
      </c>
      <c r="K11" s="416">
        <v>17</v>
      </c>
      <c r="L11" s="416">
        <v>10</v>
      </c>
      <c r="M11" s="416">
        <v>62</v>
      </c>
      <c r="N11" s="413">
        <f>N23+N35</f>
        <v>0</v>
      </c>
      <c r="O11" s="416">
        <v>2</v>
      </c>
      <c r="P11" s="416">
        <v>47</v>
      </c>
      <c r="Q11" s="416">
        <v>10</v>
      </c>
      <c r="R11" s="416">
        <v>10</v>
      </c>
    </row>
    <row r="12" spans="2:18" ht="13.5" customHeight="1">
      <c r="B12" s="414" t="s">
        <v>9</v>
      </c>
      <c r="C12" s="414" t="s">
        <v>217</v>
      </c>
      <c r="D12" s="415">
        <v>549</v>
      </c>
      <c r="E12" s="416">
        <v>1</v>
      </c>
      <c r="F12" s="413">
        <v>1</v>
      </c>
      <c r="G12" s="413">
        <f t="shared" si="0"/>
        <v>0</v>
      </c>
      <c r="H12" s="413">
        <f t="shared" si="0"/>
        <v>0</v>
      </c>
      <c r="I12" s="416">
        <v>23</v>
      </c>
      <c r="J12" s="416">
        <v>153</v>
      </c>
      <c r="K12" s="416">
        <v>3</v>
      </c>
      <c r="L12" s="416">
        <v>9</v>
      </c>
      <c r="M12" s="416">
        <v>165</v>
      </c>
      <c r="N12" s="416">
        <v>12</v>
      </c>
      <c r="O12" s="413">
        <v>1</v>
      </c>
      <c r="P12" s="416">
        <v>164</v>
      </c>
      <c r="Q12" s="416">
        <v>16</v>
      </c>
      <c r="R12" s="416">
        <v>1</v>
      </c>
    </row>
    <row r="13" spans="3:18" ht="13.5" customHeight="1">
      <c r="C13" s="414" t="s">
        <v>350</v>
      </c>
      <c r="D13" s="415">
        <v>36</v>
      </c>
      <c r="E13" s="416">
        <f>E25+E37</f>
        <v>0</v>
      </c>
      <c r="F13" s="413">
        <f>F25+F37</f>
        <v>0</v>
      </c>
      <c r="G13" s="416">
        <v>3</v>
      </c>
      <c r="H13" s="413">
        <f>H25+H37</f>
        <v>0</v>
      </c>
      <c r="I13" s="413">
        <v>4</v>
      </c>
      <c r="J13" s="413">
        <v>9</v>
      </c>
      <c r="K13" s="413">
        <f>K25+K37</f>
        <v>0</v>
      </c>
      <c r="L13" s="416">
        <v>5</v>
      </c>
      <c r="M13" s="416">
        <v>6</v>
      </c>
      <c r="N13" s="413">
        <f>N25+N37</f>
        <v>0</v>
      </c>
      <c r="O13" s="413">
        <f>O25+O37</f>
        <v>0</v>
      </c>
      <c r="P13" s="416">
        <v>8</v>
      </c>
      <c r="Q13" s="416">
        <v>1</v>
      </c>
      <c r="R13" s="413">
        <f>R25+R37</f>
        <v>0</v>
      </c>
    </row>
    <row r="14" spans="3:18" ht="13.5" customHeight="1">
      <c r="C14" s="414" t="s">
        <v>222</v>
      </c>
      <c r="D14" s="415">
        <v>98</v>
      </c>
      <c r="E14" s="413">
        <f aca="true" t="shared" si="1" ref="E14:O14">E26+E38</f>
        <v>0</v>
      </c>
      <c r="F14" s="413">
        <f t="shared" si="1"/>
        <v>0</v>
      </c>
      <c r="G14" s="413">
        <f t="shared" si="1"/>
        <v>0</v>
      </c>
      <c r="H14" s="413">
        <f t="shared" si="1"/>
        <v>0</v>
      </c>
      <c r="I14" s="413">
        <v>3</v>
      </c>
      <c r="J14" s="413">
        <v>20</v>
      </c>
      <c r="K14" s="413">
        <f t="shared" si="1"/>
        <v>0</v>
      </c>
      <c r="L14" s="416">
        <v>2</v>
      </c>
      <c r="M14" s="416">
        <v>33</v>
      </c>
      <c r="N14" s="413">
        <f t="shared" si="1"/>
        <v>0</v>
      </c>
      <c r="O14" s="413">
        <f t="shared" si="1"/>
        <v>0</v>
      </c>
      <c r="P14" s="416">
        <v>37</v>
      </c>
      <c r="Q14" s="416">
        <v>2</v>
      </c>
      <c r="R14" s="413">
        <v>1</v>
      </c>
    </row>
    <row r="15" spans="3:18" ht="13.5" customHeight="1">
      <c r="C15" s="414" t="s">
        <v>209</v>
      </c>
      <c r="D15" s="415">
        <v>10</v>
      </c>
      <c r="E15" s="413">
        <f aca="true" t="shared" si="2" ref="E15:I16">E27+E39</f>
        <v>0</v>
      </c>
      <c r="F15" s="413">
        <f t="shared" si="2"/>
        <v>0</v>
      </c>
      <c r="G15" s="413">
        <f t="shared" si="2"/>
        <v>0</v>
      </c>
      <c r="H15" s="413">
        <f t="shared" si="2"/>
        <v>0</v>
      </c>
      <c r="I15" s="413">
        <f t="shared" si="2"/>
        <v>0</v>
      </c>
      <c r="J15" s="413">
        <f aca="true" t="shared" si="3" ref="J15:O16">J27+J39</f>
        <v>0</v>
      </c>
      <c r="K15" s="413">
        <f t="shared" si="3"/>
        <v>0</v>
      </c>
      <c r="L15" s="413">
        <f t="shared" si="3"/>
        <v>0</v>
      </c>
      <c r="M15" s="413">
        <f t="shared" si="3"/>
        <v>0</v>
      </c>
      <c r="N15" s="413">
        <f t="shared" si="3"/>
        <v>0</v>
      </c>
      <c r="O15" s="413">
        <f t="shared" si="3"/>
        <v>0</v>
      </c>
      <c r="P15" s="416">
        <v>10</v>
      </c>
      <c r="Q15" s="413">
        <f>Q27+Q39</f>
        <v>0</v>
      </c>
      <c r="R15" s="413">
        <f>R27+R39</f>
        <v>0</v>
      </c>
    </row>
    <row r="16" spans="3:18" ht="13.5" customHeight="1">
      <c r="C16" s="414" t="s">
        <v>285</v>
      </c>
      <c r="D16" s="415">
        <v>7</v>
      </c>
      <c r="E16" s="413">
        <f t="shared" si="2"/>
        <v>0</v>
      </c>
      <c r="F16" s="413">
        <f t="shared" si="2"/>
        <v>0</v>
      </c>
      <c r="G16" s="413">
        <f t="shared" si="2"/>
        <v>0</v>
      </c>
      <c r="H16" s="413">
        <f t="shared" si="2"/>
        <v>0</v>
      </c>
      <c r="I16" s="413">
        <f t="shared" si="2"/>
        <v>0</v>
      </c>
      <c r="J16" s="413">
        <v>1</v>
      </c>
      <c r="K16" s="413">
        <f t="shared" si="3"/>
        <v>0</v>
      </c>
      <c r="L16" s="413">
        <f t="shared" si="3"/>
        <v>0</v>
      </c>
      <c r="M16" s="413">
        <v>1</v>
      </c>
      <c r="N16" s="413">
        <f t="shared" si="3"/>
        <v>0</v>
      </c>
      <c r="O16" s="413">
        <f t="shared" si="3"/>
        <v>0</v>
      </c>
      <c r="P16" s="416">
        <v>5</v>
      </c>
      <c r="Q16" s="413">
        <f>Q28+Q40</f>
        <v>0</v>
      </c>
      <c r="R16" s="413">
        <f>R28+R40</f>
        <v>0</v>
      </c>
    </row>
    <row r="17" spans="3:18" ht="13.5" customHeight="1">
      <c r="C17" s="414" t="s">
        <v>366</v>
      </c>
      <c r="D17" s="415">
        <v>55</v>
      </c>
      <c r="E17" s="413">
        <f>E29+E41</f>
        <v>0</v>
      </c>
      <c r="F17" s="413">
        <f>F29+F41</f>
        <v>0</v>
      </c>
      <c r="G17" s="413">
        <f>G29+G41</f>
        <v>0</v>
      </c>
      <c r="H17" s="413">
        <f>H29+H41</f>
        <v>0</v>
      </c>
      <c r="I17" s="413">
        <v>1</v>
      </c>
      <c r="J17" s="413">
        <v>9</v>
      </c>
      <c r="K17" s="413">
        <f>K29+K41</f>
        <v>0</v>
      </c>
      <c r="L17" s="413">
        <f>L29+L41</f>
        <v>0</v>
      </c>
      <c r="M17" s="416">
        <v>8</v>
      </c>
      <c r="N17" s="413">
        <f>N29+N41</f>
        <v>0</v>
      </c>
      <c r="O17" s="413">
        <f>O29+O41</f>
        <v>0</v>
      </c>
      <c r="P17" s="416">
        <v>27</v>
      </c>
      <c r="Q17" s="413">
        <v>1</v>
      </c>
      <c r="R17" s="413">
        <f>R29+R41</f>
        <v>9</v>
      </c>
    </row>
    <row r="18" spans="4:18" ht="4.5" customHeight="1" thickBot="1" thickTop="1">
      <c r="D18" s="417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</row>
    <row r="19" spans="4:18" ht="4.5" customHeight="1" thickBot="1" thickTop="1">
      <c r="D19" s="417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</row>
    <row r="20" spans="3:18" ht="13.5" customHeight="1">
      <c r="C20" s="410" t="s">
        <v>9</v>
      </c>
      <c r="D20" s="411">
        <v>1259</v>
      </c>
      <c r="E20" s="412">
        <v>4</v>
      </c>
      <c r="F20" s="412">
        <v>2</v>
      </c>
      <c r="G20" s="412">
        <v>3</v>
      </c>
      <c r="H20" s="413">
        <f>H32+H44</f>
        <v>0</v>
      </c>
      <c r="I20" s="412">
        <v>192</v>
      </c>
      <c r="J20" s="412">
        <v>518</v>
      </c>
      <c r="K20" s="412">
        <v>21</v>
      </c>
      <c r="L20" s="412">
        <v>31</v>
      </c>
      <c r="M20" s="412">
        <v>221</v>
      </c>
      <c r="N20" s="412">
        <v>2</v>
      </c>
      <c r="O20" s="412">
        <v>2</v>
      </c>
      <c r="P20" s="412">
        <v>182</v>
      </c>
      <c r="Q20" s="412">
        <v>62</v>
      </c>
      <c r="R20" s="412">
        <v>19</v>
      </c>
    </row>
    <row r="21" spans="3:18" ht="13.5" customHeight="1">
      <c r="C21" s="414" t="s">
        <v>347</v>
      </c>
      <c r="D21" s="415">
        <v>339</v>
      </c>
      <c r="E21" s="418">
        <v>2</v>
      </c>
      <c r="F21" s="419">
        <v>0</v>
      </c>
      <c r="G21" s="419">
        <v>0</v>
      </c>
      <c r="H21" s="419">
        <v>0</v>
      </c>
      <c r="I21" s="418">
        <v>46</v>
      </c>
      <c r="J21" s="418">
        <v>112</v>
      </c>
      <c r="K21" s="418">
        <v>3</v>
      </c>
      <c r="L21" s="418">
        <v>11</v>
      </c>
      <c r="M21" s="418">
        <v>60</v>
      </c>
      <c r="N21" s="418">
        <v>1</v>
      </c>
      <c r="O21" s="419">
        <v>0</v>
      </c>
      <c r="P21" s="418">
        <v>65</v>
      </c>
      <c r="Q21" s="418">
        <v>34</v>
      </c>
      <c r="R21" s="418">
        <v>5</v>
      </c>
    </row>
    <row r="22" spans="3:18" ht="13.5" customHeight="1">
      <c r="C22" s="414" t="s">
        <v>348</v>
      </c>
      <c r="D22" s="415">
        <v>125</v>
      </c>
      <c r="E22" s="419">
        <v>2</v>
      </c>
      <c r="F22" s="418">
        <v>2</v>
      </c>
      <c r="G22" s="419">
        <v>0</v>
      </c>
      <c r="H22" s="419">
        <v>0</v>
      </c>
      <c r="I22" s="418">
        <v>23</v>
      </c>
      <c r="J22" s="418">
        <v>45</v>
      </c>
      <c r="K22" s="418">
        <v>0</v>
      </c>
      <c r="L22" s="418">
        <v>2</v>
      </c>
      <c r="M22" s="418">
        <v>23</v>
      </c>
      <c r="N22" s="419">
        <v>0</v>
      </c>
      <c r="O22" s="419">
        <v>0</v>
      </c>
      <c r="P22" s="418">
        <v>17</v>
      </c>
      <c r="Q22" s="418">
        <v>7</v>
      </c>
      <c r="R22" s="418">
        <v>4</v>
      </c>
    </row>
    <row r="23" spans="2:18" ht="13.5" customHeight="1">
      <c r="B23" s="414" t="s">
        <v>400</v>
      </c>
      <c r="C23" s="414" t="s">
        <v>349</v>
      </c>
      <c r="D23" s="415">
        <v>538</v>
      </c>
      <c r="E23" s="418">
        <v>0</v>
      </c>
      <c r="F23" s="419">
        <v>0</v>
      </c>
      <c r="G23" s="419">
        <v>0</v>
      </c>
      <c r="H23" s="419">
        <v>0</v>
      </c>
      <c r="I23" s="418">
        <v>100</v>
      </c>
      <c r="J23" s="418">
        <v>290</v>
      </c>
      <c r="K23" s="418">
        <v>17</v>
      </c>
      <c r="L23" s="418">
        <v>10</v>
      </c>
      <c r="M23" s="418">
        <v>56</v>
      </c>
      <c r="N23" s="419">
        <v>0</v>
      </c>
      <c r="O23" s="418">
        <v>2</v>
      </c>
      <c r="P23" s="418">
        <v>44</v>
      </c>
      <c r="Q23" s="418">
        <v>9</v>
      </c>
      <c r="R23" s="418">
        <v>10</v>
      </c>
    </row>
    <row r="24" spans="2:18" ht="13.5" customHeight="1">
      <c r="B24" s="414" t="s">
        <v>83</v>
      </c>
      <c r="C24" s="414" t="s">
        <v>217</v>
      </c>
      <c r="D24" s="415">
        <v>185</v>
      </c>
      <c r="E24" s="418">
        <v>0</v>
      </c>
      <c r="F24" s="419">
        <v>0</v>
      </c>
      <c r="G24" s="419">
        <v>0</v>
      </c>
      <c r="H24" s="419">
        <v>0</v>
      </c>
      <c r="I24" s="418">
        <v>17</v>
      </c>
      <c r="J24" s="418">
        <v>58</v>
      </c>
      <c r="K24" s="418">
        <v>1</v>
      </c>
      <c r="L24" s="418">
        <v>3</v>
      </c>
      <c r="M24" s="418">
        <v>59</v>
      </c>
      <c r="N24" s="418">
        <v>1</v>
      </c>
      <c r="O24" s="419">
        <v>0</v>
      </c>
      <c r="P24" s="418">
        <v>37</v>
      </c>
      <c r="Q24" s="418">
        <v>9</v>
      </c>
      <c r="R24" s="419">
        <v>0</v>
      </c>
    </row>
    <row r="25" spans="3:18" ht="13.5" customHeight="1">
      <c r="C25" s="414" t="s">
        <v>350</v>
      </c>
      <c r="D25" s="415">
        <v>31</v>
      </c>
      <c r="E25" s="418">
        <v>0</v>
      </c>
      <c r="F25" s="419">
        <v>0</v>
      </c>
      <c r="G25" s="418">
        <v>3</v>
      </c>
      <c r="H25" s="419">
        <v>0</v>
      </c>
      <c r="I25" s="419">
        <v>4</v>
      </c>
      <c r="J25" s="419">
        <v>7</v>
      </c>
      <c r="K25" s="419">
        <v>0</v>
      </c>
      <c r="L25" s="418">
        <v>5</v>
      </c>
      <c r="M25" s="419">
        <v>5</v>
      </c>
      <c r="N25" s="419">
        <v>0</v>
      </c>
      <c r="O25" s="419">
        <v>0</v>
      </c>
      <c r="P25" s="418">
        <v>6</v>
      </c>
      <c r="Q25" s="418">
        <v>1</v>
      </c>
      <c r="R25" s="419">
        <v>0</v>
      </c>
    </row>
    <row r="26" spans="3:18" ht="13.5" customHeight="1">
      <c r="C26" s="414" t="s">
        <v>222</v>
      </c>
      <c r="D26" s="415">
        <v>26</v>
      </c>
      <c r="E26" s="419">
        <v>0</v>
      </c>
      <c r="F26" s="419">
        <v>0</v>
      </c>
      <c r="G26" s="419">
        <v>0</v>
      </c>
      <c r="H26" s="419">
        <v>0</v>
      </c>
      <c r="I26" s="419">
        <v>1</v>
      </c>
      <c r="J26" s="419">
        <v>1</v>
      </c>
      <c r="K26" s="419">
        <v>0</v>
      </c>
      <c r="L26" s="419">
        <v>0</v>
      </c>
      <c r="M26" s="418">
        <v>16</v>
      </c>
      <c r="N26" s="419">
        <v>0</v>
      </c>
      <c r="O26" s="419">
        <v>0</v>
      </c>
      <c r="P26" s="418">
        <v>7</v>
      </c>
      <c r="Q26" s="418">
        <v>1</v>
      </c>
      <c r="R26" s="419">
        <v>0</v>
      </c>
    </row>
    <row r="27" spans="3:18" ht="13.5" customHeight="1">
      <c r="C27" s="414" t="s">
        <v>209</v>
      </c>
      <c r="D27" s="417">
        <f>SUM(E27:R27)</f>
        <v>0</v>
      </c>
      <c r="E27" s="419">
        <v>0</v>
      </c>
      <c r="F27" s="419">
        <v>0</v>
      </c>
      <c r="G27" s="419">
        <v>0</v>
      </c>
      <c r="H27" s="419">
        <v>0</v>
      </c>
      <c r="I27" s="419">
        <v>0</v>
      </c>
      <c r="J27" s="419">
        <v>0</v>
      </c>
      <c r="K27" s="419">
        <v>0</v>
      </c>
      <c r="L27" s="419">
        <v>0</v>
      </c>
      <c r="M27" s="419">
        <v>0</v>
      </c>
      <c r="N27" s="419">
        <v>0</v>
      </c>
      <c r="O27" s="419">
        <v>0</v>
      </c>
      <c r="P27" s="419">
        <v>0</v>
      </c>
      <c r="Q27" s="419">
        <v>0</v>
      </c>
      <c r="R27" s="419">
        <v>0</v>
      </c>
    </row>
    <row r="28" spans="3:18" ht="13.5" customHeight="1">
      <c r="C28" s="414" t="s">
        <v>285</v>
      </c>
      <c r="D28" s="417">
        <v>2</v>
      </c>
      <c r="E28" s="419">
        <v>0</v>
      </c>
      <c r="F28" s="419">
        <v>0</v>
      </c>
      <c r="G28" s="419">
        <v>0</v>
      </c>
      <c r="H28" s="419">
        <v>0</v>
      </c>
      <c r="I28" s="419">
        <v>0</v>
      </c>
      <c r="J28" s="419">
        <v>1</v>
      </c>
      <c r="K28" s="419">
        <v>0</v>
      </c>
      <c r="L28" s="419">
        <v>0</v>
      </c>
      <c r="M28" s="419">
        <v>0</v>
      </c>
      <c r="N28" s="419">
        <v>0</v>
      </c>
      <c r="O28" s="419">
        <v>0</v>
      </c>
      <c r="P28" s="419">
        <v>1</v>
      </c>
      <c r="Q28" s="419">
        <v>0</v>
      </c>
      <c r="R28" s="419">
        <v>0</v>
      </c>
    </row>
    <row r="29" spans="3:18" ht="13.5" customHeight="1">
      <c r="C29" s="414" t="s">
        <v>366</v>
      </c>
      <c r="D29" s="415">
        <v>13</v>
      </c>
      <c r="E29" s="419">
        <v>0</v>
      </c>
      <c r="F29" s="419">
        <v>0</v>
      </c>
      <c r="G29" s="419">
        <v>0</v>
      </c>
      <c r="H29" s="419">
        <v>0</v>
      </c>
      <c r="I29" s="419">
        <v>1</v>
      </c>
      <c r="J29" s="419">
        <v>4</v>
      </c>
      <c r="K29" s="419">
        <v>0</v>
      </c>
      <c r="L29" s="419">
        <v>0</v>
      </c>
      <c r="M29" s="419">
        <v>2</v>
      </c>
      <c r="N29" s="419">
        <v>0</v>
      </c>
      <c r="O29" s="419">
        <v>0</v>
      </c>
      <c r="P29" s="418">
        <v>5</v>
      </c>
      <c r="Q29" s="419">
        <v>1</v>
      </c>
      <c r="R29" s="419">
        <v>0</v>
      </c>
    </row>
    <row r="30" spans="4:18" ht="4.5" customHeight="1" thickBot="1" thickTop="1">
      <c r="D30" s="417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</row>
    <row r="31" spans="4:18" ht="4.5" customHeight="1" thickBot="1" thickTop="1">
      <c r="D31" s="417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</row>
    <row r="32" spans="3:18" ht="13.5" customHeight="1">
      <c r="C32" s="410" t="s">
        <v>9</v>
      </c>
      <c r="D32" s="411">
        <v>881</v>
      </c>
      <c r="E32" s="412">
        <v>4</v>
      </c>
      <c r="F32" s="420">
        <v>1</v>
      </c>
      <c r="G32" s="412">
        <f>SUM(G33:G41)</f>
        <v>0</v>
      </c>
      <c r="H32" s="420">
        <f>SUM(H33:H41)</f>
        <v>0</v>
      </c>
      <c r="I32" s="412">
        <v>15</v>
      </c>
      <c r="J32" s="412">
        <v>220</v>
      </c>
      <c r="K32" s="412">
        <v>4</v>
      </c>
      <c r="L32" s="412">
        <v>16</v>
      </c>
      <c r="M32" s="412">
        <v>206</v>
      </c>
      <c r="N32" s="412">
        <v>12</v>
      </c>
      <c r="O32" s="412">
        <v>1</v>
      </c>
      <c r="P32" s="412">
        <v>351</v>
      </c>
      <c r="Q32" s="412">
        <v>30</v>
      </c>
      <c r="R32" s="412">
        <v>21</v>
      </c>
    </row>
    <row r="33" spans="3:18" ht="13.5" customHeight="1">
      <c r="C33" s="414" t="s">
        <v>347</v>
      </c>
      <c r="D33" s="415">
        <v>297</v>
      </c>
      <c r="E33" s="418">
        <v>2</v>
      </c>
      <c r="F33" s="419">
        <v>0</v>
      </c>
      <c r="G33" s="419">
        <v>0</v>
      </c>
      <c r="H33" s="419">
        <v>0</v>
      </c>
      <c r="I33" s="418">
        <v>3</v>
      </c>
      <c r="J33" s="418">
        <v>68</v>
      </c>
      <c r="K33" s="419">
        <v>2</v>
      </c>
      <c r="L33" s="418">
        <v>5</v>
      </c>
      <c r="M33" s="418">
        <v>62</v>
      </c>
      <c r="N33" s="419">
        <v>1</v>
      </c>
      <c r="O33" s="419">
        <v>0</v>
      </c>
      <c r="P33" s="418">
        <v>127</v>
      </c>
      <c r="Q33" s="418">
        <v>21</v>
      </c>
      <c r="R33" s="418">
        <v>6</v>
      </c>
    </row>
    <row r="34" spans="3:18" ht="13.5" customHeight="1">
      <c r="C34" s="414" t="s">
        <v>348</v>
      </c>
      <c r="D34" s="415">
        <v>57</v>
      </c>
      <c r="E34" s="419">
        <v>1</v>
      </c>
      <c r="F34" s="419">
        <v>0</v>
      </c>
      <c r="G34" s="419">
        <v>0</v>
      </c>
      <c r="H34" s="419">
        <v>0</v>
      </c>
      <c r="I34" s="418">
        <v>0</v>
      </c>
      <c r="J34" s="418">
        <v>16</v>
      </c>
      <c r="K34" s="419">
        <v>0</v>
      </c>
      <c r="L34" s="419">
        <v>3</v>
      </c>
      <c r="M34" s="418">
        <v>7</v>
      </c>
      <c r="N34" s="419">
        <v>0</v>
      </c>
      <c r="O34" s="419">
        <v>0</v>
      </c>
      <c r="P34" s="418">
        <v>26</v>
      </c>
      <c r="Q34" s="419">
        <v>0</v>
      </c>
      <c r="R34" s="419">
        <v>4</v>
      </c>
    </row>
    <row r="35" spans="3:18" ht="13.5" customHeight="1">
      <c r="C35" s="414" t="s">
        <v>349</v>
      </c>
      <c r="D35" s="415">
        <v>29</v>
      </c>
      <c r="E35" s="419">
        <v>0</v>
      </c>
      <c r="F35" s="419">
        <v>0</v>
      </c>
      <c r="G35" s="419">
        <v>0</v>
      </c>
      <c r="H35" s="419">
        <v>0</v>
      </c>
      <c r="I35" s="418">
        <v>4</v>
      </c>
      <c r="J35" s="418">
        <v>15</v>
      </c>
      <c r="K35" s="419">
        <v>0</v>
      </c>
      <c r="L35" s="418">
        <v>0</v>
      </c>
      <c r="M35" s="418">
        <v>6</v>
      </c>
      <c r="N35" s="419">
        <v>0</v>
      </c>
      <c r="O35" s="419">
        <v>0</v>
      </c>
      <c r="P35" s="418">
        <v>3</v>
      </c>
      <c r="Q35" s="419">
        <v>1</v>
      </c>
      <c r="R35" s="419">
        <v>0</v>
      </c>
    </row>
    <row r="36" spans="2:18" ht="13.5" customHeight="1">
      <c r="B36" s="414" t="s">
        <v>84</v>
      </c>
      <c r="C36" s="414" t="s">
        <v>217</v>
      </c>
      <c r="D36" s="415">
        <v>364</v>
      </c>
      <c r="E36" s="418">
        <v>1</v>
      </c>
      <c r="F36" s="419">
        <v>1</v>
      </c>
      <c r="G36" s="418">
        <v>0</v>
      </c>
      <c r="H36" s="419">
        <v>0</v>
      </c>
      <c r="I36" s="418">
        <v>6</v>
      </c>
      <c r="J36" s="418">
        <v>95</v>
      </c>
      <c r="K36" s="418">
        <v>2</v>
      </c>
      <c r="L36" s="418">
        <v>6</v>
      </c>
      <c r="M36" s="418">
        <v>106</v>
      </c>
      <c r="N36" s="418">
        <v>11</v>
      </c>
      <c r="O36" s="419">
        <v>1</v>
      </c>
      <c r="P36" s="418">
        <v>127</v>
      </c>
      <c r="Q36" s="418">
        <v>7</v>
      </c>
      <c r="R36" s="418">
        <v>1</v>
      </c>
    </row>
    <row r="37" spans="3:18" ht="13.5" customHeight="1">
      <c r="C37" s="414" t="s">
        <v>350</v>
      </c>
      <c r="D37" s="415">
        <v>5</v>
      </c>
      <c r="E37" s="419">
        <v>0</v>
      </c>
      <c r="F37" s="419">
        <v>0</v>
      </c>
      <c r="G37" s="419">
        <v>0</v>
      </c>
      <c r="H37" s="419">
        <v>0</v>
      </c>
      <c r="I37" s="419">
        <v>0</v>
      </c>
      <c r="J37" s="418">
        <v>2</v>
      </c>
      <c r="K37" s="419">
        <v>0</v>
      </c>
      <c r="L37" s="418">
        <v>0</v>
      </c>
      <c r="M37" s="418">
        <v>1</v>
      </c>
      <c r="N37" s="419">
        <v>0</v>
      </c>
      <c r="O37" s="419">
        <v>0</v>
      </c>
      <c r="P37" s="419">
        <v>2</v>
      </c>
      <c r="Q37" s="419">
        <v>0</v>
      </c>
      <c r="R37" s="419">
        <v>0</v>
      </c>
    </row>
    <row r="38" spans="3:18" ht="13.5" customHeight="1">
      <c r="C38" s="414" t="s">
        <v>222</v>
      </c>
      <c r="D38" s="415">
        <v>72</v>
      </c>
      <c r="E38" s="419">
        <v>0</v>
      </c>
      <c r="F38" s="419">
        <v>0</v>
      </c>
      <c r="G38" s="419">
        <v>0</v>
      </c>
      <c r="H38" s="419">
        <v>0</v>
      </c>
      <c r="I38" s="419">
        <v>2</v>
      </c>
      <c r="J38" s="418">
        <v>19</v>
      </c>
      <c r="K38" s="419">
        <v>0</v>
      </c>
      <c r="L38" s="418">
        <v>2</v>
      </c>
      <c r="M38" s="418">
        <v>17</v>
      </c>
      <c r="N38" s="419">
        <v>0</v>
      </c>
      <c r="O38" s="419">
        <v>0</v>
      </c>
      <c r="P38" s="418">
        <v>30</v>
      </c>
      <c r="Q38" s="419">
        <v>1</v>
      </c>
      <c r="R38" s="419">
        <v>1</v>
      </c>
    </row>
    <row r="39" spans="3:18" ht="13.5" customHeight="1">
      <c r="C39" s="414" t="s">
        <v>209</v>
      </c>
      <c r="D39" s="415">
        <v>10</v>
      </c>
      <c r="E39" s="419">
        <v>0</v>
      </c>
      <c r="F39" s="419">
        <v>0</v>
      </c>
      <c r="G39" s="419">
        <v>0</v>
      </c>
      <c r="H39" s="419">
        <v>0</v>
      </c>
      <c r="I39" s="419">
        <v>0</v>
      </c>
      <c r="J39" s="418">
        <v>0</v>
      </c>
      <c r="K39" s="419">
        <v>0</v>
      </c>
      <c r="L39" s="419">
        <v>0</v>
      </c>
      <c r="M39" s="419">
        <v>0</v>
      </c>
      <c r="N39" s="419">
        <v>0</v>
      </c>
      <c r="O39" s="419">
        <v>0</v>
      </c>
      <c r="P39" s="418">
        <v>10</v>
      </c>
      <c r="Q39" s="419">
        <v>0</v>
      </c>
      <c r="R39" s="419">
        <v>0</v>
      </c>
    </row>
    <row r="40" spans="3:18" ht="13.5" customHeight="1">
      <c r="C40" s="414" t="s">
        <v>285</v>
      </c>
      <c r="D40" s="415">
        <v>5</v>
      </c>
      <c r="E40" s="419">
        <v>0</v>
      </c>
      <c r="F40" s="419">
        <v>0</v>
      </c>
      <c r="G40" s="419">
        <v>0</v>
      </c>
      <c r="H40" s="419">
        <v>0</v>
      </c>
      <c r="I40" s="419">
        <v>0</v>
      </c>
      <c r="J40" s="418">
        <v>0</v>
      </c>
      <c r="K40" s="419">
        <v>0</v>
      </c>
      <c r="L40" s="419">
        <v>0</v>
      </c>
      <c r="M40" s="419">
        <v>1</v>
      </c>
      <c r="N40" s="419">
        <v>0</v>
      </c>
      <c r="O40" s="419">
        <v>0</v>
      </c>
      <c r="P40" s="418">
        <v>4</v>
      </c>
      <c r="Q40" s="419">
        <v>0</v>
      </c>
      <c r="R40" s="419">
        <v>0</v>
      </c>
    </row>
    <row r="41" spans="3:18" ht="13.5" customHeight="1">
      <c r="C41" s="414" t="s">
        <v>366</v>
      </c>
      <c r="D41" s="415">
        <v>42</v>
      </c>
      <c r="E41" s="419">
        <v>0</v>
      </c>
      <c r="F41" s="419">
        <v>0</v>
      </c>
      <c r="G41" s="419">
        <v>0</v>
      </c>
      <c r="H41" s="419">
        <v>0</v>
      </c>
      <c r="I41" s="419">
        <v>0</v>
      </c>
      <c r="J41" s="418">
        <v>5</v>
      </c>
      <c r="K41" s="419">
        <v>0</v>
      </c>
      <c r="L41" s="419">
        <v>0</v>
      </c>
      <c r="M41" s="418">
        <v>6</v>
      </c>
      <c r="N41" s="419">
        <v>0</v>
      </c>
      <c r="O41" s="419">
        <v>0</v>
      </c>
      <c r="P41" s="418">
        <v>22</v>
      </c>
      <c r="Q41" s="419">
        <v>0</v>
      </c>
      <c r="R41" s="419">
        <v>9</v>
      </c>
    </row>
    <row r="42" spans="4:18" ht="4.5" customHeight="1" thickBot="1" thickTop="1">
      <c r="D42" s="417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4:18" ht="4.5" customHeight="1">
      <c r="D43" s="417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2:18" ht="13.5" customHeight="1">
      <c r="B44" s="553" t="s">
        <v>401</v>
      </c>
      <c r="C44" s="554"/>
      <c r="D44" s="417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2:18" ht="13.5" customHeight="1">
      <c r="B45" s="553" t="s">
        <v>402</v>
      </c>
      <c r="C45" s="554"/>
      <c r="D45" s="417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3:18" ht="13.5" customHeight="1">
      <c r="C46" s="410" t="s">
        <v>9</v>
      </c>
      <c r="D46" s="411">
        <v>464</v>
      </c>
      <c r="E46" s="412">
        <v>2</v>
      </c>
      <c r="F46" s="420">
        <f>F47+F48</f>
        <v>0</v>
      </c>
      <c r="G46" s="420">
        <f>G47+G48</f>
        <v>0</v>
      </c>
      <c r="H46" s="412">
        <f>H47+H48</f>
        <v>0</v>
      </c>
      <c r="I46" s="412">
        <v>25</v>
      </c>
      <c r="J46" s="412">
        <v>162</v>
      </c>
      <c r="K46" s="412">
        <v>7</v>
      </c>
      <c r="L46" s="412">
        <v>22</v>
      </c>
      <c r="M46" s="412">
        <v>92</v>
      </c>
      <c r="N46" s="412">
        <v>1</v>
      </c>
      <c r="O46" s="412">
        <v>1</v>
      </c>
      <c r="P46" s="412">
        <v>87</v>
      </c>
      <c r="Q46" s="412">
        <v>61</v>
      </c>
      <c r="R46" s="412">
        <v>4</v>
      </c>
    </row>
    <row r="47" spans="3:18" ht="13.5" customHeight="1">
      <c r="C47" s="414" t="s">
        <v>83</v>
      </c>
      <c r="D47" s="415">
        <v>316</v>
      </c>
      <c r="E47" s="419">
        <v>1</v>
      </c>
      <c r="F47" s="419">
        <v>0</v>
      </c>
      <c r="G47" s="419">
        <v>0</v>
      </c>
      <c r="H47" s="418">
        <v>0</v>
      </c>
      <c r="I47" s="418">
        <v>25</v>
      </c>
      <c r="J47" s="418">
        <v>130</v>
      </c>
      <c r="K47" s="418">
        <v>7</v>
      </c>
      <c r="L47" s="418">
        <v>17</v>
      </c>
      <c r="M47" s="418">
        <v>54</v>
      </c>
      <c r="N47" s="419">
        <v>0</v>
      </c>
      <c r="O47" s="418">
        <v>1</v>
      </c>
      <c r="P47" s="418">
        <v>31</v>
      </c>
      <c r="Q47" s="418">
        <v>46</v>
      </c>
      <c r="R47" s="419">
        <v>4</v>
      </c>
    </row>
    <row r="48" spans="3:18" ht="13.5" customHeight="1">
      <c r="C48" s="414" t="s">
        <v>84</v>
      </c>
      <c r="D48" s="415">
        <v>148</v>
      </c>
      <c r="E48" s="418">
        <v>1</v>
      </c>
      <c r="F48" s="419">
        <v>0</v>
      </c>
      <c r="G48" s="419">
        <v>0</v>
      </c>
      <c r="H48" s="419">
        <v>0</v>
      </c>
      <c r="I48" s="419">
        <v>0</v>
      </c>
      <c r="J48" s="418">
        <v>32</v>
      </c>
      <c r="K48" s="419">
        <v>0</v>
      </c>
      <c r="L48" s="418">
        <v>5</v>
      </c>
      <c r="M48" s="418">
        <v>38</v>
      </c>
      <c r="N48" s="418">
        <v>1</v>
      </c>
      <c r="O48" s="419">
        <v>0</v>
      </c>
      <c r="P48" s="418">
        <v>56</v>
      </c>
      <c r="Q48" s="418">
        <v>15</v>
      </c>
      <c r="R48" s="419">
        <v>0</v>
      </c>
    </row>
    <row r="49" spans="2:18" ht="4.5" customHeight="1" thickBot="1" thickTop="1">
      <c r="B49" s="421"/>
      <c r="C49" s="421"/>
      <c r="D49" s="422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</row>
    <row r="50" ht="13.5" thickBot="1" thickTop="1"/>
    <row r="51" ht="13.5" thickBot="1" thickTop="1"/>
    <row r="52" ht="13.5" thickBot="1" thickTop="1"/>
    <row r="53" ht="13.5" thickBot="1" thickTop="1"/>
    <row r="54" ht="13.5" thickBot="1" thickTop="1"/>
    <row r="55" ht="13.5" thickBot="1" thickTop="1"/>
    <row r="56" ht="13.5" thickBot="1" thickTop="1"/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  <row r="69" ht="13.5" thickBot="1" thickTop="1"/>
  </sheetData>
  <mergeCells count="8">
    <mergeCell ref="B44:C44"/>
    <mergeCell ref="B45:C45"/>
    <mergeCell ref="B5:C5"/>
    <mergeCell ref="Q5:Q6"/>
    <mergeCell ref="R4:R6"/>
    <mergeCell ref="M4:M6"/>
    <mergeCell ref="L4:L6"/>
    <mergeCell ref="N4:N6"/>
  </mergeCells>
  <printOptions/>
  <pageMargins left="0.75" right="0.75" top="1" bottom="1" header="0.512" footer="0.51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44"/>
  <sheetViews>
    <sheetView zoomScale="75" zoomScaleNormal="75" workbookViewId="0" topLeftCell="A28">
      <selection activeCell="B4" sqref="B4:T45"/>
    </sheetView>
  </sheetViews>
  <sheetFormatPr defaultColWidth="9.00390625" defaultRowHeight="23.25" customHeight="1"/>
  <cols>
    <col min="1" max="1" width="0.5" style="559" customWidth="1"/>
    <col min="2" max="2" width="2.625" style="559" customWidth="1"/>
    <col min="3" max="3" width="4.625" style="559" customWidth="1"/>
    <col min="4" max="4" width="2.625" style="559" customWidth="1"/>
    <col min="5" max="9" width="6.625" style="559" customWidth="1"/>
    <col min="10" max="13" width="5.625" style="559" customWidth="1"/>
    <col min="14" max="18" width="4.625" style="559" customWidth="1"/>
    <col min="19" max="19" width="6.625" style="559" customWidth="1"/>
    <col min="20" max="20" width="4.625" style="559" customWidth="1"/>
    <col min="21" max="16384" width="9.00390625" style="559" customWidth="1"/>
  </cols>
  <sheetData>
    <row r="1" ht="9" customHeight="1"/>
    <row r="2" ht="18" customHeight="1">
      <c r="B2" s="560" t="s">
        <v>422</v>
      </c>
    </row>
    <row r="3" ht="9" customHeight="1" thickBot="1"/>
    <row r="4" spans="2:20" ht="11.25" customHeight="1">
      <c r="B4" s="561"/>
      <c r="C4" s="562"/>
      <c r="D4" s="562"/>
      <c r="E4" s="563"/>
      <c r="F4" s="564" t="s">
        <v>303</v>
      </c>
      <c r="G4" s="564" t="s">
        <v>304</v>
      </c>
      <c r="H4" s="564" t="s">
        <v>305</v>
      </c>
      <c r="I4" s="564" t="s">
        <v>456</v>
      </c>
      <c r="J4" s="564" t="s">
        <v>457</v>
      </c>
      <c r="K4" s="564" t="s">
        <v>458</v>
      </c>
      <c r="L4" s="564" t="s">
        <v>459</v>
      </c>
      <c r="M4" s="563"/>
      <c r="N4" s="565" t="s">
        <v>408</v>
      </c>
      <c r="O4" s="565"/>
      <c r="P4" s="565"/>
      <c r="Q4" s="562"/>
      <c r="R4" s="562"/>
      <c r="S4" s="566"/>
      <c r="T4" s="567"/>
    </row>
    <row r="5" spans="2:20" ht="11.25" customHeight="1">
      <c r="B5" s="568"/>
      <c r="E5" s="569"/>
      <c r="F5" s="569"/>
      <c r="G5" s="570" t="s">
        <v>20</v>
      </c>
      <c r="H5" s="569"/>
      <c r="I5" s="569"/>
      <c r="J5" s="569"/>
      <c r="K5" s="569"/>
      <c r="L5" s="569"/>
      <c r="M5" s="571"/>
      <c r="N5" s="572" t="s">
        <v>423</v>
      </c>
      <c r="O5" s="573"/>
      <c r="P5" s="573"/>
      <c r="Q5" s="573"/>
      <c r="R5" s="574"/>
      <c r="S5" s="569"/>
      <c r="T5" s="575"/>
    </row>
    <row r="6" spans="2:20" ht="11.25" customHeight="1">
      <c r="B6" s="568"/>
      <c r="E6" s="569"/>
      <c r="F6" s="570" t="s">
        <v>291</v>
      </c>
      <c r="G6" s="569"/>
      <c r="H6" s="570" t="s">
        <v>409</v>
      </c>
      <c r="I6" s="570" t="s">
        <v>424</v>
      </c>
      <c r="J6" s="569"/>
      <c r="K6" s="569"/>
      <c r="L6" s="569"/>
      <c r="M6" s="570" t="s">
        <v>410</v>
      </c>
      <c r="N6" s="576"/>
      <c r="O6" s="577"/>
      <c r="P6" s="577"/>
      <c r="Q6" s="577"/>
      <c r="R6" s="578"/>
      <c r="S6" s="570" t="s">
        <v>306</v>
      </c>
      <c r="T6" s="579" t="s">
        <v>301</v>
      </c>
    </row>
    <row r="7" spans="2:20" ht="11.25" customHeight="1">
      <c r="B7" s="568"/>
      <c r="E7" s="569"/>
      <c r="F7" s="580"/>
      <c r="G7" s="570" t="s">
        <v>411</v>
      </c>
      <c r="H7" s="580"/>
      <c r="I7" s="580"/>
      <c r="J7" s="569"/>
      <c r="K7" s="569" t="s">
        <v>312</v>
      </c>
      <c r="L7" s="569" t="s">
        <v>425</v>
      </c>
      <c r="M7" s="569"/>
      <c r="N7" s="571"/>
      <c r="O7" s="571"/>
      <c r="P7" s="571"/>
      <c r="Q7" s="571"/>
      <c r="R7" s="571"/>
      <c r="S7" s="569"/>
      <c r="T7" s="575"/>
    </row>
    <row r="8" spans="2:20" ht="11.25" customHeight="1">
      <c r="B8" s="581" t="s">
        <v>460</v>
      </c>
      <c r="C8" s="582"/>
      <c r="D8" s="583"/>
      <c r="E8" s="570" t="s">
        <v>461</v>
      </c>
      <c r="F8" s="570" t="s">
        <v>412</v>
      </c>
      <c r="G8" s="569"/>
      <c r="H8" s="570" t="s">
        <v>413</v>
      </c>
      <c r="I8" s="570" t="s">
        <v>426</v>
      </c>
      <c r="J8" s="570" t="s">
        <v>297</v>
      </c>
      <c r="K8" s="570"/>
      <c r="L8" s="570"/>
      <c r="M8" s="570" t="s">
        <v>299</v>
      </c>
      <c r="N8" s="569"/>
      <c r="O8" s="569"/>
      <c r="P8" s="569"/>
      <c r="Q8" s="569"/>
      <c r="R8" s="569"/>
      <c r="S8" s="570" t="s">
        <v>414</v>
      </c>
      <c r="T8" s="584"/>
    </row>
    <row r="9" spans="2:20" ht="11.25" customHeight="1">
      <c r="B9" s="568"/>
      <c r="E9" s="569"/>
      <c r="F9" s="580"/>
      <c r="G9" s="570" t="s">
        <v>415</v>
      </c>
      <c r="H9" s="580"/>
      <c r="I9" s="570"/>
      <c r="J9" s="569"/>
      <c r="K9" s="585" t="s">
        <v>316</v>
      </c>
      <c r="L9" s="569" t="s">
        <v>427</v>
      </c>
      <c r="M9" s="569"/>
      <c r="N9" s="569"/>
      <c r="O9" s="569"/>
      <c r="P9" s="569"/>
      <c r="Q9" s="569"/>
      <c r="R9" s="569"/>
      <c r="S9" s="570" t="s">
        <v>416</v>
      </c>
      <c r="T9" s="575"/>
    </row>
    <row r="10" spans="2:20" ht="11.25" customHeight="1">
      <c r="B10" s="568"/>
      <c r="E10" s="569"/>
      <c r="F10" s="570" t="s">
        <v>294</v>
      </c>
      <c r="G10" s="569"/>
      <c r="H10" s="570" t="s">
        <v>417</v>
      </c>
      <c r="I10" s="570" t="s">
        <v>318</v>
      </c>
      <c r="J10" s="569"/>
      <c r="K10" s="569"/>
      <c r="L10" s="569"/>
      <c r="M10" s="570" t="s">
        <v>294</v>
      </c>
      <c r="N10" s="570" t="s">
        <v>9</v>
      </c>
      <c r="O10" s="570" t="s">
        <v>418</v>
      </c>
      <c r="P10" s="570" t="s">
        <v>419</v>
      </c>
      <c r="Q10" s="570" t="s">
        <v>420</v>
      </c>
      <c r="R10" s="570" t="s">
        <v>462</v>
      </c>
      <c r="S10" s="569"/>
      <c r="T10" s="584"/>
    </row>
    <row r="11" spans="2:20" ht="11.25" customHeight="1">
      <c r="B11" s="568"/>
      <c r="E11" s="569"/>
      <c r="F11" s="569"/>
      <c r="G11" s="570" t="s">
        <v>421</v>
      </c>
      <c r="H11" s="580"/>
      <c r="I11" s="580"/>
      <c r="J11" s="569"/>
      <c r="K11" s="569"/>
      <c r="L11" s="569"/>
      <c r="M11" s="569"/>
      <c r="N11" s="569"/>
      <c r="O11" s="569"/>
      <c r="P11" s="569"/>
      <c r="Q11" s="569"/>
      <c r="R11" s="569"/>
      <c r="S11" s="570" t="s">
        <v>309</v>
      </c>
      <c r="T11" s="579" t="s">
        <v>309</v>
      </c>
    </row>
    <row r="12" spans="2:20" ht="15" customHeight="1">
      <c r="B12" s="586"/>
      <c r="C12" s="587"/>
      <c r="D12" s="587"/>
      <c r="E12" s="588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90"/>
      <c r="T12" s="591"/>
    </row>
    <row r="13" spans="2:20" ht="23.25" customHeight="1">
      <c r="B13" s="568"/>
      <c r="C13" s="592"/>
      <c r="D13" s="593" t="s">
        <v>9</v>
      </c>
      <c r="E13" s="594">
        <v>71</v>
      </c>
      <c r="F13" s="595">
        <v>71</v>
      </c>
      <c r="G13" s="595">
        <f aca="true" t="shared" si="0" ref="G13:L13">G14+G15</f>
        <v>0</v>
      </c>
      <c r="H13" s="595">
        <f t="shared" si="0"/>
        <v>0</v>
      </c>
      <c r="I13" s="595">
        <f t="shared" si="0"/>
        <v>0</v>
      </c>
      <c r="J13" s="595">
        <f t="shared" si="0"/>
        <v>0</v>
      </c>
      <c r="K13" s="595">
        <f t="shared" si="0"/>
        <v>0</v>
      </c>
      <c r="L13" s="595">
        <f t="shared" si="0"/>
        <v>0</v>
      </c>
      <c r="M13" s="595">
        <v>1</v>
      </c>
      <c r="N13" s="595">
        <f>SUM(O13:Q13)</f>
        <v>0</v>
      </c>
      <c r="O13" s="595">
        <f>O14+O15</f>
        <v>0</v>
      </c>
      <c r="P13" s="595">
        <f aca="true" t="shared" si="1" ref="P13:R15">P17+P21+P25</f>
        <v>0</v>
      </c>
      <c r="Q13" s="595">
        <f t="shared" si="1"/>
        <v>0</v>
      </c>
      <c r="R13" s="595">
        <f t="shared" si="1"/>
        <v>0</v>
      </c>
      <c r="S13" s="596">
        <v>100</v>
      </c>
      <c r="T13" s="597">
        <v>0</v>
      </c>
    </row>
    <row r="14" spans="2:20" ht="23.25" customHeight="1">
      <c r="B14" s="568"/>
      <c r="C14" s="593" t="s">
        <v>9</v>
      </c>
      <c r="D14" s="593" t="s">
        <v>83</v>
      </c>
      <c r="E14" s="594">
        <v>42</v>
      </c>
      <c r="F14" s="595">
        <v>42</v>
      </c>
      <c r="G14" s="598">
        <v>0</v>
      </c>
      <c r="H14" s="598">
        <v>0</v>
      </c>
      <c r="I14" s="598">
        <v>0</v>
      </c>
      <c r="J14" s="598">
        <v>0</v>
      </c>
      <c r="K14" s="598">
        <v>0</v>
      </c>
      <c r="L14" s="598">
        <v>0</v>
      </c>
      <c r="M14" s="595">
        <v>1</v>
      </c>
      <c r="N14" s="595">
        <f>SUM(O14:Q14)</f>
        <v>0</v>
      </c>
      <c r="O14" s="598">
        <v>0</v>
      </c>
      <c r="P14" s="598">
        <f t="shared" si="1"/>
        <v>0</v>
      </c>
      <c r="Q14" s="598">
        <f t="shared" si="1"/>
        <v>0</v>
      </c>
      <c r="R14" s="598">
        <f t="shared" si="1"/>
        <v>0</v>
      </c>
      <c r="S14" s="596">
        <v>100</v>
      </c>
      <c r="T14" s="597">
        <v>0</v>
      </c>
    </row>
    <row r="15" spans="2:20" ht="23.25" customHeight="1">
      <c r="B15" s="568"/>
      <c r="C15" s="592"/>
      <c r="D15" s="593" t="s">
        <v>84</v>
      </c>
      <c r="E15" s="594">
        <v>29</v>
      </c>
      <c r="F15" s="595">
        <v>29</v>
      </c>
      <c r="G15" s="598">
        <v>0</v>
      </c>
      <c r="H15" s="598">
        <v>0</v>
      </c>
      <c r="I15" s="598">
        <v>0</v>
      </c>
      <c r="J15" s="598">
        <v>0</v>
      </c>
      <c r="K15" s="598">
        <v>0</v>
      </c>
      <c r="L15" s="598">
        <v>0</v>
      </c>
      <c r="M15" s="598">
        <v>0</v>
      </c>
      <c r="N15" s="595">
        <f>SUM(O15:Q15)</f>
        <v>0</v>
      </c>
      <c r="O15" s="598">
        <v>0</v>
      </c>
      <c r="P15" s="598">
        <f t="shared" si="1"/>
        <v>0</v>
      </c>
      <c r="Q15" s="598">
        <f t="shared" si="1"/>
        <v>0</v>
      </c>
      <c r="R15" s="598">
        <f t="shared" si="1"/>
        <v>0</v>
      </c>
      <c r="S15" s="596">
        <v>100</v>
      </c>
      <c r="T15" s="597">
        <v>0</v>
      </c>
    </row>
    <row r="16" spans="2:20" ht="15" customHeight="1">
      <c r="B16" s="599" t="s">
        <v>428</v>
      </c>
      <c r="C16" s="592"/>
      <c r="D16" s="592"/>
      <c r="E16" s="600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2"/>
      <c r="T16" s="603"/>
    </row>
    <row r="17" spans="2:20" ht="23.25" customHeight="1">
      <c r="B17" s="599"/>
      <c r="C17" s="604" t="s">
        <v>429</v>
      </c>
      <c r="D17" s="593" t="s">
        <v>9</v>
      </c>
      <c r="E17" s="594">
        <v>3</v>
      </c>
      <c r="F17" s="595">
        <v>3</v>
      </c>
      <c r="G17" s="595">
        <f>G18+G19</f>
        <v>0</v>
      </c>
      <c r="H17" s="595">
        <f>H18+H19</f>
        <v>0</v>
      </c>
      <c r="I17" s="595">
        <f aca="true" t="shared" si="2" ref="I17:R17">I18+I19</f>
        <v>0</v>
      </c>
      <c r="J17" s="595">
        <f t="shared" si="2"/>
        <v>0</v>
      </c>
      <c r="K17" s="595">
        <f t="shared" si="2"/>
        <v>0</v>
      </c>
      <c r="L17" s="595">
        <f t="shared" si="2"/>
        <v>0</v>
      </c>
      <c r="M17" s="595">
        <v>1</v>
      </c>
      <c r="N17" s="595">
        <f>SUM(O17:Q17)</f>
        <v>0</v>
      </c>
      <c r="O17" s="595">
        <f t="shared" si="2"/>
        <v>0</v>
      </c>
      <c r="P17" s="595">
        <f t="shared" si="2"/>
        <v>0</v>
      </c>
      <c r="Q17" s="595">
        <f t="shared" si="2"/>
        <v>0</v>
      </c>
      <c r="R17" s="595">
        <f t="shared" si="2"/>
        <v>0</v>
      </c>
      <c r="S17" s="596">
        <v>100</v>
      </c>
      <c r="T17" s="597">
        <v>0</v>
      </c>
    </row>
    <row r="18" spans="2:20" ht="23.25" customHeight="1">
      <c r="B18" s="599"/>
      <c r="C18" s="605"/>
      <c r="D18" s="593" t="s">
        <v>83</v>
      </c>
      <c r="E18" s="594">
        <v>2</v>
      </c>
      <c r="F18" s="595">
        <v>2</v>
      </c>
      <c r="G18" s="598">
        <v>0</v>
      </c>
      <c r="H18" s="598">
        <v>0</v>
      </c>
      <c r="I18" s="598">
        <v>0</v>
      </c>
      <c r="J18" s="598">
        <v>0</v>
      </c>
      <c r="K18" s="598">
        <v>0</v>
      </c>
      <c r="L18" s="598">
        <v>0</v>
      </c>
      <c r="M18" s="595">
        <v>1</v>
      </c>
      <c r="N18" s="595">
        <f>SUM(O18:Q18)</f>
        <v>0</v>
      </c>
      <c r="O18" s="598">
        <v>0</v>
      </c>
      <c r="P18" s="598">
        <v>0</v>
      </c>
      <c r="Q18" s="598">
        <v>0</v>
      </c>
      <c r="R18" s="595">
        <f>R19+R20</f>
        <v>0</v>
      </c>
      <c r="S18" s="596">
        <v>100</v>
      </c>
      <c r="T18" s="597">
        <v>0</v>
      </c>
    </row>
    <row r="19" spans="2:20" ht="23.25" customHeight="1">
      <c r="B19" s="599"/>
      <c r="C19" s="605"/>
      <c r="D19" s="593" t="s">
        <v>84</v>
      </c>
      <c r="E19" s="594">
        <v>1</v>
      </c>
      <c r="F19" s="595">
        <v>1</v>
      </c>
      <c r="G19" s="598">
        <v>0</v>
      </c>
      <c r="H19" s="598">
        <v>0</v>
      </c>
      <c r="I19" s="598">
        <v>0</v>
      </c>
      <c r="J19" s="598">
        <v>0</v>
      </c>
      <c r="K19" s="598">
        <v>0</v>
      </c>
      <c r="L19" s="598">
        <v>0</v>
      </c>
      <c r="M19" s="595">
        <f>M20+M21</f>
        <v>0</v>
      </c>
      <c r="N19" s="595">
        <f>SUM(O19:Q19)</f>
        <v>0</v>
      </c>
      <c r="O19" s="598">
        <v>0</v>
      </c>
      <c r="P19" s="598">
        <v>0</v>
      </c>
      <c r="Q19" s="598">
        <v>0</v>
      </c>
      <c r="R19" s="595">
        <f>R20+R21</f>
        <v>0</v>
      </c>
      <c r="S19" s="596">
        <v>100</v>
      </c>
      <c r="T19" s="597">
        <v>0</v>
      </c>
    </row>
    <row r="20" spans="2:20" ht="15" customHeight="1">
      <c r="B20" s="599"/>
      <c r="C20" s="592"/>
      <c r="D20" s="592"/>
      <c r="E20" s="600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596"/>
      <c r="T20" s="597"/>
    </row>
    <row r="21" spans="2:20" ht="23.25" customHeight="1">
      <c r="B21" s="599"/>
      <c r="C21" s="604" t="s">
        <v>430</v>
      </c>
      <c r="D21" s="593" t="s">
        <v>9</v>
      </c>
      <c r="E21" s="594">
        <f aca="true" t="shared" si="3" ref="E21:M21">E22+E23</f>
        <v>0</v>
      </c>
      <c r="F21" s="595">
        <f t="shared" si="3"/>
        <v>0</v>
      </c>
      <c r="G21" s="595">
        <f t="shared" si="3"/>
        <v>0</v>
      </c>
      <c r="H21" s="595">
        <f t="shared" si="3"/>
        <v>0</v>
      </c>
      <c r="I21" s="595">
        <f t="shared" si="3"/>
        <v>0</v>
      </c>
      <c r="J21" s="595">
        <f t="shared" si="3"/>
        <v>0</v>
      </c>
      <c r="K21" s="595">
        <f t="shared" si="3"/>
        <v>0</v>
      </c>
      <c r="L21" s="595">
        <f t="shared" si="3"/>
        <v>0</v>
      </c>
      <c r="M21" s="595">
        <f t="shared" si="3"/>
        <v>0</v>
      </c>
      <c r="N21" s="595">
        <f>SUM(O21:Q21)</f>
        <v>0</v>
      </c>
      <c r="O21" s="595">
        <f>O22+O23</f>
        <v>0</v>
      </c>
      <c r="P21" s="595">
        <f>P22+P23</f>
        <v>0</v>
      </c>
      <c r="Q21" s="595">
        <f>Q22+Q23</f>
        <v>0</v>
      </c>
      <c r="R21" s="595">
        <f>R22+R23</f>
        <v>0</v>
      </c>
      <c r="S21" s="596" t="s">
        <v>463</v>
      </c>
      <c r="T21" s="597">
        <v>0</v>
      </c>
    </row>
    <row r="22" spans="2:20" ht="23.25" customHeight="1">
      <c r="B22" s="599"/>
      <c r="C22" s="605"/>
      <c r="D22" s="593" t="s">
        <v>83</v>
      </c>
      <c r="E22" s="606">
        <v>0</v>
      </c>
      <c r="F22" s="598">
        <v>0</v>
      </c>
      <c r="G22" s="598">
        <v>0</v>
      </c>
      <c r="H22" s="598">
        <v>0</v>
      </c>
      <c r="I22" s="598">
        <v>0</v>
      </c>
      <c r="J22" s="598">
        <v>0</v>
      </c>
      <c r="K22" s="598">
        <v>0</v>
      </c>
      <c r="L22" s="598">
        <v>0</v>
      </c>
      <c r="M22" s="598">
        <v>0</v>
      </c>
      <c r="N22" s="595">
        <f>SUM(O22:Q22)</f>
        <v>0</v>
      </c>
      <c r="O22" s="598">
        <v>0</v>
      </c>
      <c r="P22" s="598">
        <v>0</v>
      </c>
      <c r="Q22" s="598">
        <v>0</v>
      </c>
      <c r="R22" s="598">
        <v>0</v>
      </c>
      <c r="S22" s="596" t="s">
        <v>463</v>
      </c>
      <c r="T22" s="597">
        <v>0</v>
      </c>
    </row>
    <row r="23" spans="2:20" ht="23.25" customHeight="1">
      <c r="B23" s="599"/>
      <c r="C23" s="605"/>
      <c r="D23" s="593" t="s">
        <v>84</v>
      </c>
      <c r="E23" s="606">
        <v>0</v>
      </c>
      <c r="F23" s="598">
        <v>0</v>
      </c>
      <c r="G23" s="598">
        <v>0</v>
      </c>
      <c r="H23" s="598">
        <v>0</v>
      </c>
      <c r="I23" s="598">
        <v>0</v>
      </c>
      <c r="J23" s="598">
        <v>0</v>
      </c>
      <c r="K23" s="598">
        <v>0</v>
      </c>
      <c r="L23" s="598">
        <v>0</v>
      </c>
      <c r="M23" s="598">
        <v>0</v>
      </c>
      <c r="N23" s="595">
        <f>SUM(O23:Q23)</f>
        <v>0</v>
      </c>
      <c r="O23" s="598">
        <v>0</v>
      </c>
      <c r="P23" s="598">
        <v>0</v>
      </c>
      <c r="Q23" s="598">
        <v>0</v>
      </c>
      <c r="R23" s="598">
        <v>0</v>
      </c>
      <c r="S23" s="596" t="s">
        <v>463</v>
      </c>
      <c r="T23" s="597">
        <v>0</v>
      </c>
    </row>
    <row r="24" spans="2:20" ht="15" customHeight="1">
      <c r="B24" s="599"/>
      <c r="C24" s="592"/>
      <c r="D24" s="592"/>
      <c r="E24" s="600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596"/>
      <c r="T24" s="597"/>
    </row>
    <row r="25" spans="2:20" ht="23.25" customHeight="1">
      <c r="B25" s="568"/>
      <c r="C25" s="604" t="s">
        <v>431</v>
      </c>
      <c r="D25" s="593" t="s">
        <v>9</v>
      </c>
      <c r="E25" s="594">
        <v>68</v>
      </c>
      <c r="F25" s="595">
        <v>68</v>
      </c>
      <c r="G25" s="595">
        <f aca="true" t="shared" si="4" ref="G25:R25">G26+G27</f>
        <v>0</v>
      </c>
      <c r="H25" s="595">
        <f>H26+H27</f>
        <v>0</v>
      </c>
      <c r="I25" s="595">
        <f t="shared" si="4"/>
        <v>0</v>
      </c>
      <c r="J25" s="595">
        <f t="shared" si="4"/>
        <v>0</v>
      </c>
      <c r="K25" s="595">
        <f t="shared" si="4"/>
        <v>0</v>
      </c>
      <c r="L25" s="595">
        <f t="shared" si="4"/>
        <v>0</v>
      </c>
      <c r="M25" s="595">
        <f t="shared" si="4"/>
        <v>0</v>
      </c>
      <c r="N25" s="595">
        <f>SUM(O25:Q25)</f>
        <v>0</v>
      </c>
      <c r="O25" s="595">
        <f t="shared" si="4"/>
        <v>0</v>
      </c>
      <c r="P25" s="595">
        <f t="shared" si="4"/>
        <v>0</v>
      </c>
      <c r="Q25" s="595">
        <f t="shared" si="4"/>
        <v>0</v>
      </c>
      <c r="R25" s="595">
        <f t="shared" si="4"/>
        <v>0</v>
      </c>
      <c r="S25" s="596">
        <v>100</v>
      </c>
      <c r="T25" s="597">
        <v>0</v>
      </c>
    </row>
    <row r="26" spans="2:20" ht="23.25" customHeight="1">
      <c r="B26" s="568"/>
      <c r="C26" s="605"/>
      <c r="D26" s="593" t="s">
        <v>83</v>
      </c>
      <c r="E26" s="594">
        <v>40</v>
      </c>
      <c r="F26" s="595">
        <v>40</v>
      </c>
      <c r="G26" s="598">
        <v>0</v>
      </c>
      <c r="H26" s="598">
        <v>0</v>
      </c>
      <c r="I26" s="598">
        <v>0</v>
      </c>
      <c r="J26" s="598">
        <v>0</v>
      </c>
      <c r="K26" s="598">
        <v>0</v>
      </c>
      <c r="L26" s="598">
        <v>0</v>
      </c>
      <c r="M26" s="598">
        <v>0</v>
      </c>
      <c r="N26" s="595">
        <f>SUM(O26:Q26)</f>
        <v>0</v>
      </c>
      <c r="O26" s="598">
        <v>0</v>
      </c>
      <c r="P26" s="598">
        <v>0</v>
      </c>
      <c r="Q26" s="598">
        <v>0</v>
      </c>
      <c r="R26" s="595">
        <f>R27+R28</f>
        <v>0</v>
      </c>
      <c r="S26" s="596">
        <v>100</v>
      </c>
      <c r="T26" s="597">
        <v>0</v>
      </c>
    </row>
    <row r="27" spans="2:20" ht="23.25" customHeight="1">
      <c r="B27" s="568"/>
      <c r="C27" s="605"/>
      <c r="D27" s="593" t="s">
        <v>84</v>
      </c>
      <c r="E27" s="594">
        <v>28</v>
      </c>
      <c r="F27" s="595">
        <v>28</v>
      </c>
      <c r="G27" s="598">
        <v>0</v>
      </c>
      <c r="H27" s="598">
        <v>0</v>
      </c>
      <c r="I27" s="598">
        <v>0</v>
      </c>
      <c r="J27" s="598">
        <v>0</v>
      </c>
      <c r="K27" s="598">
        <v>0</v>
      </c>
      <c r="L27" s="598">
        <v>0</v>
      </c>
      <c r="M27" s="598">
        <v>0</v>
      </c>
      <c r="N27" s="595">
        <f>SUM(O27:Q27)</f>
        <v>0</v>
      </c>
      <c r="O27" s="598">
        <v>0</v>
      </c>
      <c r="P27" s="598">
        <v>0</v>
      </c>
      <c r="Q27" s="598">
        <v>0</v>
      </c>
      <c r="R27" s="595">
        <f aca="true" t="shared" si="5" ref="R27:R39">R28+R29</f>
        <v>0</v>
      </c>
      <c r="S27" s="596">
        <v>100</v>
      </c>
      <c r="T27" s="597">
        <v>0</v>
      </c>
    </row>
    <row r="28" spans="2:20" ht="15" customHeight="1">
      <c r="B28" s="568"/>
      <c r="C28" s="592"/>
      <c r="D28" s="592"/>
      <c r="E28" s="600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596"/>
      <c r="T28" s="597"/>
    </row>
    <row r="29" spans="2:20" ht="23.25" customHeight="1">
      <c r="B29" s="568"/>
      <c r="C29" s="592"/>
      <c r="D29" s="593" t="s">
        <v>9</v>
      </c>
      <c r="E29" s="594">
        <v>90</v>
      </c>
      <c r="F29" s="595">
        <v>8</v>
      </c>
      <c r="G29" s="595">
        <v>1</v>
      </c>
      <c r="H29" s="595">
        <f>H30+H31</f>
        <v>0</v>
      </c>
      <c r="I29" s="595">
        <f>I30+I31</f>
        <v>0</v>
      </c>
      <c r="J29" s="595">
        <v>18</v>
      </c>
      <c r="K29" s="595">
        <v>63</v>
      </c>
      <c r="L29" s="595">
        <f>L37+L41</f>
        <v>0</v>
      </c>
      <c r="M29" s="598" t="s">
        <v>464</v>
      </c>
      <c r="N29" s="595">
        <f>SUM(O29:Q29)</f>
        <v>0</v>
      </c>
      <c r="O29" s="595">
        <f>O30+O31</f>
        <v>0</v>
      </c>
      <c r="P29" s="595">
        <f>P30+P31</f>
        <v>0</v>
      </c>
      <c r="Q29" s="595">
        <f>Q30+Q31</f>
        <v>0</v>
      </c>
      <c r="R29" s="595">
        <f t="shared" si="5"/>
        <v>0</v>
      </c>
      <c r="S29" s="596">
        <v>8.9</v>
      </c>
      <c r="T29" s="597">
        <v>20</v>
      </c>
    </row>
    <row r="30" spans="2:20" ht="23.25" customHeight="1">
      <c r="B30" s="568"/>
      <c r="C30" s="593" t="s">
        <v>9</v>
      </c>
      <c r="D30" s="593" t="s">
        <v>83</v>
      </c>
      <c r="E30" s="594">
        <v>61</v>
      </c>
      <c r="F30" s="595">
        <v>5</v>
      </c>
      <c r="G30" s="598">
        <v>0</v>
      </c>
      <c r="H30" s="598">
        <v>0</v>
      </c>
      <c r="I30" s="598">
        <v>0</v>
      </c>
      <c r="J30" s="595">
        <v>13</v>
      </c>
      <c r="K30" s="595">
        <v>43</v>
      </c>
      <c r="L30" s="598">
        <f>L38+L42</f>
        <v>0</v>
      </c>
      <c r="M30" s="598" t="s">
        <v>464</v>
      </c>
      <c r="N30" s="595">
        <f>SUM(O30:Q30)</f>
        <v>0</v>
      </c>
      <c r="O30" s="598">
        <v>0</v>
      </c>
      <c r="P30" s="598">
        <v>0</v>
      </c>
      <c r="Q30" s="598">
        <v>0</v>
      </c>
      <c r="R30" s="595">
        <f>R31+R33</f>
        <v>0</v>
      </c>
      <c r="S30" s="596">
        <v>8.2</v>
      </c>
      <c r="T30" s="597">
        <v>21.3</v>
      </c>
    </row>
    <row r="31" spans="2:20" ht="23.25" customHeight="1">
      <c r="B31" s="599" t="s">
        <v>432</v>
      </c>
      <c r="C31" s="592"/>
      <c r="D31" s="593" t="s">
        <v>84</v>
      </c>
      <c r="E31" s="594">
        <v>29</v>
      </c>
      <c r="F31" s="595">
        <v>3</v>
      </c>
      <c r="G31" s="595">
        <v>1</v>
      </c>
      <c r="H31" s="598">
        <v>0</v>
      </c>
      <c r="I31" s="598">
        <v>0</v>
      </c>
      <c r="J31" s="595">
        <v>5</v>
      </c>
      <c r="K31" s="595">
        <v>20</v>
      </c>
      <c r="L31" s="598">
        <f>L39+L43</f>
        <v>0</v>
      </c>
      <c r="M31" s="598" t="s">
        <v>465</v>
      </c>
      <c r="N31" s="595">
        <f>SUM(O31:Q31)</f>
        <v>0</v>
      </c>
      <c r="O31" s="598">
        <v>0</v>
      </c>
      <c r="P31" s="598">
        <v>0</v>
      </c>
      <c r="Q31" s="598">
        <v>0</v>
      </c>
      <c r="R31" s="595">
        <f>R33+R37</f>
        <v>0</v>
      </c>
      <c r="S31" s="596">
        <v>10.3</v>
      </c>
      <c r="T31" s="597">
        <v>17.2</v>
      </c>
    </row>
    <row r="32" spans="2:20" ht="15" customHeight="1">
      <c r="B32" s="599"/>
      <c r="C32" s="592"/>
      <c r="D32" s="593"/>
      <c r="E32" s="594"/>
      <c r="F32" s="595"/>
      <c r="G32" s="595"/>
      <c r="H32" s="595"/>
      <c r="I32" s="595"/>
      <c r="J32" s="595"/>
      <c r="K32" s="595"/>
      <c r="L32" s="598"/>
      <c r="M32" s="598"/>
      <c r="N32" s="595"/>
      <c r="O32" s="595"/>
      <c r="P32" s="595"/>
      <c r="Q32" s="595"/>
      <c r="R32" s="595"/>
      <c r="S32" s="596"/>
      <c r="T32" s="597"/>
    </row>
    <row r="33" spans="2:20" ht="24" customHeight="1">
      <c r="B33" s="599"/>
      <c r="C33" s="604" t="s">
        <v>429</v>
      </c>
      <c r="D33" s="593" t="s">
        <v>9</v>
      </c>
      <c r="E33" s="594">
        <v>7</v>
      </c>
      <c r="F33" s="595">
        <v>4</v>
      </c>
      <c r="G33" s="595">
        <v>1</v>
      </c>
      <c r="H33" s="595">
        <f>H34+H35</f>
        <v>0</v>
      </c>
      <c r="I33" s="595">
        <f>I34+I35</f>
        <v>0</v>
      </c>
      <c r="J33" s="595">
        <v>1</v>
      </c>
      <c r="K33" s="595">
        <v>1</v>
      </c>
      <c r="L33" s="595">
        <f>L34+L35</f>
        <v>0</v>
      </c>
      <c r="M33" s="598" t="s">
        <v>466</v>
      </c>
      <c r="N33" s="595">
        <f>SUM(O33:Q33)</f>
        <v>0</v>
      </c>
      <c r="O33" s="595">
        <f>O34+O35</f>
        <v>0</v>
      </c>
      <c r="P33" s="595">
        <f>P34+P35</f>
        <v>0</v>
      </c>
      <c r="Q33" s="595">
        <f>Q34+Q35</f>
        <v>0</v>
      </c>
      <c r="R33" s="595">
        <f t="shared" si="5"/>
        <v>0</v>
      </c>
      <c r="S33" s="596">
        <v>57.1</v>
      </c>
      <c r="T33" s="597">
        <v>14.3</v>
      </c>
    </row>
    <row r="34" spans="2:20" ht="23.25" customHeight="1">
      <c r="B34" s="599"/>
      <c r="C34" s="605"/>
      <c r="D34" s="593" t="s">
        <v>83</v>
      </c>
      <c r="E34" s="594">
        <v>6</v>
      </c>
      <c r="F34" s="595">
        <v>4</v>
      </c>
      <c r="G34" s="598">
        <v>0</v>
      </c>
      <c r="H34" s="598">
        <v>0</v>
      </c>
      <c r="I34" s="598">
        <v>0</v>
      </c>
      <c r="J34" s="595">
        <v>1</v>
      </c>
      <c r="K34" s="595">
        <v>1</v>
      </c>
      <c r="L34" s="598">
        <v>0</v>
      </c>
      <c r="M34" s="598" t="s">
        <v>466</v>
      </c>
      <c r="N34" s="595">
        <f>SUM(O34:Q34)</f>
        <v>0</v>
      </c>
      <c r="O34" s="598">
        <v>0</v>
      </c>
      <c r="P34" s="598">
        <v>0</v>
      </c>
      <c r="Q34" s="598">
        <v>0</v>
      </c>
      <c r="R34" s="595">
        <f t="shared" si="5"/>
        <v>0</v>
      </c>
      <c r="S34" s="596">
        <v>66.7</v>
      </c>
      <c r="T34" s="597">
        <v>16.7</v>
      </c>
    </row>
    <row r="35" spans="2:20" ht="23.25" customHeight="1">
      <c r="B35" s="599"/>
      <c r="C35" s="605"/>
      <c r="D35" s="593" t="s">
        <v>84</v>
      </c>
      <c r="E35" s="594">
        <v>1</v>
      </c>
      <c r="F35" s="598">
        <v>0</v>
      </c>
      <c r="G35" s="595">
        <v>1</v>
      </c>
      <c r="H35" s="598">
        <v>0</v>
      </c>
      <c r="I35" s="598">
        <v>0</v>
      </c>
      <c r="J35" s="598">
        <v>0</v>
      </c>
      <c r="K35" s="598">
        <v>0</v>
      </c>
      <c r="L35" s="598">
        <v>0</v>
      </c>
      <c r="M35" s="598" t="s">
        <v>466</v>
      </c>
      <c r="N35" s="595">
        <f>SUM(O35:Q35)</f>
        <v>0</v>
      </c>
      <c r="O35" s="598">
        <v>0</v>
      </c>
      <c r="P35" s="598">
        <v>0</v>
      </c>
      <c r="Q35" s="598">
        <v>0</v>
      </c>
      <c r="R35" s="595">
        <f t="shared" si="5"/>
        <v>0</v>
      </c>
      <c r="S35" s="596" t="s">
        <v>467</v>
      </c>
      <c r="T35" s="597">
        <v>0</v>
      </c>
    </row>
    <row r="36" spans="2:20" ht="15" customHeight="1">
      <c r="B36" s="599"/>
      <c r="C36" s="592"/>
      <c r="D36" s="592"/>
      <c r="E36" s="600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596"/>
      <c r="T36" s="597"/>
    </row>
    <row r="37" spans="2:20" ht="24" customHeight="1">
      <c r="B37" s="599"/>
      <c r="C37" s="605" t="s">
        <v>433</v>
      </c>
      <c r="D37" s="593" t="s">
        <v>9</v>
      </c>
      <c r="E37" s="594">
        <v>4</v>
      </c>
      <c r="F37" s="595">
        <v>3</v>
      </c>
      <c r="G37" s="595">
        <f>G38+G39</f>
        <v>0</v>
      </c>
      <c r="H37" s="595">
        <f>H38+H39</f>
        <v>0</v>
      </c>
      <c r="I37" s="595">
        <f>I38+I39</f>
        <v>0</v>
      </c>
      <c r="J37" s="595">
        <v>1</v>
      </c>
      <c r="K37" s="595">
        <f>K38+K39</f>
        <v>0</v>
      </c>
      <c r="L37" s="595">
        <f>L38+L39</f>
        <v>0</v>
      </c>
      <c r="M37" s="598" t="s">
        <v>468</v>
      </c>
      <c r="N37" s="595">
        <f>SUM(O37:Q37)</f>
        <v>0</v>
      </c>
      <c r="O37" s="595">
        <f>O38+O39</f>
        <v>0</v>
      </c>
      <c r="P37" s="595">
        <f>P38+P39</f>
        <v>0</v>
      </c>
      <c r="Q37" s="595">
        <f>Q38+Q39</f>
        <v>0</v>
      </c>
      <c r="R37" s="595">
        <f t="shared" si="5"/>
        <v>0</v>
      </c>
      <c r="S37" s="596">
        <v>75</v>
      </c>
      <c r="T37" s="597">
        <v>25</v>
      </c>
    </row>
    <row r="38" spans="2:20" ht="23.25" customHeight="1">
      <c r="B38" s="599"/>
      <c r="C38" s="605"/>
      <c r="D38" s="593" t="s">
        <v>83</v>
      </c>
      <c r="E38" s="594">
        <v>2</v>
      </c>
      <c r="F38" s="595">
        <v>1</v>
      </c>
      <c r="G38" s="598">
        <v>0</v>
      </c>
      <c r="H38" s="598">
        <v>0</v>
      </c>
      <c r="I38" s="598">
        <v>0</v>
      </c>
      <c r="J38" s="595">
        <v>1</v>
      </c>
      <c r="K38" s="598">
        <v>0</v>
      </c>
      <c r="L38" s="598">
        <v>0</v>
      </c>
      <c r="M38" s="598" t="s">
        <v>468</v>
      </c>
      <c r="N38" s="595">
        <f>SUM(O38:Q38)</f>
        <v>0</v>
      </c>
      <c r="O38" s="598">
        <v>0</v>
      </c>
      <c r="P38" s="598">
        <v>0</v>
      </c>
      <c r="Q38" s="598">
        <v>0</v>
      </c>
      <c r="R38" s="595">
        <f t="shared" si="5"/>
        <v>0</v>
      </c>
      <c r="S38" s="596">
        <v>50</v>
      </c>
      <c r="T38" s="597">
        <v>50</v>
      </c>
    </row>
    <row r="39" spans="2:20" ht="23.25" customHeight="1">
      <c r="B39" s="599"/>
      <c r="C39" s="605"/>
      <c r="D39" s="593" t="s">
        <v>84</v>
      </c>
      <c r="E39" s="594">
        <v>2</v>
      </c>
      <c r="F39" s="595">
        <v>2</v>
      </c>
      <c r="G39" s="598">
        <v>0</v>
      </c>
      <c r="H39" s="598">
        <v>0</v>
      </c>
      <c r="I39" s="598">
        <v>0</v>
      </c>
      <c r="J39" s="598">
        <v>0</v>
      </c>
      <c r="K39" s="598">
        <v>0</v>
      </c>
      <c r="L39" s="598">
        <v>0</v>
      </c>
      <c r="M39" s="598" t="s">
        <v>468</v>
      </c>
      <c r="N39" s="595">
        <f>SUM(O39:Q39)</f>
        <v>0</v>
      </c>
      <c r="O39" s="598">
        <v>0</v>
      </c>
      <c r="P39" s="598">
        <v>0</v>
      </c>
      <c r="Q39" s="598">
        <v>0</v>
      </c>
      <c r="R39" s="595">
        <f t="shared" si="5"/>
        <v>0</v>
      </c>
      <c r="S39" s="596">
        <v>100</v>
      </c>
      <c r="T39" s="597">
        <v>0</v>
      </c>
    </row>
    <row r="40" spans="2:20" ht="15" customHeight="1">
      <c r="B40" s="599"/>
      <c r="C40" s="592"/>
      <c r="D40" s="592"/>
      <c r="E40" s="600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596"/>
      <c r="T40" s="597"/>
    </row>
    <row r="41" spans="2:20" ht="23.25" customHeight="1">
      <c r="B41" s="599"/>
      <c r="C41" s="604" t="s">
        <v>431</v>
      </c>
      <c r="D41" s="593" t="s">
        <v>9</v>
      </c>
      <c r="E41" s="594">
        <v>79</v>
      </c>
      <c r="F41" s="595">
        <v>1</v>
      </c>
      <c r="G41" s="595">
        <f>G42+G43</f>
        <v>0</v>
      </c>
      <c r="H41" s="595">
        <f>H42+H43</f>
        <v>0</v>
      </c>
      <c r="I41" s="595">
        <f>I42+I43</f>
        <v>0</v>
      </c>
      <c r="J41" s="595">
        <v>16</v>
      </c>
      <c r="K41" s="595">
        <v>62</v>
      </c>
      <c r="L41" s="595">
        <f>L42+L43</f>
        <v>0</v>
      </c>
      <c r="M41" s="598" t="s">
        <v>464</v>
      </c>
      <c r="N41" s="595">
        <f>SUM(O41:Q41)</f>
        <v>0</v>
      </c>
      <c r="O41" s="595">
        <f>O42+O43</f>
        <v>0</v>
      </c>
      <c r="P41" s="595">
        <f>P42+P43</f>
        <v>0</v>
      </c>
      <c r="Q41" s="595">
        <f>Q42+Q43</f>
        <v>0</v>
      </c>
      <c r="R41" s="595">
        <f>R42+R43</f>
        <v>0</v>
      </c>
      <c r="S41" s="596">
        <v>1.3</v>
      </c>
      <c r="T41" s="597">
        <v>20.3</v>
      </c>
    </row>
    <row r="42" spans="2:20" ht="23.25" customHeight="1">
      <c r="B42" s="568"/>
      <c r="C42" s="605"/>
      <c r="D42" s="593" t="s">
        <v>83</v>
      </c>
      <c r="E42" s="594">
        <v>53</v>
      </c>
      <c r="F42" s="598">
        <v>0</v>
      </c>
      <c r="G42" s="598">
        <v>0</v>
      </c>
      <c r="H42" s="598">
        <v>0</v>
      </c>
      <c r="I42" s="598">
        <v>0</v>
      </c>
      <c r="J42" s="595">
        <v>11</v>
      </c>
      <c r="K42" s="595">
        <v>42</v>
      </c>
      <c r="L42" s="598">
        <v>0</v>
      </c>
      <c r="M42" s="598" t="s">
        <v>464</v>
      </c>
      <c r="N42" s="595">
        <f>SUM(O42:Q42)</f>
        <v>0</v>
      </c>
      <c r="O42" s="598">
        <v>0</v>
      </c>
      <c r="P42" s="598">
        <v>0</v>
      </c>
      <c r="Q42" s="598">
        <v>0</v>
      </c>
      <c r="R42" s="598">
        <v>0</v>
      </c>
      <c r="S42" s="596" t="s">
        <v>469</v>
      </c>
      <c r="T42" s="597">
        <v>20.8</v>
      </c>
    </row>
    <row r="43" spans="2:20" ht="23.25" customHeight="1">
      <c r="B43" s="568"/>
      <c r="C43" s="605"/>
      <c r="D43" s="593" t="s">
        <v>84</v>
      </c>
      <c r="E43" s="594">
        <v>26</v>
      </c>
      <c r="F43" s="595">
        <v>1</v>
      </c>
      <c r="G43" s="598">
        <v>0</v>
      </c>
      <c r="H43" s="598">
        <v>0</v>
      </c>
      <c r="I43" s="598">
        <v>0</v>
      </c>
      <c r="J43" s="595">
        <v>5</v>
      </c>
      <c r="K43" s="595">
        <v>20</v>
      </c>
      <c r="L43" s="598">
        <v>0</v>
      </c>
      <c r="M43" s="598" t="s">
        <v>464</v>
      </c>
      <c r="N43" s="595">
        <f>SUM(O43:Q43)</f>
        <v>0</v>
      </c>
      <c r="O43" s="598">
        <v>0</v>
      </c>
      <c r="P43" s="598">
        <v>0</v>
      </c>
      <c r="Q43" s="598">
        <v>0</v>
      </c>
      <c r="R43" s="598">
        <v>0</v>
      </c>
      <c r="S43" s="596">
        <v>3.8</v>
      </c>
      <c r="T43" s="597">
        <v>19.2</v>
      </c>
    </row>
    <row r="44" spans="2:20" ht="15" customHeight="1" thickBot="1">
      <c r="B44" s="607"/>
      <c r="C44" s="608"/>
      <c r="D44" s="608"/>
      <c r="E44" s="609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1"/>
      <c r="T44" s="612"/>
    </row>
  </sheetData>
  <mergeCells count="11">
    <mergeCell ref="C41:C43"/>
    <mergeCell ref="N4:P4"/>
    <mergeCell ref="B16:B24"/>
    <mergeCell ref="N5:R6"/>
    <mergeCell ref="C37:C39"/>
    <mergeCell ref="C17:C19"/>
    <mergeCell ref="C21:C23"/>
    <mergeCell ref="C25:C27"/>
    <mergeCell ref="B31:B41"/>
    <mergeCell ref="C33:C35"/>
    <mergeCell ref="B8:D8"/>
  </mergeCells>
  <printOptions/>
  <pageMargins left="0.7874015748031497" right="0.1968503937007874" top="0.984251968503937" bottom="0" header="0.5118110236220472" footer="0"/>
  <pageSetup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1"/>
  <sheetViews>
    <sheetView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J72"/>
    </sheetView>
  </sheetViews>
  <sheetFormatPr defaultColWidth="9.00390625" defaultRowHeight="13.5"/>
  <cols>
    <col min="1" max="1" width="1.625" style="33" customWidth="1"/>
    <col min="2" max="2" width="11.625" style="33" customWidth="1"/>
    <col min="3" max="10" width="8.625" style="33" customWidth="1"/>
    <col min="11" max="16384" width="9.00390625" style="33" customWidth="1"/>
  </cols>
  <sheetData>
    <row r="1" ht="4.5" customHeight="1"/>
    <row r="2" ht="13.5">
      <c r="B2" s="35" t="s">
        <v>436</v>
      </c>
    </row>
    <row r="3" ht="4.5" customHeight="1" thickBot="1"/>
    <row r="4" spans="2:10" s="36" customFormat="1" ht="13.5" customHeight="1">
      <c r="B4" s="67"/>
      <c r="C4" s="68"/>
      <c r="D4" s="311" t="s">
        <v>85</v>
      </c>
      <c r="E4" s="311"/>
      <c r="F4" s="67"/>
      <c r="G4" s="68"/>
      <c r="H4" s="311" t="s">
        <v>86</v>
      </c>
      <c r="I4" s="311"/>
      <c r="J4" s="67"/>
    </row>
    <row r="5" spans="2:10" s="36" customFormat="1" ht="13.5" customHeight="1">
      <c r="B5" s="69" t="s">
        <v>25</v>
      </c>
      <c r="C5" s="312" t="s">
        <v>87</v>
      </c>
      <c r="D5" s="313"/>
      <c r="E5" s="312" t="s">
        <v>88</v>
      </c>
      <c r="F5" s="313"/>
      <c r="G5" s="312" t="s">
        <v>87</v>
      </c>
      <c r="H5" s="313"/>
      <c r="I5" s="312" t="s">
        <v>89</v>
      </c>
      <c r="J5" s="290"/>
    </row>
    <row r="6" spans="2:10" s="36" customFormat="1" ht="13.5" customHeight="1">
      <c r="B6" s="70"/>
      <c r="C6" s="71" t="s">
        <v>83</v>
      </c>
      <c r="D6" s="71" t="s">
        <v>84</v>
      </c>
      <c r="E6" s="71" t="s">
        <v>83</v>
      </c>
      <c r="F6" s="71" t="s">
        <v>84</v>
      </c>
      <c r="G6" s="71" t="s">
        <v>83</v>
      </c>
      <c r="H6" s="71" t="s">
        <v>84</v>
      </c>
      <c r="I6" s="71" t="s">
        <v>83</v>
      </c>
      <c r="J6" s="71" t="s">
        <v>84</v>
      </c>
    </row>
    <row r="7" spans="2:10" ht="4.5" customHeight="1">
      <c r="B7" s="72"/>
      <c r="C7" s="73"/>
      <c r="D7" s="74"/>
      <c r="E7" s="74"/>
      <c r="F7" s="74"/>
      <c r="G7" s="74"/>
      <c r="H7" s="74"/>
      <c r="I7" s="74"/>
      <c r="J7" s="74"/>
    </row>
    <row r="8" spans="2:10" ht="13.5" customHeight="1">
      <c r="B8" s="75" t="s">
        <v>28</v>
      </c>
      <c r="C8" s="76">
        <v>1165</v>
      </c>
      <c r="D8" s="77">
        <v>2250</v>
      </c>
      <c r="E8" s="77">
        <v>140</v>
      </c>
      <c r="F8" s="77">
        <v>766</v>
      </c>
      <c r="G8" s="77">
        <v>1086</v>
      </c>
      <c r="H8" s="77">
        <v>1008</v>
      </c>
      <c r="I8" s="77">
        <v>99</v>
      </c>
      <c r="J8" s="77">
        <v>344</v>
      </c>
    </row>
    <row r="9" spans="2:10" ht="13.5" customHeight="1">
      <c r="B9" s="78" t="s">
        <v>29</v>
      </c>
      <c r="C9" s="79">
        <v>19</v>
      </c>
      <c r="D9" s="80">
        <v>5</v>
      </c>
      <c r="E9" s="80">
        <v>3</v>
      </c>
      <c r="F9" s="80">
        <v>2</v>
      </c>
      <c r="G9" s="80">
        <v>16</v>
      </c>
      <c r="H9" s="80">
        <v>5</v>
      </c>
      <c r="I9" s="80">
        <v>2</v>
      </c>
      <c r="J9" s="80">
        <v>1</v>
      </c>
    </row>
    <row r="10" spans="2:10" ht="13.5" customHeight="1">
      <c r="B10" s="78" t="s">
        <v>30</v>
      </c>
      <c r="C10" s="79">
        <v>8</v>
      </c>
      <c r="D10" s="80">
        <v>21</v>
      </c>
      <c r="E10" s="80">
        <v>3</v>
      </c>
      <c r="F10" s="80">
        <v>6</v>
      </c>
      <c r="G10" s="80">
        <v>31</v>
      </c>
      <c r="H10" s="80">
        <v>6</v>
      </c>
      <c r="I10" s="80">
        <v>2</v>
      </c>
      <c r="J10" s="80">
        <v>6</v>
      </c>
    </row>
    <row r="11" spans="2:10" s="34" customFormat="1" ht="4.5" customHeight="1">
      <c r="B11" s="81"/>
      <c r="C11" s="82"/>
      <c r="D11" s="83"/>
      <c r="E11" s="83"/>
      <c r="F11" s="83"/>
      <c r="G11" s="83"/>
      <c r="H11" s="83"/>
      <c r="I11" s="83"/>
      <c r="J11" s="83"/>
    </row>
    <row r="12" spans="2:10" ht="13.5" customHeight="1">
      <c r="B12" s="84" t="s">
        <v>31</v>
      </c>
      <c r="C12" s="79">
        <v>283</v>
      </c>
      <c r="D12" s="80">
        <v>569</v>
      </c>
      <c r="E12" s="80">
        <v>53</v>
      </c>
      <c r="F12" s="80">
        <v>188</v>
      </c>
      <c r="G12" s="80">
        <v>285</v>
      </c>
      <c r="H12" s="80">
        <v>285</v>
      </c>
      <c r="I12" s="80">
        <v>29</v>
      </c>
      <c r="J12" s="80">
        <v>111</v>
      </c>
    </row>
    <row r="13" spans="2:10" ht="13.5" customHeight="1">
      <c r="B13" s="84" t="s">
        <v>32</v>
      </c>
      <c r="C13" s="79">
        <v>84</v>
      </c>
      <c r="D13" s="80">
        <v>183</v>
      </c>
      <c r="E13" s="80">
        <v>6</v>
      </c>
      <c r="F13" s="80">
        <v>80</v>
      </c>
      <c r="G13" s="80">
        <v>76</v>
      </c>
      <c r="H13" s="80">
        <v>71</v>
      </c>
      <c r="I13" s="80">
        <v>9</v>
      </c>
      <c r="J13" s="80">
        <v>29</v>
      </c>
    </row>
    <row r="14" spans="2:10" ht="13.5" customHeight="1">
      <c r="B14" s="84" t="s">
        <v>33</v>
      </c>
      <c r="C14" s="79">
        <v>57</v>
      </c>
      <c r="D14" s="80">
        <v>115</v>
      </c>
      <c r="E14" s="80">
        <v>3</v>
      </c>
      <c r="F14" s="80">
        <v>56</v>
      </c>
      <c r="G14" s="80">
        <v>51</v>
      </c>
      <c r="H14" s="80">
        <v>42</v>
      </c>
      <c r="I14" s="80">
        <v>6</v>
      </c>
      <c r="J14" s="80">
        <v>18</v>
      </c>
    </row>
    <row r="15" spans="2:10" ht="13.5" customHeight="1">
      <c r="B15" s="84" t="s">
        <v>34</v>
      </c>
      <c r="C15" s="79">
        <v>85</v>
      </c>
      <c r="D15" s="80">
        <v>162</v>
      </c>
      <c r="E15" s="80">
        <v>3</v>
      </c>
      <c r="F15" s="80">
        <v>57</v>
      </c>
      <c r="G15" s="80">
        <v>82</v>
      </c>
      <c r="H15" s="80">
        <v>68</v>
      </c>
      <c r="I15" s="80">
        <v>4</v>
      </c>
      <c r="J15" s="80">
        <v>27</v>
      </c>
    </row>
    <row r="16" spans="2:10" ht="13.5" customHeight="1">
      <c r="B16" s="84" t="s">
        <v>35</v>
      </c>
      <c r="C16" s="79">
        <v>8</v>
      </c>
      <c r="D16" s="80">
        <v>18</v>
      </c>
      <c r="E16" s="80">
        <v>0</v>
      </c>
      <c r="F16" s="80">
        <v>5</v>
      </c>
      <c r="G16" s="80">
        <v>11</v>
      </c>
      <c r="H16" s="80">
        <v>8</v>
      </c>
      <c r="I16" s="80">
        <v>0</v>
      </c>
      <c r="J16" s="80">
        <v>2</v>
      </c>
    </row>
    <row r="17" spans="2:10" s="34" customFormat="1" ht="4.5" customHeight="1">
      <c r="B17" s="85"/>
      <c r="C17" s="82"/>
      <c r="D17" s="83"/>
      <c r="E17" s="83"/>
      <c r="F17" s="83"/>
      <c r="G17" s="83"/>
      <c r="H17" s="83"/>
      <c r="I17" s="83"/>
      <c r="J17" s="83"/>
    </row>
    <row r="18" spans="2:10" ht="13.5" customHeight="1">
      <c r="B18" s="84" t="s">
        <v>36</v>
      </c>
      <c r="C18" s="79">
        <v>4</v>
      </c>
      <c r="D18" s="80">
        <v>6</v>
      </c>
      <c r="E18" s="80">
        <v>1</v>
      </c>
      <c r="F18" s="80">
        <v>2</v>
      </c>
      <c r="G18" s="80">
        <v>6</v>
      </c>
      <c r="H18" s="80">
        <v>4</v>
      </c>
      <c r="I18" s="80">
        <v>0</v>
      </c>
      <c r="J18" s="80">
        <v>2</v>
      </c>
    </row>
    <row r="19" spans="2:10" ht="13.5" customHeight="1">
      <c r="B19" s="84" t="s">
        <v>37</v>
      </c>
      <c r="C19" s="79">
        <v>4</v>
      </c>
      <c r="D19" s="80">
        <v>7</v>
      </c>
      <c r="E19" s="80">
        <v>1</v>
      </c>
      <c r="F19" s="80">
        <v>2</v>
      </c>
      <c r="G19" s="80">
        <v>4</v>
      </c>
      <c r="H19" s="80">
        <v>7</v>
      </c>
      <c r="I19" s="80">
        <v>0</v>
      </c>
      <c r="J19" s="80">
        <v>3</v>
      </c>
    </row>
    <row r="20" spans="2:10" ht="13.5" customHeight="1">
      <c r="B20" s="84" t="s">
        <v>38</v>
      </c>
      <c r="C20" s="79">
        <v>27</v>
      </c>
      <c r="D20" s="80">
        <v>67</v>
      </c>
      <c r="E20" s="80">
        <v>3</v>
      </c>
      <c r="F20" s="80">
        <v>15</v>
      </c>
      <c r="G20" s="80">
        <v>30</v>
      </c>
      <c r="H20" s="80">
        <v>24</v>
      </c>
      <c r="I20" s="80">
        <v>3</v>
      </c>
      <c r="J20" s="80">
        <v>3</v>
      </c>
    </row>
    <row r="21" spans="2:10" ht="13.5" customHeight="1">
      <c r="B21" s="84" t="s">
        <v>39</v>
      </c>
      <c r="C21" s="79">
        <v>13</v>
      </c>
      <c r="D21" s="80">
        <v>27</v>
      </c>
      <c r="E21" s="80">
        <v>5</v>
      </c>
      <c r="F21" s="80">
        <v>13</v>
      </c>
      <c r="G21" s="80">
        <v>20</v>
      </c>
      <c r="H21" s="80">
        <v>11</v>
      </c>
      <c r="I21" s="80">
        <v>1</v>
      </c>
      <c r="J21" s="80">
        <v>5</v>
      </c>
    </row>
    <row r="22" spans="2:10" ht="13.5" customHeight="1">
      <c r="B22" s="84" t="s">
        <v>40</v>
      </c>
      <c r="C22" s="79">
        <v>19</v>
      </c>
      <c r="D22" s="80">
        <v>25</v>
      </c>
      <c r="E22" s="80">
        <v>0</v>
      </c>
      <c r="F22" s="80">
        <v>5</v>
      </c>
      <c r="G22" s="80">
        <v>16</v>
      </c>
      <c r="H22" s="80">
        <v>11</v>
      </c>
      <c r="I22" s="80">
        <v>2</v>
      </c>
      <c r="J22" s="80">
        <v>6</v>
      </c>
    </row>
    <row r="23" spans="2:10" s="34" customFormat="1" ht="4.5" customHeight="1">
      <c r="B23" s="85"/>
      <c r="C23" s="82"/>
      <c r="D23" s="83"/>
      <c r="E23" s="83"/>
      <c r="F23" s="83"/>
      <c r="G23" s="83"/>
      <c r="H23" s="83"/>
      <c r="I23" s="83"/>
      <c r="J23" s="83"/>
    </row>
    <row r="24" spans="2:10" ht="13.5" customHeight="1">
      <c r="B24" s="84" t="s">
        <v>41</v>
      </c>
      <c r="C24" s="79">
        <v>11</v>
      </c>
      <c r="D24" s="80">
        <v>30</v>
      </c>
      <c r="E24" s="80">
        <v>0</v>
      </c>
      <c r="F24" s="80">
        <v>7</v>
      </c>
      <c r="G24" s="80">
        <v>13</v>
      </c>
      <c r="H24" s="80">
        <v>12</v>
      </c>
      <c r="I24" s="80">
        <v>1</v>
      </c>
      <c r="J24" s="80">
        <v>1</v>
      </c>
    </row>
    <row r="25" spans="2:10" ht="13.5" customHeight="1">
      <c r="B25" s="84" t="s">
        <v>42</v>
      </c>
      <c r="C25" s="79">
        <v>6</v>
      </c>
      <c r="D25" s="80">
        <v>13</v>
      </c>
      <c r="E25" s="80">
        <v>1</v>
      </c>
      <c r="F25" s="80">
        <v>6</v>
      </c>
      <c r="G25" s="80">
        <v>7</v>
      </c>
      <c r="H25" s="80">
        <v>6</v>
      </c>
      <c r="I25" s="80">
        <v>1</v>
      </c>
      <c r="J25" s="80">
        <v>3</v>
      </c>
    </row>
    <row r="26" spans="2:10" ht="13.5" customHeight="1">
      <c r="B26" s="84" t="s">
        <v>43</v>
      </c>
      <c r="C26" s="79">
        <v>10</v>
      </c>
      <c r="D26" s="80">
        <v>19</v>
      </c>
      <c r="E26" s="80">
        <v>4</v>
      </c>
      <c r="F26" s="80">
        <v>10</v>
      </c>
      <c r="G26" s="80">
        <v>6</v>
      </c>
      <c r="H26" s="80">
        <v>9</v>
      </c>
      <c r="I26" s="80">
        <v>2</v>
      </c>
      <c r="J26" s="80">
        <v>3</v>
      </c>
    </row>
    <row r="27" spans="2:10" ht="13.5" customHeight="1">
      <c r="B27" s="84" t="s">
        <v>44</v>
      </c>
      <c r="C27" s="79">
        <v>10</v>
      </c>
      <c r="D27" s="80">
        <v>12</v>
      </c>
      <c r="E27" s="80">
        <v>5</v>
      </c>
      <c r="F27" s="80">
        <v>8</v>
      </c>
      <c r="G27" s="80">
        <v>13</v>
      </c>
      <c r="H27" s="80">
        <v>6</v>
      </c>
      <c r="I27" s="80">
        <v>1</v>
      </c>
      <c r="J27" s="80">
        <v>6</v>
      </c>
    </row>
    <row r="28" spans="2:10" ht="13.5" customHeight="1">
      <c r="B28" s="84" t="s">
        <v>45</v>
      </c>
      <c r="C28" s="79">
        <v>3</v>
      </c>
      <c r="D28" s="80">
        <v>5</v>
      </c>
      <c r="E28" s="80">
        <v>3</v>
      </c>
      <c r="F28" s="80">
        <v>3</v>
      </c>
      <c r="G28" s="80">
        <v>8</v>
      </c>
      <c r="H28" s="80">
        <v>5</v>
      </c>
      <c r="I28" s="80">
        <v>1</v>
      </c>
      <c r="J28" s="80">
        <v>4</v>
      </c>
    </row>
    <row r="29" spans="2:10" s="34" customFormat="1" ht="4.5" customHeight="1">
      <c r="B29" s="85"/>
      <c r="C29" s="82"/>
      <c r="D29" s="83"/>
      <c r="E29" s="83"/>
      <c r="F29" s="83"/>
      <c r="G29" s="83"/>
      <c r="H29" s="83"/>
      <c r="I29" s="83"/>
      <c r="J29" s="83"/>
    </row>
    <row r="30" spans="2:10" ht="13.5" customHeight="1">
      <c r="B30" s="84" t="s">
        <v>46</v>
      </c>
      <c r="C30" s="79">
        <v>10</v>
      </c>
      <c r="D30" s="80">
        <v>10</v>
      </c>
      <c r="E30" s="80">
        <v>1</v>
      </c>
      <c r="F30" s="80">
        <v>5</v>
      </c>
      <c r="G30" s="80">
        <v>10</v>
      </c>
      <c r="H30" s="80">
        <v>5</v>
      </c>
      <c r="I30" s="80">
        <v>2</v>
      </c>
      <c r="J30" s="80">
        <v>3</v>
      </c>
    </row>
    <row r="31" spans="2:10" ht="13.5" customHeight="1">
      <c r="B31" s="84" t="s">
        <v>47</v>
      </c>
      <c r="C31" s="79">
        <v>10</v>
      </c>
      <c r="D31" s="80">
        <v>19</v>
      </c>
      <c r="E31" s="80">
        <v>0</v>
      </c>
      <c r="F31" s="80">
        <v>10</v>
      </c>
      <c r="G31" s="80">
        <v>13</v>
      </c>
      <c r="H31" s="80">
        <v>7</v>
      </c>
      <c r="I31" s="80">
        <v>2</v>
      </c>
      <c r="J31" s="80">
        <v>2</v>
      </c>
    </row>
    <row r="32" spans="2:10" ht="13.5" customHeight="1">
      <c r="B32" s="84" t="s">
        <v>48</v>
      </c>
      <c r="C32" s="79">
        <v>8</v>
      </c>
      <c r="D32" s="80">
        <v>21</v>
      </c>
      <c r="E32" s="80">
        <v>0</v>
      </c>
      <c r="F32" s="80">
        <v>6</v>
      </c>
      <c r="G32" s="80">
        <v>9</v>
      </c>
      <c r="H32" s="80">
        <v>9</v>
      </c>
      <c r="I32" s="80">
        <v>1</v>
      </c>
      <c r="J32" s="80">
        <v>2</v>
      </c>
    </row>
    <row r="33" spans="2:10" ht="13.5" customHeight="1">
      <c r="B33" s="84" t="s">
        <v>49</v>
      </c>
      <c r="C33" s="79">
        <v>14</v>
      </c>
      <c r="D33" s="80">
        <v>17</v>
      </c>
      <c r="E33" s="80">
        <v>0</v>
      </c>
      <c r="F33" s="80">
        <v>6</v>
      </c>
      <c r="G33" s="80">
        <v>11</v>
      </c>
      <c r="H33" s="80">
        <v>6</v>
      </c>
      <c r="I33" s="80">
        <v>0</v>
      </c>
      <c r="J33" s="80">
        <v>2</v>
      </c>
    </row>
    <row r="34" spans="2:10" ht="13.5" customHeight="1">
      <c r="B34" s="84" t="s">
        <v>50</v>
      </c>
      <c r="C34" s="79">
        <v>16</v>
      </c>
      <c r="D34" s="80">
        <v>21</v>
      </c>
      <c r="E34" s="80">
        <v>4</v>
      </c>
      <c r="F34" s="80">
        <v>8</v>
      </c>
      <c r="G34" s="80">
        <v>11</v>
      </c>
      <c r="H34" s="80">
        <v>7</v>
      </c>
      <c r="I34" s="80">
        <v>2</v>
      </c>
      <c r="J34" s="80">
        <v>2</v>
      </c>
    </row>
    <row r="35" spans="2:10" s="34" customFormat="1" ht="4.5" customHeight="1">
      <c r="B35" s="85"/>
      <c r="C35" s="82"/>
      <c r="D35" s="83"/>
      <c r="E35" s="83"/>
      <c r="F35" s="83"/>
      <c r="G35" s="83"/>
      <c r="H35" s="83"/>
      <c r="I35" s="83"/>
      <c r="J35" s="83"/>
    </row>
    <row r="36" spans="2:10" ht="13.5" customHeight="1">
      <c r="B36" s="84" t="s">
        <v>51</v>
      </c>
      <c r="C36" s="79">
        <v>8</v>
      </c>
      <c r="D36" s="80">
        <v>11</v>
      </c>
      <c r="E36" s="80">
        <v>3</v>
      </c>
      <c r="F36" s="80">
        <v>3</v>
      </c>
      <c r="G36" s="80">
        <v>7</v>
      </c>
      <c r="H36" s="80">
        <v>5</v>
      </c>
      <c r="I36" s="80">
        <v>1</v>
      </c>
      <c r="J36" s="80">
        <v>1</v>
      </c>
    </row>
    <row r="37" spans="2:10" ht="13.5" customHeight="1">
      <c r="B37" s="84" t="s">
        <v>52</v>
      </c>
      <c r="C37" s="79">
        <v>6</v>
      </c>
      <c r="D37" s="80">
        <v>8</v>
      </c>
      <c r="E37" s="80">
        <v>0</v>
      </c>
      <c r="F37" s="80">
        <v>7</v>
      </c>
      <c r="G37" s="80">
        <v>6</v>
      </c>
      <c r="H37" s="80">
        <v>5</v>
      </c>
      <c r="I37" s="80">
        <v>2</v>
      </c>
      <c r="J37" s="80">
        <v>3</v>
      </c>
    </row>
    <row r="38" spans="2:10" ht="13.5" customHeight="1">
      <c r="B38" s="84" t="s">
        <v>53</v>
      </c>
      <c r="C38" s="79">
        <v>12</v>
      </c>
      <c r="D38" s="80">
        <v>44</v>
      </c>
      <c r="E38" s="80">
        <v>0</v>
      </c>
      <c r="F38" s="80">
        <v>7</v>
      </c>
      <c r="G38" s="80">
        <v>14</v>
      </c>
      <c r="H38" s="80">
        <v>14</v>
      </c>
      <c r="I38" s="80">
        <v>1</v>
      </c>
      <c r="J38" s="80">
        <v>1</v>
      </c>
    </row>
    <row r="39" spans="2:10" ht="13.5" customHeight="1">
      <c r="B39" s="84" t="s">
        <v>54</v>
      </c>
      <c r="C39" s="79">
        <v>16</v>
      </c>
      <c r="D39" s="80">
        <v>50</v>
      </c>
      <c r="E39" s="80">
        <v>1</v>
      </c>
      <c r="F39" s="80">
        <v>6</v>
      </c>
      <c r="G39" s="80">
        <v>20</v>
      </c>
      <c r="H39" s="80">
        <v>24</v>
      </c>
      <c r="I39" s="80">
        <v>1</v>
      </c>
      <c r="J39" s="80">
        <v>2</v>
      </c>
    </row>
    <row r="40" spans="2:10" ht="13.5" customHeight="1">
      <c r="B40" s="84" t="s">
        <v>55</v>
      </c>
      <c r="C40" s="79">
        <v>25</v>
      </c>
      <c r="D40" s="80">
        <v>80</v>
      </c>
      <c r="E40" s="80">
        <v>4</v>
      </c>
      <c r="F40" s="80">
        <v>26</v>
      </c>
      <c r="G40" s="80">
        <v>35</v>
      </c>
      <c r="H40" s="80">
        <v>38</v>
      </c>
      <c r="I40" s="80">
        <v>1</v>
      </c>
      <c r="J40" s="80">
        <v>13</v>
      </c>
    </row>
    <row r="41" spans="2:10" s="34" customFormat="1" ht="4.5" customHeight="1">
      <c r="B41" s="85"/>
      <c r="C41" s="82"/>
      <c r="D41" s="83"/>
      <c r="E41" s="83"/>
      <c r="F41" s="83"/>
      <c r="G41" s="83"/>
      <c r="H41" s="83"/>
      <c r="I41" s="83"/>
      <c r="J41" s="83"/>
    </row>
    <row r="42" spans="2:10" ht="13.5" customHeight="1">
      <c r="B42" s="84" t="s">
        <v>56</v>
      </c>
      <c r="C42" s="79">
        <v>19</v>
      </c>
      <c r="D42" s="80">
        <v>38</v>
      </c>
      <c r="E42" s="80">
        <v>2</v>
      </c>
      <c r="F42" s="80">
        <v>9</v>
      </c>
      <c r="G42" s="80">
        <v>17</v>
      </c>
      <c r="H42" s="80">
        <v>14</v>
      </c>
      <c r="I42" s="80">
        <v>2</v>
      </c>
      <c r="J42" s="80">
        <v>3</v>
      </c>
    </row>
    <row r="43" spans="2:10" ht="13.5" customHeight="1">
      <c r="B43" s="84" t="s">
        <v>57</v>
      </c>
      <c r="C43" s="79">
        <v>19</v>
      </c>
      <c r="D43" s="80">
        <v>35</v>
      </c>
      <c r="E43" s="80">
        <v>1</v>
      </c>
      <c r="F43" s="80">
        <v>12</v>
      </c>
      <c r="G43" s="80">
        <v>18</v>
      </c>
      <c r="H43" s="80">
        <v>13</v>
      </c>
      <c r="I43" s="80">
        <v>0</v>
      </c>
      <c r="J43" s="80">
        <v>3</v>
      </c>
    </row>
    <row r="44" spans="2:10" ht="13.5" customHeight="1">
      <c r="B44" s="84" t="s">
        <v>58</v>
      </c>
      <c r="C44" s="79">
        <v>16</v>
      </c>
      <c r="D44" s="80">
        <v>25</v>
      </c>
      <c r="E44" s="80">
        <v>2</v>
      </c>
      <c r="F44" s="80">
        <v>9</v>
      </c>
      <c r="G44" s="80">
        <v>13</v>
      </c>
      <c r="H44" s="80">
        <v>14</v>
      </c>
      <c r="I44" s="80">
        <v>4</v>
      </c>
      <c r="J44" s="80">
        <v>5</v>
      </c>
    </row>
    <row r="45" spans="2:10" ht="13.5" customHeight="1">
      <c r="B45" s="84" t="s">
        <v>59</v>
      </c>
      <c r="C45" s="79">
        <v>9</v>
      </c>
      <c r="D45" s="80">
        <v>21</v>
      </c>
      <c r="E45" s="80">
        <v>0</v>
      </c>
      <c r="F45" s="80">
        <v>5</v>
      </c>
      <c r="G45" s="80">
        <v>11</v>
      </c>
      <c r="H45" s="80">
        <v>9</v>
      </c>
      <c r="I45" s="80">
        <v>1</v>
      </c>
      <c r="J45" s="80">
        <v>2</v>
      </c>
    </row>
    <row r="46" spans="2:10" ht="13.5" customHeight="1">
      <c r="B46" s="84" t="s">
        <v>60</v>
      </c>
      <c r="C46" s="79">
        <v>19</v>
      </c>
      <c r="D46" s="80">
        <v>29</v>
      </c>
      <c r="E46" s="80">
        <v>2</v>
      </c>
      <c r="F46" s="80">
        <v>6</v>
      </c>
      <c r="G46" s="80">
        <v>10</v>
      </c>
      <c r="H46" s="80">
        <v>17</v>
      </c>
      <c r="I46" s="80">
        <v>2</v>
      </c>
      <c r="J46" s="80">
        <v>2</v>
      </c>
    </row>
    <row r="47" spans="2:10" s="34" customFormat="1" ht="4.5" customHeight="1">
      <c r="B47" s="85"/>
      <c r="C47" s="82"/>
      <c r="D47" s="83"/>
      <c r="E47" s="83"/>
      <c r="F47" s="83"/>
      <c r="G47" s="83"/>
      <c r="H47" s="83"/>
      <c r="I47" s="83"/>
      <c r="J47" s="83"/>
    </row>
    <row r="48" spans="2:10" ht="13.5" customHeight="1">
      <c r="B48" s="84" t="s">
        <v>61</v>
      </c>
      <c r="C48" s="79">
        <v>21</v>
      </c>
      <c r="D48" s="80">
        <v>34</v>
      </c>
      <c r="E48" s="80">
        <v>0</v>
      </c>
      <c r="F48" s="80">
        <v>6</v>
      </c>
      <c r="G48" s="80">
        <v>13</v>
      </c>
      <c r="H48" s="80">
        <v>15</v>
      </c>
      <c r="I48" s="80">
        <v>0</v>
      </c>
      <c r="J48" s="80">
        <v>3</v>
      </c>
    </row>
    <row r="49" spans="2:10" ht="13.5" customHeight="1">
      <c r="B49" s="84" t="s">
        <v>62</v>
      </c>
      <c r="C49" s="79">
        <v>32</v>
      </c>
      <c r="D49" s="80">
        <v>61</v>
      </c>
      <c r="E49" s="80">
        <v>9</v>
      </c>
      <c r="F49" s="80">
        <v>5</v>
      </c>
      <c r="G49" s="80">
        <v>28</v>
      </c>
      <c r="H49" s="80">
        <v>31</v>
      </c>
      <c r="I49" s="80">
        <v>2</v>
      </c>
      <c r="J49" s="80">
        <v>2</v>
      </c>
    </row>
    <row r="50" spans="2:10" ht="13.5" customHeight="1">
      <c r="B50" s="84" t="s">
        <v>63</v>
      </c>
      <c r="C50" s="79">
        <v>12</v>
      </c>
      <c r="D50" s="80">
        <v>21</v>
      </c>
      <c r="E50" s="80">
        <v>2</v>
      </c>
      <c r="F50" s="80">
        <v>5</v>
      </c>
      <c r="G50" s="80">
        <v>11</v>
      </c>
      <c r="H50" s="80">
        <v>12</v>
      </c>
      <c r="I50" s="80">
        <v>2</v>
      </c>
      <c r="J50" s="80">
        <v>0</v>
      </c>
    </row>
    <row r="51" spans="2:10" ht="13.5" customHeight="1">
      <c r="B51" s="84" t="s">
        <v>64</v>
      </c>
      <c r="C51" s="79">
        <v>19</v>
      </c>
      <c r="D51" s="80">
        <v>37</v>
      </c>
      <c r="E51" s="80">
        <v>1</v>
      </c>
      <c r="F51" s="80">
        <v>8</v>
      </c>
      <c r="G51" s="80">
        <v>13</v>
      </c>
      <c r="H51" s="80">
        <v>15</v>
      </c>
      <c r="I51" s="80">
        <v>0</v>
      </c>
      <c r="J51" s="80">
        <v>2</v>
      </c>
    </row>
    <row r="52" spans="2:10" ht="13.5" customHeight="1">
      <c r="B52" s="84" t="s">
        <v>65</v>
      </c>
      <c r="C52" s="79">
        <v>11</v>
      </c>
      <c r="D52" s="80">
        <v>13</v>
      </c>
      <c r="E52" s="80">
        <v>2</v>
      </c>
      <c r="F52" s="80">
        <v>6</v>
      </c>
      <c r="G52" s="80">
        <v>6</v>
      </c>
      <c r="H52" s="80">
        <v>6</v>
      </c>
      <c r="I52" s="80">
        <v>0</v>
      </c>
      <c r="J52" s="80">
        <v>3</v>
      </c>
    </row>
    <row r="53" spans="2:10" s="34" customFormat="1" ht="4.5" customHeight="1">
      <c r="B53" s="85"/>
      <c r="C53" s="82"/>
      <c r="D53" s="83"/>
      <c r="E53" s="83"/>
      <c r="F53" s="83"/>
      <c r="G53" s="83"/>
      <c r="H53" s="83"/>
      <c r="I53" s="83"/>
      <c r="J53" s="83"/>
    </row>
    <row r="54" spans="2:10" ht="13.5" customHeight="1">
      <c r="B54" s="84" t="s">
        <v>66</v>
      </c>
      <c r="C54" s="79">
        <v>38</v>
      </c>
      <c r="D54" s="80">
        <v>67</v>
      </c>
      <c r="E54" s="80">
        <v>4</v>
      </c>
      <c r="F54" s="80">
        <v>29</v>
      </c>
      <c r="G54" s="80">
        <v>31</v>
      </c>
      <c r="H54" s="80">
        <v>28</v>
      </c>
      <c r="I54" s="80">
        <v>1</v>
      </c>
      <c r="J54" s="80">
        <v>5</v>
      </c>
    </row>
    <row r="55" spans="2:10" ht="13.5" customHeight="1">
      <c r="B55" s="84" t="s">
        <v>67</v>
      </c>
      <c r="C55" s="79">
        <v>24</v>
      </c>
      <c r="D55" s="80">
        <v>46</v>
      </c>
      <c r="E55" s="80">
        <v>2</v>
      </c>
      <c r="F55" s="80">
        <v>14</v>
      </c>
      <c r="G55" s="80">
        <v>12</v>
      </c>
      <c r="H55" s="80">
        <v>13</v>
      </c>
      <c r="I55" s="80">
        <v>1</v>
      </c>
      <c r="J55" s="80">
        <v>6</v>
      </c>
    </row>
    <row r="56" spans="2:10" ht="13.5" customHeight="1">
      <c r="B56" s="84" t="s">
        <v>68</v>
      </c>
      <c r="C56" s="79">
        <v>7</v>
      </c>
      <c r="D56" s="80">
        <v>18</v>
      </c>
      <c r="E56" s="80">
        <v>0</v>
      </c>
      <c r="F56" s="80">
        <v>7</v>
      </c>
      <c r="G56" s="80">
        <v>11</v>
      </c>
      <c r="H56" s="80">
        <v>13</v>
      </c>
      <c r="I56" s="80">
        <v>0</v>
      </c>
      <c r="J56" s="80">
        <v>5</v>
      </c>
    </row>
    <row r="57" spans="2:10" ht="13.5" customHeight="1">
      <c r="B57" s="84" t="s">
        <v>69</v>
      </c>
      <c r="C57" s="79">
        <v>14</v>
      </c>
      <c r="D57" s="80">
        <v>22</v>
      </c>
      <c r="E57" s="80">
        <v>3</v>
      </c>
      <c r="F57" s="80">
        <v>8</v>
      </c>
      <c r="G57" s="80">
        <v>12</v>
      </c>
      <c r="H57" s="80">
        <v>8</v>
      </c>
      <c r="I57" s="80">
        <v>2</v>
      </c>
      <c r="J57" s="80">
        <v>3</v>
      </c>
    </row>
    <row r="58" spans="2:10" ht="13.5" customHeight="1">
      <c r="B58" s="84" t="s">
        <v>70</v>
      </c>
      <c r="C58" s="79">
        <v>8</v>
      </c>
      <c r="D58" s="80">
        <v>4</v>
      </c>
      <c r="E58" s="80">
        <v>0</v>
      </c>
      <c r="F58" s="80">
        <v>5</v>
      </c>
      <c r="G58" s="80">
        <v>7</v>
      </c>
      <c r="H58" s="80">
        <v>3</v>
      </c>
      <c r="I58" s="80">
        <v>0</v>
      </c>
      <c r="J58" s="80">
        <v>2</v>
      </c>
    </row>
    <row r="59" spans="2:10" s="34" customFormat="1" ht="4.5" customHeight="1">
      <c r="B59" s="85"/>
      <c r="C59" s="82"/>
      <c r="D59" s="83"/>
      <c r="E59" s="83"/>
      <c r="F59" s="83"/>
      <c r="G59" s="83"/>
      <c r="H59" s="83"/>
      <c r="I59" s="83"/>
      <c r="J59" s="83"/>
    </row>
    <row r="60" spans="2:10" ht="13.5" customHeight="1">
      <c r="B60" s="84" t="s">
        <v>71</v>
      </c>
      <c r="C60" s="79">
        <v>15</v>
      </c>
      <c r="D60" s="80">
        <v>28</v>
      </c>
      <c r="E60" s="80">
        <v>3</v>
      </c>
      <c r="F60" s="80">
        <v>7</v>
      </c>
      <c r="G60" s="80">
        <v>17</v>
      </c>
      <c r="H60" s="80">
        <v>21</v>
      </c>
      <c r="I60" s="80">
        <v>1</v>
      </c>
      <c r="J60" s="80">
        <v>6</v>
      </c>
    </row>
    <row r="61" spans="2:10" ht="13.5" customHeight="1">
      <c r="B61" s="84" t="s">
        <v>72</v>
      </c>
      <c r="C61" s="79">
        <v>4</v>
      </c>
      <c r="D61" s="80">
        <v>5</v>
      </c>
      <c r="E61" s="80">
        <v>1</v>
      </c>
      <c r="F61" s="80">
        <v>6</v>
      </c>
      <c r="G61" s="80">
        <v>7</v>
      </c>
      <c r="H61" s="80">
        <v>4</v>
      </c>
      <c r="I61" s="80">
        <v>0</v>
      </c>
      <c r="J61" s="80">
        <v>7</v>
      </c>
    </row>
    <row r="62" spans="2:10" ht="13.5" customHeight="1">
      <c r="B62" s="84" t="s">
        <v>73</v>
      </c>
      <c r="C62" s="79">
        <v>9</v>
      </c>
      <c r="D62" s="80">
        <v>20</v>
      </c>
      <c r="E62" s="80">
        <v>0</v>
      </c>
      <c r="F62" s="80">
        <v>6</v>
      </c>
      <c r="G62" s="80">
        <v>9</v>
      </c>
      <c r="H62" s="80">
        <v>8</v>
      </c>
      <c r="I62" s="80">
        <v>1</v>
      </c>
      <c r="J62" s="80">
        <v>4</v>
      </c>
    </row>
    <row r="63" spans="2:10" ht="13.5" customHeight="1">
      <c r="B63" s="84" t="s">
        <v>74</v>
      </c>
      <c r="C63" s="79">
        <v>12</v>
      </c>
      <c r="D63" s="80">
        <v>26</v>
      </c>
      <c r="E63" s="80">
        <v>1</v>
      </c>
      <c r="F63" s="80">
        <v>5</v>
      </c>
      <c r="G63" s="80">
        <v>8</v>
      </c>
      <c r="H63" s="80">
        <v>13</v>
      </c>
      <c r="I63" s="80">
        <v>2</v>
      </c>
      <c r="J63" s="80">
        <v>4</v>
      </c>
    </row>
    <row r="64" spans="2:10" ht="13.5" customHeight="1">
      <c r="B64" s="84" t="s">
        <v>75</v>
      </c>
      <c r="C64" s="79">
        <v>33</v>
      </c>
      <c r="D64" s="80">
        <v>59</v>
      </c>
      <c r="E64" s="80">
        <v>2</v>
      </c>
      <c r="F64" s="80">
        <v>19</v>
      </c>
      <c r="G64" s="80">
        <v>24</v>
      </c>
      <c r="H64" s="80">
        <v>23</v>
      </c>
      <c r="I64" s="80">
        <v>1</v>
      </c>
      <c r="J64" s="80">
        <v>5</v>
      </c>
    </row>
    <row r="65" spans="2:10" s="34" customFormat="1" ht="4.5" customHeight="1">
      <c r="B65" s="85"/>
      <c r="C65" s="82"/>
      <c r="D65" s="83"/>
      <c r="E65" s="83"/>
      <c r="F65" s="83"/>
      <c r="G65" s="83"/>
      <c r="H65" s="83"/>
      <c r="I65" s="83"/>
      <c r="J65" s="83"/>
    </row>
    <row r="66" spans="2:10" ht="13.5" customHeight="1">
      <c r="B66" s="84" t="s">
        <v>76</v>
      </c>
      <c r="C66" s="79">
        <v>23</v>
      </c>
      <c r="D66" s="80">
        <v>35</v>
      </c>
      <c r="E66" s="80">
        <v>1</v>
      </c>
      <c r="F66" s="80">
        <v>18</v>
      </c>
      <c r="G66" s="80">
        <v>8</v>
      </c>
      <c r="H66" s="80">
        <v>10</v>
      </c>
      <c r="I66" s="80">
        <v>0</v>
      </c>
      <c r="J66" s="80">
        <v>2</v>
      </c>
    </row>
    <row r="67" spans="2:10" ht="13.5" customHeight="1">
      <c r="B67" s="84" t="s">
        <v>77</v>
      </c>
      <c r="C67" s="79">
        <v>10</v>
      </c>
      <c r="D67" s="80">
        <v>19</v>
      </c>
      <c r="E67" s="80">
        <v>0</v>
      </c>
      <c r="F67" s="80">
        <v>7</v>
      </c>
      <c r="G67" s="80">
        <v>9</v>
      </c>
      <c r="H67" s="80">
        <v>6</v>
      </c>
      <c r="I67" s="80">
        <v>1</v>
      </c>
      <c r="J67" s="80">
        <v>4</v>
      </c>
    </row>
    <row r="68" spans="2:10" ht="13.5" customHeight="1">
      <c r="B68" s="84" t="s">
        <v>78</v>
      </c>
      <c r="C68" s="79">
        <v>15</v>
      </c>
      <c r="D68" s="80">
        <v>27</v>
      </c>
      <c r="E68" s="80">
        <v>0</v>
      </c>
      <c r="F68" s="80">
        <v>7</v>
      </c>
      <c r="G68" s="80">
        <v>11</v>
      </c>
      <c r="H68" s="80">
        <v>17</v>
      </c>
      <c r="I68" s="80">
        <v>1</v>
      </c>
      <c r="J68" s="80">
        <v>0</v>
      </c>
    </row>
    <row r="69" spans="2:10" ht="13.5" customHeight="1">
      <c r="B69" s="84" t="s">
        <v>79</v>
      </c>
      <c r="C69" s="79">
        <v>18</v>
      </c>
      <c r="D69" s="80">
        <v>14</v>
      </c>
      <c r="E69" s="80">
        <v>0</v>
      </c>
      <c r="F69" s="80">
        <v>11</v>
      </c>
      <c r="G69" s="80">
        <v>8</v>
      </c>
      <c r="H69" s="80">
        <v>4</v>
      </c>
      <c r="I69" s="80">
        <v>0</v>
      </c>
      <c r="J69" s="80">
        <v>2</v>
      </c>
    </row>
    <row r="70" spans="2:10" ht="13.5" customHeight="1">
      <c r="B70" s="86" t="s">
        <v>80</v>
      </c>
      <c r="C70" s="79">
        <v>9</v>
      </c>
      <c r="D70" s="80">
        <v>7</v>
      </c>
      <c r="E70" s="80">
        <v>1</v>
      </c>
      <c r="F70" s="80">
        <v>5</v>
      </c>
      <c r="G70" s="80">
        <v>8</v>
      </c>
      <c r="H70" s="80">
        <v>2</v>
      </c>
      <c r="I70" s="80">
        <v>2</v>
      </c>
      <c r="J70" s="80">
        <v>10</v>
      </c>
    </row>
    <row r="71" spans="2:10" ht="4.5" customHeight="1" thickBot="1">
      <c r="B71" s="87"/>
      <c r="C71" s="88"/>
      <c r="D71" s="89"/>
      <c r="E71" s="89"/>
      <c r="F71" s="89"/>
      <c r="G71" s="89"/>
      <c r="H71" s="89"/>
      <c r="I71" s="89"/>
      <c r="J71" s="90"/>
    </row>
  </sheetData>
  <mergeCells count="6">
    <mergeCell ref="D4:E4"/>
    <mergeCell ref="H4:I4"/>
    <mergeCell ref="C5:D5"/>
    <mergeCell ref="E5:F5"/>
    <mergeCell ref="G5:H5"/>
    <mergeCell ref="I5:J5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0"/>
  <sheetViews>
    <sheetView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K71"/>
    </sheetView>
  </sheetViews>
  <sheetFormatPr defaultColWidth="9.00390625" defaultRowHeight="13.5"/>
  <cols>
    <col min="1" max="1" width="1.625" style="33" customWidth="1"/>
    <col min="2" max="2" width="11.625" style="33" customWidth="1"/>
    <col min="3" max="11" width="8.125" style="33" customWidth="1"/>
    <col min="12" max="16384" width="9.00390625" style="33" customWidth="1"/>
  </cols>
  <sheetData>
    <row r="1" ht="4.5" customHeight="1"/>
    <row r="2" ht="13.5">
      <c r="B2" s="35" t="s">
        <v>437</v>
      </c>
    </row>
    <row r="3" ht="4.5" customHeight="1" thickBot="1">
      <c r="B3" s="35"/>
    </row>
    <row r="4" spans="2:11" s="36" customFormat="1" ht="13.5" customHeight="1">
      <c r="B4" s="291" t="s">
        <v>25</v>
      </c>
      <c r="C4" s="68"/>
      <c r="D4" s="67"/>
      <c r="E4" s="311" t="s">
        <v>97</v>
      </c>
      <c r="F4" s="311"/>
      <c r="G4" s="311"/>
      <c r="H4" s="67"/>
      <c r="I4" s="67"/>
      <c r="J4" s="272" t="s">
        <v>98</v>
      </c>
      <c r="K4" s="311"/>
    </row>
    <row r="5" spans="2:11" s="36" customFormat="1" ht="13.5" customHeight="1">
      <c r="B5" s="292"/>
      <c r="C5" s="71" t="s">
        <v>9</v>
      </c>
      <c r="D5" s="71" t="s">
        <v>90</v>
      </c>
      <c r="E5" s="71" t="s">
        <v>91</v>
      </c>
      <c r="F5" s="71" t="s">
        <v>92</v>
      </c>
      <c r="G5" s="71" t="s">
        <v>93</v>
      </c>
      <c r="H5" s="71" t="s">
        <v>94</v>
      </c>
      <c r="I5" s="71" t="s">
        <v>95</v>
      </c>
      <c r="J5" s="71" t="s">
        <v>9</v>
      </c>
      <c r="K5" s="71" t="s">
        <v>96</v>
      </c>
    </row>
    <row r="6" spans="2:11" s="36" customFormat="1" ht="4.5" customHeight="1">
      <c r="B6" s="91"/>
      <c r="C6" s="92"/>
      <c r="D6" s="93"/>
      <c r="E6" s="93"/>
      <c r="F6" s="93"/>
      <c r="G6" s="93"/>
      <c r="H6" s="93"/>
      <c r="I6" s="93"/>
      <c r="J6" s="93"/>
      <c r="K6" s="93"/>
    </row>
    <row r="7" spans="2:11" ht="13.5" customHeight="1">
      <c r="B7" s="75" t="s">
        <v>28</v>
      </c>
      <c r="C7" s="76">
        <v>1846</v>
      </c>
      <c r="D7" s="77">
        <v>304</v>
      </c>
      <c r="E7" s="77">
        <v>302</v>
      </c>
      <c r="F7" s="77">
        <v>300</v>
      </c>
      <c r="G7" s="77">
        <v>294</v>
      </c>
      <c r="H7" s="77">
        <v>312</v>
      </c>
      <c r="I7" s="77">
        <v>334</v>
      </c>
      <c r="J7" s="77">
        <v>112</v>
      </c>
      <c r="K7" s="77">
        <v>112</v>
      </c>
    </row>
    <row r="8" spans="2:11" ht="13.5" customHeight="1">
      <c r="B8" s="78" t="s">
        <v>29</v>
      </c>
      <c r="C8" s="94">
        <v>18</v>
      </c>
      <c r="D8" s="95">
        <v>3</v>
      </c>
      <c r="E8" s="95">
        <v>3</v>
      </c>
      <c r="F8" s="95">
        <v>3</v>
      </c>
      <c r="G8" s="95">
        <v>3</v>
      </c>
      <c r="H8" s="95">
        <v>3</v>
      </c>
      <c r="I8" s="95">
        <v>3</v>
      </c>
      <c r="J8" s="96">
        <f>K8</f>
        <v>0</v>
      </c>
      <c r="K8" s="95">
        <v>0</v>
      </c>
    </row>
    <row r="9" spans="2:11" ht="13.5" customHeight="1">
      <c r="B9" s="78" t="s">
        <v>30</v>
      </c>
      <c r="C9" s="94">
        <v>18</v>
      </c>
      <c r="D9" s="95">
        <v>3</v>
      </c>
      <c r="E9" s="95">
        <v>3</v>
      </c>
      <c r="F9" s="95">
        <v>3</v>
      </c>
      <c r="G9" s="95">
        <v>3</v>
      </c>
      <c r="H9" s="95">
        <v>3</v>
      </c>
      <c r="I9" s="95">
        <v>3</v>
      </c>
      <c r="J9" s="96">
        <f>K9</f>
        <v>0</v>
      </c>
      <c r="K9" s="95">
        <v>0</v>
      </c>
    </row>
    <row r="10" spans="2:11" s="34" customFormat="1" ht="4.5" customHeight="1">
      <c r="B10" s="97"/>
      <c r="C10" s="98"/>
      <c r="D10" s="99"/>
      <c r="E10" s="99"/>
      <c r="F10" s="99"/>
      <c r="G10" s="99"/>
      <c r="H10" s="99"/>
      <c r="I10" s="99"/>
      <c r="J10" s="99"/>
      <c r="K10" s="99"/>
    </row>
    <row r="11" spans="2:11" ht="13.5" customHeight="1">
      <c r="B11" s="84" t="s">
        <v>31</v>
      </c>
      <c r="C11" s="100">
        <v>498</v>
      </c>
      <c r="D11" s="80">
        <v>80</v>
      </c>
      <c r="E11" s="80">
        <v>82</v>
      </c>
      <c r="F11" s="80">
        <v>82</v>
      </c>
      <c r="G11" s="80">
        <v>81</v>
      </c>
      <c r="H11" s="80">
        <v>84</v>
      </c>
      <c r="I11" s="80">
        <v>89</v>
      </c>
      <c r="J11" s="96">
        <f>K11</f>
        <v>0</v>
      </c>
      <c r="K11" s="95">
        <v>0</v>
      </c>
    </row>
    <row r="12" spans="2:11" ht="13.5" customHeight="1">
      <c r="B12" s="84" t="s">
        <v>32</v>
      </c>
      <c r="C12" s="100">
        <v>142</v>
      </c>
      <c r="D12" s="80">
        <v>23</v>
      </c>
      <c r="E12" s="80">
        <v>22</v>
      </c>
      <c r="F12" s="80">
        <v>22</v>
      </c>
      <c r="G12" s="80">
        <v>24</v>
      </c>
      <c r="H12" s="80">
        <v>26</v>
      </c>
      <c r="I12" s="80">
        <v>25</v>
      </c>
      <c r="J12" s="96">
        <v>5</v>
      </c>
      <c r="K12" s="95">
        <v>5</v>
      </c>
    </row>
    <row r="13" spans="2:11" ht="13.5" customHeight="1">
      <c r="B13" s="84" t="s">
        <v>33</v>
      </c>
      <c r="C13" s="100">
        <v>93</v>
      </c>
      <c r="D13" s="80">
        <v>14</v>
      </c>
      <c r="E13" s="80">
        <v>15</v>
      </c>
      <c r="F13" s="80">
        <v>15</v>
      </c>
      <c r="G13" s="80">
        <v>15</v>
      </c>
      <c r="H13" s="80">
        <v>16</v>
      </c>
      <c r="I13" s="80">
        <v>18</v>
      </c>
      <c r="J13" s="96">
        <f>K13</f>
        <v>0</v>
      </c>
      <c r="K13" s="95">
        <v>0</v>
      </c>
    </row>
    <row r="14" spans="2:11" ht="13.5" customHeight="1">
      <c r="B14" s="84" t="s">
        <v>34</v>
      </c>
      <c r="C14" s="100">
        <v>133</v>
      </c>
      <c r="D14" s="80">
        <v>21</v>
      </c>
      <c r="E14" s="80">
        <v>22</v>
      </c>
      <c r="F14" s="80">
        <v>23</v>
      </c>
      <c r="G14" s="80">
        <v>21</v>
      </c>
      <c r="H14" s="80">
        <v>22</v>
      </c>
      <c r="I14" s="80">
        <v>24</v>
      </c>
      <c r="J14" s="101">
        <v>4</v>
      </c>
      <c r="K14" s="80">
        <v>4</v>
      </c>
    </row>
    <row r="15" spans="2:11" ht="13.5" customHeight="1">
      <c r="B15" s="84" t="s">
        <v>35</v>
      </c>
      <c r="C15" s="100">
        <v>12</v>
      </c>
      <c r="D15" s="80">
        <v>2</v>
      </c>
      <c r="E15" s="80">
        <v>2</v>
      </c>
      <c r="F15" s="80">
        <v>2</v>
      </c>
      <c r="G15" s="80">
        <v>2</v>
      </c>
      <c r="H15" s="80">
        <v>2</v>
      </c>
      <c r="I15" s="80">
        <v>2</v>
      </c>
      <c r="J15" s="96">
        <f>K15</f>
        <v>0</v>
      </c>
      <c r="K15" s="95">
        <v>0</v>
      </c>
    </row>
    <row r="16" spans="2:11" s="34" customFormat="1" ht="4.5" customHeight="1">
      <c r="B16" s="85"/>
      <c r="C16" s="82"/>
      <c r="D16" s="83"/>
      <c r="E16" s="83"/>
      <c r="F16" s="83"/>
      <c r="G16" s="83"/>
      <c r="H16" s="83"/>
      <c r="I16" s="83"/>
      <c r="J16" s="102"/>
      <c r="K16" s="102"/>
    </row>
    <row r="17" spans="2:11" ht="13.5" customHeight="1">
      <c r="B17" s="84" t="s">
        <v>36</v>
      </c>
      <c r="C17" s="100">
        <v>6</v>
      </c>
      <c r="D17" s="80">
        <v>1</v>
      </c>
      <c r="E17" s="80">
        <v>1</v>
      </c>
      <c r="F17" s="80">
        <v>1</v>
      </c>
      <c r="G17" s="80">
        <v>1</v>
      </c>
      <c r="H17" s="80">
        <v>1</v>
      </c>
      <c r="I17" s="80">
        <v>1</v>
      </c>
      <c r="J17" s="101">
        <f>K17</f>
        <v>0</v>
      </c>
      <c r="K17" s="80">
        <v>0</v>
      </c>
    </row>
    <row r="18" spans="2:11" ht="13.5" customHeight="1">
      <c r="B18" s="84" t="s">
        <v>37</v>
      </c>
      <c r="C18" s="100">
        <v>6</v>
      </c>
      <c r="D18" s="80">
        <v>1</v>
      </c>
      <c r="E18" s="80">
        <v>1</v>
      </c>
      <c r="F18" s="80">
        <v>1</v>
      </c>
      <c r="G18" s="80">
        <v>1</v>
      </c>
      <c r="H18" s="80">
        <v>1</v>
      </c>
      <c r="I18" s="80">
        <v>1</v>
      </c>
      <c r="J18" s="96">
        <f>K18</f>
        <v>0</v>
      </c>
      <c r="K18" s="95">
        <v>0</v>
      </c>
    </row>
    <row r="19" spans="2:11" ht="13.5" customHeight="1">
      <c r="B19" s="84" t="s">
        <v>38</v>
      </c>
      <c r="C19" s="100">
        <v>53</v>
      </c>
      <c r="D19" s="80">
        <v>9</v>
      </c>
      <c r="E19" s="80">
        <v>10</v>
      </c>
      <c r="F19" s="80">
        <v>8</v>
      </c>
      <c r="G19" s="80">
        <v>8</v>
      </c>
      <c r="H19" s="80">
        <v>8</v>
      </c>
      <c r="I19" s="80">
        <v>10</v>
      </c>
      <c r="J19" s="96">
        <f>K19</f>
        <v>0</v>
      </c>
      <c r="K19" s="95">
        <v>0</v>
      </c>
    </row>
    <row r="20" spans="2:11" ht="13.5" customHeight="1">
      <c r="B20" s="84" t="s">
        <v>39</v>
      </c>
      <c r="C20" s="100">
        <v>16</v>
      </c>
      <c r="D20" s="80">
        <v>2</v>
      </c>
      <c r="E20" s="80">
        <v>2</v>
      </c>
      <c r="F20" s="80">
        <v>3</v>
      </c>
      <c r="G20" s="80">
        <v>2</v>
      </c>
      <c r="H20" s="80">
        <v>3</v>
      </c>
      <c r="I20" s="80">
        <v>4</v>
      </c>
      <c r="J20" s="101">
        <v>7</v>
      </c>
      <c r="K20" s="80">
        <v>7</v>
      </c>
    </row>
    <row r="21" spans="2:11" ht="13.5" customHeight="1">
      <c r="B21" s="84" t="s">
        <v>40</v>
      </c>
      <c r="C21" s="100">
        <v>25</v>
      </c>
      <c r="D21" s="80">
        <v>4</v>
      </c>
      <c r="E21" s="80">
        <v>4</v>
      </c>
      <c r="F21" s="80">
        <v>3</v>
      </c>
      <c r="G21" s="80">
        <v>4</v>
      </c>
      <c r="H21" s="80">
        <v>5</v>
      </c>
      <c r="I21" s="80">
        <v>5</v>
      </c>
      <c r="J21" s="96">
        <f>K21</f>
        <v>0</v>
      </c>
      <c r="K21" s="95">
        <v>0</v>
      </c>
    </row>
    <row r="22" spans="2:11" s="34" customFormat="1" ht="4.5" customHeight="1">
      <c r="B22" s="85"/>
      <c r="C22" s="82"/>
      <c r="D22" s="83"/>
      <c r="E22" s="83"/>
      <c r="F22" s="83"/>
      <c r="G22" s="83"/>
      <c r="H22" s="83"/>
      <c r="I22" s="83"/>
      <c r="J22" s="102"/>
      <c r="K22" s="102"/>
    </row>
    <row r="23" spans="2:11" ht="13.5" customHeight="1">
      <c r="B23" s="84" t="s">
        <v>41</v>
      </c>
      <c r="C23" s="100">
        <v>25</v>
      </c>
      <c r="D23" s="80">
        <v>4</v>
      </c>
      <c r="E23" s="80">
        <v>5</v>
      </c>
      <c r="F23" s="80">
        <v>3</v>
      </c>
      <c r="G23" s="80">
        <v>3</v>
      </c>
      <c r="H23" s="80">
        <v>5</v>
      </c>
      <c r="I23" s="80">
        <v>5</v>
      </c>
      <c r="J23" s="96">
        <f>K23</f>
        <v>0</v>
      </c>
      <c r="K23" s="95">
        <v>0</v>
      </c>
    </row>
    <row r="24" spans="2:11" ht="13.5" customHeight="1">
      <c r="B24" s="84" t="s">
        <v>42</v>
      </c>
      <c r="C24" s="100">
        <v>12</v>
      </c>
      <c r="D24" s="80">
        <v>2</v>
      </c>
      <c r="E24" s="80">
        <v>2</v>
      </c>
      <c r="F24" s="80">
        <v>2</v>
      </c>
      <c r="G24" s="80">
        <v>2</v>
      </c>
      <c r="H24" s="80">
        <v>2</v>
      </c>
      <c r="I24" s="80">
        <v>2</v>
      </c>
      <c r="J24" s="96">
        <f>K24</f>
        <v>0</v>
      </c>
      <c r="K24" s="95">
        <v>0</v>
      </c>
    </row>
    <row r="25" spans="2:11" ht="13.5" customHeight="1">
      <c r="B25" s="84" t="s">
        <v>43</v>
      </c>
      <c r="C25" s="100">
        <v>14</v>
      </c>
      <c r="D25" s="80">
        <v>2</v>
      </c>
      <c r="E25" s="80">
        <v>2</v>
      </c>
      <c r="F25" s="80">
        <v>3</v>
      </c>
      <c r="G25" s="80">
        <v>3</v>
      </c>
      <c r="H25" s="80">
        <v>2</v>
      </c>
      <c r="I25" s="80">
        <v>2</v>
      </c>
      <c r="J25" s="101">
        <v>5</v>
      </c>
      <c r="K25" s="80">
        <v>5</v>
      </c>
    </row>
    <row r="26" spans="2:11" ht="13.5" customHeight="1">
      <c r="B26" s="84" t="s">
        <v>44</v>
      </c>
      <c r="C26" s="100">
        <v>12</v>
      </c>
      <c r="D26" s="80">
        <v>2</v>
      </c>
      <c r="E26" s="103">
        <v>2</v>
      </c>
      <c r="F26" s="80">
        <v>2</v>
      </c>
      <c r="G26" s="80">
        <v>2</v>
      </c>
      <c r="H26" s="80">
        <v>2</v>
      </c>
      <c r="I26" s="80">
        <v>2</v>
      </c>
      <c r="J26" s="101">
        <v>3</v>
      </c>
      <c r="K26" s="80">
        <v>3</v>
      </c>
    </row>
    <row r="27" spans="2:11" ht="13.5" customHeight="1">
      <c r="B27" s="84" t="s">
        <v>45</v>
      </c>
      <c r="C27" s="100">
        <v>6</v>
      </c>
      <c r="D27" s="80">
        <v>1</v>
      </c>
      <c r="E27" s="80">
        <v>1</v>
      </c>
      <c r="F27" s="80">
        <v>1</v>
      </c>
      <c r="G27" s="80">
        <v>1</v>
      </c>
      <c r="H27" s="80">
        <v>1</v>
      </c>
      <c r="I27" s="80">
        <v>1</v>
      </c>
      <c r="J27" s="96">
        <f>K27</f>
        <v>0</v>
      </c>
      <c r="K27" s="95">
        <v>0</v>
      </c>
    </row>
    <row r="28" spans="2:11" s="34" customFormat="1" ht="4.5" customHeight="1">
      <c r="B28" s="85"/>
      <c r="C28" s="82"/>
      <c r="D28" s="83"/>
      <c r="E28" s="83"/>
      <c r="F28" s="83"/>
      <c r="G28" s="83"/>
      <c r="H28" s="83"/>
      <c r="I28" s="83"/>
      <c r="J28" s="102"/>
      <c r="K28" s="102"/>
    </row>
    <row r="29" spans="2:11" ht="13.5" customHeight="1">
      <c r="B29" s="84" t="s">
        <v>46</v>
      </c>
      <c r="C29" s="100">
        <v>8</v>
      </c>
      <c r="D29" s="80">
        <v>2</v>
      </c>
      <c r="E29" s="80">
        <v>2</v>
      </c>
      <c r="F29" s="80">
        <v>1</v>
      </c>
      <c r="G29" s="80">
        <v>1</v>
      </c>
      <c r="H29" s="80">
        <v>1</v>
      </c>
      <c r="I29" s="80">
        <v>1</v>
      </c>
      <c r="J29" s="101">
        <v>2</v>
      </c>
      <c r="K29" s="80">
        <v>2</v>
      </c>
    </row>
    <row r="30" spans="2:11" ht="13.5" customHeight="1">
      <c r="B30" s="84" t="s">
        <v>47</v>
      </c>
      <c r="C30" s="100">
        <v>14</v>
      </c>
      <c r="D30" s="80">
        <v>3</v>
      </c>
      <c r="E30" s="80">
        <v>2</v>
      </c>
      <c r="F30" s="80">
        <v>3</v>
      </c>
      <c r="G30" s="80">
        <v>2</v>
      </c>
      <c r="H30" s="80">
        <v>2</v>
      </c>
      <c r="I30" s="80">
        <v>2</v>
      </c>
      <c r="J30" s="101">
        <v>4</v>
      </c>
      <c r="K30" s="80">
        <v>4</v>
      </c>
    </row>
    <row r="31" spans="2:11" ht="13.5" customHeight="1">
      <c r="B31" s="84" t="s">
        <v>48</v>
      </c>
      <c r="C31" s="100">
        <v>18</v>
      </c>
      <c r="D31" s="80">
        <v>3</v>
      </c>
      <c r="E31" s="80">
        <v>3</v>
      </c>
      <c r="F31" s="80">
        <v>3</v>
      </c>
      <c r="G31" s="80">
        <v>3</v>
      </c>
      <c r="H31" s="80">
        <v>3</v>
      </c>
      <c r="I31" s="80">
        <v>3</v>
      </c>
      <c r="J31" s="96">
        <f>K31</f>
        <v>0</v>
      </c>
      <c r="K31" s="95">
        <v>0</v>
      </c>
    </row>
    <row r="32" spans="2:11" ht="13.5" customHeight="1">
      <c r="B32" s="84" t="s">
        <v>49</v>
      </c>
      <c r="C32" s="100">
        <v>15</v>
      </c>
      <c r="D32" s="80">
        <v>2</v>
      </c>
      <c r="E32" s="80">
        <v>3</v>
      </c>
      <c r="F32" s="80">
        <v>3</v>
      </c>
      <c r="G32" s="80">
        <v>2</v>
      </c>
      <c r="H32" s="80">
        <v>2</v>
      </c>
      <c r="I32" s="80">
        <v>3</v>
      </c>
      <c r="J32" s="96">
        <f>K32</f>
        <v>0</v>
      </c>
      <c r="K32" s="95">
        <v>0</v>
      </c>
    </row>
    <row r="33" spans="2:11" ht="13.5" customHeight="1">
      <c r="B33" s="84" t="s">
        <v>50</v>
      </c>
      <c r="C33" s="100">
        <v>19</v>
      </c>
      <c r="D33" s="80">
        <v>4</v>
      </c>
      <c r="E33" s="80">
        <v>3</v>
      </c>
      <c r="F33" s="80">
        <v>3</v>
      </c>
      <c r="G33" s="80">
        <v>3</v>
      </c>
      <c r="H33" s="80">
        <v>3</v>
      </c>
      <c r="I33" s="80">
        <v>3</v>
      </c>
      <c r="J33" s="96">
        <f>K33</f>
        <v>0</v>
      </c>
      <c r="K33" s="95">
        <v>0</v>
      </c>
    </row>
    <row r="34" spans="2:11" s="34" customFormat="1" ht="4.5" customHeight="1">
      <c r="B34" s="85"/>
      <c r="C34" s="82"/>
      <c r="D34" s="83"/>
      <c r="E34" s="83"/>
      <c r="F34" s="83"/>
      <c r="G34" s="83"/>
      <c r="H34" s="83"/>
      <c r="I34" s="83"/>
      <c r="J34" s="102"/>
      <c r="K34" s="102"/>
    </row>
    <row r="35" spans="2:11" ht="13.5" customHeight="1">
      <c r="B35" s="84" t="s">
        <v>51</v>
      </c>
      <c r="C35" s="100">
        <v>12</v>
      </c>
      <c r="D35" s="80">
        <v>2</v>
      </c>
      <c r="E35" s="80">
        <v>2</v>
      </c>
      <c r="F35" s="80">
        <v>2</v>
      </c>
      <c r="G35" s="80">
        <v>2</v>
      </c>
      <c r="H35" s="80">
        <v>2</v>
      </c>
      <c r="I35" s="80">
        <v>2</v>
      </c>
      <c r="J35" s="96">
        <f>K35</f>
        <v>0</v>
      </c>
      <c r="K35" s="95">
        <v>0</v>
      </c>
    </row>
    <row r="36" spans="2:11" ht="13.5" customHeight="1">
      <c r="B36" s="84" t="s">
        <v>52</v>
      </c>
      <c r="C36" s="100">
        <v>7</v>
      </c>
      <c r="D36" s="80">
        <v>1</v>
      </c>
      <c r="E36" s="80">
        <v>1</v>
      </c>
      <c r="F36" s="80">
        <v>2</v>
      </c>
      <c r="G36" s="80">
        <v>1</v>
      </c>
      <c r="H36" s="80">
        <v>1</v>
      </c>
      <c r="I36" s="80">
        <v>1</v>
      </c>
      <c r="J36" s="101">
        <v>1</v>
      </c>
      <c r="K36" s="80">
        <v>1</v>
      </c>
    </row>
    <row r="37" spans="2:11" ht="13.5" customHeight="1">
      <c r="B37" s="84" t="s">
        <v>53</v>
      </c>
      <c r="C37" s="100">
        <v>35</v>
      </c>
      <c r="D37" s="80">
        <v>6</v>
      </c>
      <c r="E37" s="80">
        <v>6</v>
      </c>
      <c r="F37" s="80">
        <v>6</v>
      </c>
      <c r="G37" s="80">
        <v>5</v>
      </c>
      <c r="H37" s="80">
        <v>6</v>
      </c>
      <c r="I37" s="80">
        <v>6</v>
      </c>
      <c r="J37" s="96">
        <f>K37</f>
        <v>0</v>
      </c>
      <c r="K37" s="95">
        <v>0</v>
      </c>
    </row>
    <row r="38" spans="2:11" ht="13.5" customHeight="1">
      <c r="B38" s="84" t="s">
        <v>54</v>
      </c>
      <c r="C38" s="100">
        <v>41</v>
      </c>
      <c r="D38" s="80">
        <v>6</v>
      </c>
      <c r="E38" s="80">
        <v>7</v>
      </c>
      <c r="F38" s="80">
        <v>6</v>
      </c>
      <c r="G38" s="80">
        <v>7</v>
      </c>
      <c r="H38" s="80">
        <v>7</v>
      </c>
      <c r="I38" s="80">
        <v>8</v>
      </c>
      <c r="J38" s="96">
        <f>K38</f>
        <v>0</v>
      </c>
      <c r="K38" s="95">
        <v>0</v>
      </c>
    </row>
    <row r="39" spans="2:11" ht="13.5" customHeight="1">
      <c r="B39" s="84" t="s">
        <v>55</v>
      </c>
      <c r="C39" s="100">
        <v>67</v>
      </c>
      <c r="D39" s="80">
        <v>11</v>
      </c>
      <c r="E39" s="80">
        <v>10</v>
      </c>
      <c r="F39" s="80">
        <v>11</v>
      </c>
      <c r="G39" s="80">
        <v>11</v>
      </c>
      <c r="H39" s="80">
        <v>11</v>
      </c>
      <c r="I39" s="80">
        <v>13</v>
      </c>
      <c r="J39" s="96">
        <f>K39</f>
        <v>0</v>
      </c>
      <c r="K39" s="95">
        <v>0</v>
      </c>
    </row>
    <row r="40" spans="2:11" s="34" customFormat="1" ht="4.5" customHeight="1">
      <c r="B40" s="85"/>
      <c r="C40" s="82"/>
      <c r="D40" s="83"/>
      <c r="E40" s="83"/>
      <c r="F40" s="83"/>
      <c r="G40" s="83"/>
      <c r="H40" s="83"/>
      <c r="I40" s="83"/>
      <c r="J40" s="102"/>
      <c r="K40" s="102"/>
    </row>
    <row r="41" spans="2:11" ht="13.5" customHeight="1">
      <c r="B41" s="84" t="s">
        <v>56</v>
      </c>
      <c r="C41" s="100">
        <v>30</v>
      </c>
      <c r="D41" s="80">
        <v>6</v>
      </c>
      <c r="E41" s="80">
        <v>5</v>
      </c>
      <c r="F41" s="80">
        <v>4</v>
      </c>
      <c r="G41" s="80">
        <v>5</v>
      </c>
      <c r="H41" s="80">
        <v>5</v>
      </c>
      <c r="I41" s="80">
        <v>5</v>
      </c>
      <c r="J41" s="101">
        <v>1</v>
      </c>
      <c r="K41" s="80">
        <v>1</v>
      </c>
    </row>
    <row r="42" spans="2:11" ht="13.5" customHeight="1">
      <c r="B42" s="84" t="s">
        <v>57</v>
      </c>
      <c r="C42" s="100">
        <v>32</v>
      </c>
      <c r="D42" s="80">
        <v>6</v>
      </c>
      <c r="E42" s="80">
        <v>5</v>
      </c>
      <c r="F42" s="80">
        <v>4</v>
      </c>
      <c r="G42" s="80">
        <v>5</v>
      </c>
      <c r="H42" s="80">
        <v>6</v>
      </c>
      <c r="I42" s="80">
        <v>6</v>
      </c>
      <c r="J42" s="96">
        <f>K42</f>
        <v>0</v>
      </c>
      <c r="K42" s="95">
        <v>0</v>
      </c>
    </row>
    <row r="43" spans="2:11" ht="13.5" customHeight="1">
      <c r="B43" s="84" t="s">
        <v>58</v>
      </c>
      <c r="C43" s="100">
        <v>21</v>
      </c>
      <c r="D43" s="80">
        <v>3</v>
      </c>
      <c r="E43" s="80">
        <v>4</v>
      </c>
      <c r="F43" s="80">
        <v>3</v>
      </c>
      <c r="G43" s="80">
        <v>3</v>
      </c>
      <c r="H43" s="80">
        <v>4</v>
      </c>
      <c r="I43" s="80">
        <v>4</v>
      </c>
      <c r="J43" s="96">
        <f>K43</f>
        <v>0</v>
      </c>
      <c r="K43" s="95">
        <v>0</v>
      </c>
    </row>
    <row r="44" spans="2:11" ht="13.5" customHeight="1">
      <c r="B44" s="84" t="s">
        <v>59</v>
      </c>
      <c r="C44" s="100">
        <v>18</v>
      </c>
      <c r="D44" s="80">
        <v>3</v>
      </c>
      <c r="E44" s="80">
        <v>3</v>
      </c>
      <c r="F44" s="80">
        <v>3</v>
      </c>
      <c r="G44" s="80">
        <v>3</v>
      </c>
      <c r="H44" s="80">
        <v>3</v>
      </c>
      <c r="I44" s="80">
        <v>3</v>
      </c>
      <c r="J44" s="96">
        <f>K44</f>
        <v>0</v>
      </c>
      <c r="K44" s="95">
        <v>0</v>
      </c>
    </row>
    <row r="45" spans="2:11" ht="13.5" customHeight="1">
      <c r="B45" s="84" t="s">
        <v>60</v>
      </c>
      <c r="C45" s="100">
        <v>25</v>
      </c>
      <c r="D45" s="80">
        <v>4</v>
      </c>
      <c r="E45" s="80">
        <v>4</v>
      </c>
      <c r="F45" s="80">
        <v>4</v>
      </c>
      <c r="G45" s="80">
        <v>4</v>
      </c>
      <c r="H45" s="80">
        <v>4</v>
      </c>
      <c r="I45" s="80">
        <v>5</v>
      </c>
      <c r="J45" s="96">
        <f>K45</f>
        <v>0</v>
      </c>
      <c r="K45" s="95">
        <v>0</v>
      </c>
    </row>
    <row r="46" spans="2:11" s="34" customFormat="1" ht="4.5" customHeight="1">
      <c r="B46" s="85"/>
      <c r="C46" s="82"/>
      <c r="D46" s="83"/>
      <c r="E46" s="83"/>
      <c r="F46" s="83"/>
      <c r="G46" s="83"/>
      <c r="H46" s="83"/>
      <c r="I46" s="83"/>
      <c r="J46" s="83"/>
      <c r="K46" s="83"/>
    </row>
    <row r="47" spans="2:11" ht="13.5" customHeight="1">
      <c r="B47" s="84" t="s">
        <v>61</v>
      </c>
      <c r="C47" s="100">
        <v>32</v>
      </c>
      <c r="D47" s="80">
        <v>5</v>
      </c>
      <c r="E47" s="80">
        <v>6</v>
      </c>
      <c r="F47" s="80">
        <v>6</v>
      </c>
      <c r="G47" s="80">
        <v>5</v>
      </c>
      <c r="H47" s="80">
        <v>5</v>
      </c>
      <c r="I47" s="80">
        <v>5</v>
      </c>
      <c r="J47" s="96">
        <f>K47</f>
        <v>0</v>
      </c>
      <c r="K47" s="95">
        <v>0</v>
      </c>
    </row>
    <row r="48" spans="2:11" ht="13.5" customHeight="1">
      <c r="B48" s="84" t="s">
        <v>62</v>
      </c>
      <c r="C48" s="100">
        <v>48</v>
      </c>
      <c r="D48" s="80">
        <v>8</v>
      </c>
      <c r="E48" s="80">
        <v>8</v>
      </c>
      <c r="F48" s="80">
        <v>8</v>
      </c>
      <c r="G48" s="80">
        <v>8</v>
      </c>
      <c r="H48" s="80">
        <v>8</v>
      </c>
      <c r="I48" s="80">
        <v>8</v>
      </c>
      <c r="J48" s="96">
        <f>K48</f>
        <v>0</v>
      </c>
      <c r="K48" s="95">
        <v>0</v>
      </c>
    </row>
    <row r="49" spans="2:11" ht="13.5" customHeight="1">
      <c r="B49" s="84" t="s">
        <v>63</v>
      </c>
      <c r="C49" s="100">
        <v>19</v>
      </c>
      <c r="D49" s="80">
        <v>3</v>
      </c>
      <c r="E49" s="80">
        <v>4</v>
      </c>
      <c r="F49" s="80">
        <v>3</v>
      </c>
      <c r="G49" s="80">
        <v>3</v>
      </c>
      <c r="H49" s="80">
        <v>3</v>
      </c>
      <c r="I49" s="80">
        <v>3</v>
      </c>
      <c r="J49" s="96">
        <f>K49</f>
        <v>0</v>
      </c>
      <c r="K49" s="95">
        <v>0</v>
      </c>
    </row>
    <row r="50" spans="2:11" ht="13.5" customHeight="1">
      <c r="B50" s="84" t="s">
        <v>64</v>
      </c>
      <c r="C50" s="100">
        <v>29</v>
      </c>
      <c r="D50" s="80">
        <v>4</v>
      </c>
      <c r="E50" s="80">
        <v>5</v>
      </c>
      <c r="F50" s="80">
        <v>5</v>
      </c>
      <c r="G50" s="80">
        <v>5</v>
      </c>
      <c r="H50" s="80">
        <v>5</v>
      </c>
      <c r="I50" s="80">
        <v>5</v>
      </c>
      <c r="J50" s="96">
        <f>K50</f>
        <v>0</v>
      </c>
      <c r="K50" s="95">
        <v>0</v>
      </c>
    </row>
    <row r="51" spans="2:11" ht="13.5" customHeight="1">
      <c r="B51" s="84" t="s">
        <v>65</v>
      </c>
      <c r="C51" s="100">
        <v>4</v>
      </c>
      <c r="D51" s="103">
        <v>0</v>
      </c>
      <c r="E51" s="103">
        <v>0</v>
      </c>
      <c r="F51" s="95">
        <v>0</v>
      </c>
      <c r="G51" s="95">
        <v>0</v>
      </c>
      <c r="H51" s="80">
        <v>2</v>
      </c>
      <c r="I51" s="80">
        <v>2</v>
      </c>
      <c r="J51" s="101">
        <v>7</v>
      </c>
      <c r="K51" s="80">
        <v>7</v>
      </c>
    </row>
    <row r="52" spans="2:11" s="34" customFormat="1" ht="4.5" customHeight="1">
      <c r="B52" s="85"/>
      <c r="C52" s="82"/>
      <c r="D52" s="83"/>
      <c r="E52" s="83"/>
      <c r="F52" s="83"/>
      <c r="G52" s="83"/>
      <c r="H52" s="83"/>
      <c r="I52" s="83"/>
      <c r="J52" s="83"/>
      <c r="K52" s="83"/>
    </row>
    <row r="53" spans="2:11" ht="13.5" customHeight="1">
      <c r="B53" s="84" t="s">
        <v>66</v>
      </c>
      <c r="C53" s="100">
        <v>43</v>
      </c>
      <c r="D53" s="80">
        <v>7</v>
      </c>
      <c r="E53" s="80">
        <v>6</v>
      </c>
      <c r="F53" s="80">
        <v>7</v>
      </c>
      <c r="G53" s="80">
        <v>7</v>
      </c>
      <c r="H53" s="80">
        <v>8</v>
      </c>
      <c r="I53" s="80">
        <v>8</v>
      </c>
      <c r="J53" s="101">
        <v>9</v>
      </c>
      <c r="K53" s="80">
        <v>9</v>
      </c>
    </row>
    <row r="54" spans="2:11" ht="13.5" customHeight="1">
      <c r="B54" s="84" t="s">
        <v>67</v>
      </c>
      <c r="C54" s="100">
        <v>31</v>
      </c>
      <c r="D54" s="80">
        <v>5</v>
      </c>
      <c r="E54" s="80">
        <v>5</v>
      </c>
      <c r="F54" s="80">
        <v>5</v>
      </c>
      <c r="G54" s="80">
        <v>5</v>
      </c>
      <c r="H54" s="80">
        <v>5</v>
      </c>
      <c r="I54" s="80">
        <v>6</v>
      </c>
      <c r="J54" s="101">
        <v>5</v>
      </c>
      <c r="K54" s="80">
        <v>5</v>
      </c>
    </row>
    <row r="55" spans="2:11" ht="13.5" customHeight="1">
      <c r="B55" s="84" t="s">
        <v>68</v>
      </c>
      <c r="C55" s="100">
        <v>11</v>
      </c>
      <c r="D55" s="80">
        <v>3</v>
      </c>
      <c r="E55" s="80">
        <v>1</v>
      </c>
      <c r="F55" s="80">
        <v>1</v>
      </c>
      <c r="G55" s="80">
        <v>1</v>
      </c>
      <c r="H55" s="80">
        <v>2</v>
      </c>
      <c r="I55" s="80">
        <v>3</v>
      </c>
      <c r="J55" s="101">
        <v>4</v>
      </c>
      <c r="K55" s="80">
        <v>4</v>
      </c>
    </row>
    <row r="56" spans="2:11" ht="13.5" customHeight="1">
      <c r="B56" s="84" t="s">
        <v>69</v>
      </c>
      <c r="C56" s="100">
        <v>18</v>
      </c>
      <c r="D56" s="80">
        <v>3</v>
      </c>
      <c r="E56" s="80">
        <v>3</v>
      </c>
      <c r="F56" s="80">
        <v>3</v>
      </c>
      <c r="G56" s="80">
        <v>3</v>
      </c>
      <c r="H56" s="80">
        <v>2</v>
      </c>
      <c r="I56" s="80">
        <v>4</v>
      </c>
      <c r="J56" s="101">
        <v>4</v>
      </c>
      <c r="K56" s="80">
        <v>4</v>
      </c>
    </row>
    <row r="57" spans="2:11" ht="13.5" customHeight="1">
      <c r="B57" s="84" t="s">
        <v>70</v>
      </c>
      <c r="C57" s="100">
        <v>7</v>
      </c>
      <c r="D57" s="80">
        <v>1</v>
      </c>
      <c r="E57" s="80">
        <v>1</v>
      </c>
      <c r="F57" s="80">
        <v>1</v>
      </c>
      <c r="G57" s="80">
        <v>1</v>
      </c>
      <c r="H57" s="80">
        <v>1</v>
      </c>
      <c r="I57" s="80">
        <v>2</v>
      </c>
      <c r="J57" s="101">
        <v>1</v>
      </c>
      <c r="K57" s="80">
        <v>1</v>
      </c>
    </row>
    <row r="58" spans="2:11" s="34" customFormat="1" ht="4.5" customHeight="1">
      <c r="B58" s="85"/>
      <c r="C58" s="82"/>
      <c r="D58" s="83"/>
      <c r="E58" s="83"/>
      <c r="F58" s="83"/>
      <c r="G58" s="83"/>
      <c r="H58" s="83"/>
      <c r="I58" s="83"/>
      <c r="J58" s="83"/>
      <c r="K58" s="83"/>
    </row>
    <row r="59" spans="2:11" ht="13.5" customHeight="1">
      <c r="B59" s="84" t="s">
        <v>71</v>
      </c>
      <c r="C59" s="100">
        <v>27</v>
      </c>
      <c r="D59" s="80">
        <v>5</v>
      </c>
      <c r="E59" s="80">
        <v>4</v>
      </c>
      <c r="F59" s="80">
        <v>5</v>
      </c>
      <c r="G59" s="80">
        <v>4</v>
      </c>
      <c r="H59" s="80">
        <v>4</v>
      </c>
      <c r="I59" s="80">
        <v>5</v>
      </c>
      <c r="J59" s="96">
        <f>K59</f>
        <v>0</v>
      </c>
      <c r="K59" s="95">
        <v>0</v>
      </c>
    </row>
    <row r="60" spans="2:11" ht="13.5" customHeight="1">
      <c r="B60" s="84" t="s">
        <v>72</v>
      </c>
      <c r="C60" s="100">
        <v>1</v>
      </c>
      <c r="D60" s="103">
        <v>1</v>
      </c>
      <c r="E60" s="95">
        <v>0</v>
      </c>
      <c r="F60" s="95">
        <v>0</v>
      </c>
      <c r="G60" s="95">
        <v>0</v>
      </c>
      <c r="H60" s="80">
        <v>0</v>
      </c>
      <c r="I60" s="80">
        <v>0</v>
      </c>
      <c r="J60" s="101">
        <v>5</v>
      </c>
      <c r="K60" s="80">
        <v>5</v>
      </c>
    </row>
    <row r="61" spans="2:11" ht="13.5" customHeight="1">
      <c r="B61" s="84" t="s">
        <v>73</v>
      </c>
      <c r="C61" s="100">
        <v>16</v>
      </c>
      <c r="D61" s="80">
        <v>3</v>
      </c>
      <c r="E61" s="80">
        <v>4</v>
      </c>
      <c r="F61" s="80">
        <v>3</v>
      </c>
      <c r="G61" s="80">
        <v>2</v>
      </c>
      <c r="H61" s="80">
        <v>2</v>
      </c>
      <c r="I61" s="80">
        <v>2</v>
      </c>
      <c r="J61" s="101">
        <v>2</v>
      </c>
      <c r="K61" s="80">
        <v>2</v>
      </c>
    </row>
    <row r="62" spans="2:11" ht="13.5" customHeight="1">
      <c r="B62" s="84" t="s">
        <v>74</v>
      </c>
      <c r="C62" s="100">
        <v>23</v>
      </c>
      <c r="D62" s="80">
        <v>4</v>
      </c>
      <c r="E62" s="80">
        <v>4</v>
      </c>
      <c r="F62" s="80">
        <v>4</v>
      </c>
      <c r="G62" s="80">
        <v>4</v>
      </c>
      <c r="H62" s="80">
        <v>4</v>
      </c>
      <c r="I62" s="80">
        <v>3</v>
      </c>
      <c r="J62" s="96">
        <f>K62</f>
        <v>0</v>
      </c>
      <c r="K62" s="95">
        <v>0</v>
      </c>
    </row>
    <row r="63" spans="2:11" ht="13.5" customHeight="1">
      <c r="B63" s="84" t="s">
        <v>75</v>
      </c>
      <c r="C63" s="100">
        <v>43</v>
      </c>
      <c r="D63" s="80">
        <v>7</v>
      </c>
      <c r="E63" s="80">
        <v>7</v>
      </c>
      <c r="F63" s="80">
        <v>7</v>
      </c>
      <c r="G63" s="80">
        <v>8</v>
      </c>
      <c r="H63" s="80">
        <v>7</v>
      </c>
      <c r="I63" s="80">
        <v>7</v>
      </c>
      <c r="J63" s="101">
        <v>12</v>
      </c>
      <c r="K63" s="80">
        <v>12</v>
      </c>
    </row>
    <row r="64" spans="2:11" s="34" customFormat="1" ht="4.5" customHeight="1">
      <c r="B64" s="85"/>
      <c r="C64" s="82"/>
      <c r="D64" s="83"/>
      <c r="E64" s="83"/>
      <c r="F64" s="83"/>
      <c r="G64" s="83"/>
      <c r="H64" s="83"/>
      <c r="I64" s="83"/>
      <c r="J64" s="83"/>
      <c r="K64" s="83"/>
    </row>
    <row r="65" spans="2:11" ht="13.5" customHeight="1">
      <c r="B65" s="84" t="s">
        <v>76</v>
      </c>
      <c r="C65" s="100">
        <v>24</v>
      </c>
      <c r="D65" s="80">
        <v>5</v>
      </c>
      <c r="E65" s="80">
        <v>3</v>
      </c>
      <c r="F65" s="80">
        <v>4</v>
      </c>
      <c r="G65" s="80">
        <v>3</v>
      </c>
      <c r="H65" s="80">
        <v>4</v>
      </c>
      <c r="I65" s="80">
        <v>5</v>
      </c>
      <c r="J65" s="101">
        <v>13</v>
      </c>
      <c r="K65" s="80">
        <v>13</v>
      </c>
    </row>
    <row r="66" spans="2:11" ht="13.5" customHeight="1">
      <c r="B66" s="84" t="s">
        <v>77</v>
      </c>
      <c r="C66" s="100">
        <v>18</v>
      </c>
      <c r="D66" s="80">
        <v>3</v>
      </c>
      <c r="E66" s="80">
        <v>3</v>
      </c>
      <c r="F66" s="80">
        <v>3</v>
      </c>
      <c r="G66" s="80">
        <v>3</v>
      </c>
      <c r="H66" s="80">
        <v>3</v>
      </c>
      <c r="I66" s="80">
        <v>3</v>
      </c>
      <c r="J66" s="96">
        <f>K66</f>
        <v>0</v>
      </c>
      <c r="K66" s="95">
        <v>0</v>
      </c>
    </row>
    <row r="67" spans="2:11" ht="13.5" customHeight="1">
      <c r="B67" s="84" t="s">
        <v>78</v>
      </c>
      <c r="C67" s="100">
        <v>21</v>
      </c>
      <c r="D67" s="80">
        <v>4</v>
      </c>
      <c r="E67" s="80">
        <v>3</v>
      </c>
      <c r="F67" s="80">
        <v>3</v>
      </c>
      <c r="G67" s="80">
        <v>3</v>
      </c>
      <c r="H67" s="80">
        <v>4</v>
      </c>
      <c r="I67" s="80">
        <v>4</v>
      </c>
      <c r="J67" s="101">
        <v>4</v>
      </c>
      <c r="K67" s="80">
        <v>4</v>
      </c>
    </row>
    <row r="68" spans="2:11" ht="13.5" customHeight="1">
      <c r="B68" s="84" t="s">
        <v>79</v>
      </c>
      <c r="C68" s="100">
        <v>14</v>
      </c>
      <c r="D68" s="80">
        <v>3</v>
      </c>
      <c r="E68" s="80">
        <v>2</v>
      </c>
      <c r="F68" s="80">
        <v>2</v>
      </c>
      <c r="G68" s="80">
        <v>2</v>
      </c>
      <c r="H68" s="80">
        <v>2</v>
      </c>
      <c r="I68" s="80">
        <v>3</v>
      </c>
      <c r="J68" s="101">
        <v>6</v>
      </c>
      <c r="K68" s="80">
        <v>6</v>
      </c>
    </row>
    <row r="69" spans="2:11" ht="13.5" customHeight="1">
      <c r="B69" s="86" t="s">
        <v>80</v>
      </c>
      <c r="C69" s="100">
        <v>2</v>
      </c>
      <c r="D69" s="103">
        <v>0</v>
      </c>
      <c r="E69" s="103">
        <v>0</v>
      </c>
      <c r="F69" s="103">
        <v>1</v>
      </c>
      <c r="G69" s="95">
        <v>0</v>
      </c>
      <c r="H69" s="80">
        <v>1</v>
      </c>
      <c r="I69" s="80">
        <v>0</v>
      </c>
      <c r="J69" s="101">
        <v>8</v>
      </c>
      <c r="K69" s="80">
        <v>8</v>
      </c>
    </row>
    <row r="70" spans="2:11" ht="4.5" customHeight="1" thickBot="1">
      <c r="B70" s="87"/>
      <c r="C70" s="88"/>
      <c r="D70" s="104"/>
      <c r="E70" s="104"/>
      <c r="F70" s="104"/>
      <c r="G70" s="89"/>
      <c r="H70" s="89"/>
      <c r="I70" s="89"/>
      <c r="J70" s="89"/>
      <c r="K70" s="89"/>
    </row>
  </sheetData>
  <mergeCells count="3">
    <mergeCell ref="B4:B5"/>
    <mergeCell ref="E4:G4"/>
    <mergeCell ref="J4:K4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9"/>
  <sheetViews>
    <sheetView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R70"/>
    </sheetView>
  </sheetViews>
  <sheetFormatPr defaultColWidth="10.00390625" defaultRowHeight="12.75" customHeight="1"/>
  <cols>
    <col min="1" max="1" width="1.625" style="33" customWidth="1"/>
    <col min="2" max="2" width="8.625" style="33" customWidth="1"/>
    <col min="3" max="18" width="5.625" style="33" customWidth="1"/>
    <col min="19" max="16384" width="10.00390625" style="33" customWidth="1"/>
  </cols>
  <sheetData>
    <row r="1" ht="4.5" customHeight="1"/>
    <row r="2" ht="12.75" customHeight="1">
      <c r="B2" s="35" t="s">
        <v>438</v>
      </c>
    </row>
    <row r="3" ht="4.5" customHeight="1" thickBot="1"/>
    <row r="4" spans="1:18" ht="12.75" customHeight="1">
      <c r="A4" s="105"/>
      <c r="B4" s="106"/>
      <c r="C4" s="107"/>
      <c r="D4" s="106"/>
      <c r="E4" s="439" t="s">
        <v>105</v>
      </c>
      <c r="F4" s="439"/>
      <c r="G4" s="439"/>
      <c r="H4" s="439"/>
      <c r="I4" s="106"/>
      <c r="J4" s="106"/>
      <c r="K4" s="107"/>
      <c r="L4" s="106"/>
      <c r="M4" s="439" t="s">
        <v>106</v>
      </c>
      <c r="N4" s="439"/>
      <c r="O4" s="439"/>
      <c r="P4" s="439"/>
      <c r="Q4" s="106"/>
      <c r="R4" s="106"/>
    </row>
    <row r="5" spans="2:18" s="108" customFormat="1" ht="12.75" customHeight="1">
      <c r="B5" s="109" t="s">
        <v>25</v>
      </c>
      <c r="C5" s="189" t="s">
        <v>9</v>
      </c>
      <c r="D5" s="189" t="s">
        <v>107</v>
      </c>
      <c r="E5" s="163" t="s">
        <v>108</v>
      </c>
      <c r="F5" s="110" t="s">
        <v>99</v>
      </c>
      <c r="G5" s="189" t="s">
        <v>100</v>
      </c>
      <c r="H5" s="114" t="s">
        <v>101</v>
      </c>
      <c r="I5" s="189" t="s">
        <v>102</v>
      </c>
      <c r="J5" s="114" t="s">
        <v>103</v>
      </c>
      <c r="K5" s="189" t="s">
        <v>9</v>
      </c>
      <c r="L5" s="114" t="s">
        <v>107</v>
      </c>
      <c r="M5" s="163" t="s">
        <v>108</v>
      </c>
      <c r="N5" s="110" t="s">
        <v>99</v>
      </c>
      <c r="O5" s="114" t="s">
        <v>100</v>
      </c>
      <c r="P5" s="189" t="s">
        <v>101</v>
      </c>
      <c r="Q5" s="114" t="s">
        <v>102</v>
      </c>
      <c r="R5" s="442" t="s">
        <v>103</v>
      </c>
    </row>
    <row r="6" spans="3:18" s="108" customFormat="1" ht="12.75" customHeight="1">
      <c r="C6" s="162"/>
      <c r="D6" s="162"/>
      <c r="E6" s="162"/>
      <c r="F6" s="111" t="s">
        <v>104</v>
      </c>
      <c r="G6" s="162"/>
      <c r="H6" s="441"/>
      <c r="I6" s="444"/>
      <c r="J6" s="441"/>
      <c r="K6" s="444"/>
      <c r="L6" s="441"/>
      <c r="M6" s="444"/>
      <c r="N6" s="111" t="s">
        <v>104</v>
      </c>
      <c r="O6" s="441"/>
      <c r="P6" s="444"/>
      <c r="Q6" s="441"/>
      <c r="R6" s="443"/>
    </row>
    <row r="7" spans="2:18" s="108" customFormat="1" ht="4.5" customHeight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2:18" ht="16.5" customHeight="1">
      <c r="B8" s="115" t="s">
        <v>28</v>
      </c>
      <c r="C8" s="44">
        <v>153</v>
      </c>
      <c r="D8" s="45">
        <v>96</v>
      </c>
      <c r="E8" s="45">
        <f aca="true" t="shared" si="0" ref="E8:Q8">SUM(E10:E68)</f>
        <v>0</v>
      </c>
      <c r="F8" s="45">
        <f t="shared" si="0"/>
        <v>0</v>
      </c>
      <c r="G8" s="45">
        <f t="shared" si="0"/>
        <v>0</v>
      </c>
      <c r="H8" s="45">
        <v>1</v>
      </c>
      <c r="I8" s="45">
        <f t="shared" si="0"/>
        <v>0</v>
      </c>
      <c r="J8" s="45">
        <v>56</v>
      </c>
      <c r="K8" s="45">
        <v>439</v>
      </c>
      <c r="L8" s="45">
        <v>283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v>3</v>
      </c>
      <c r="Q8" s="45">
        <f t="shared" si="0"/>
        <v>0</v>
      </c>
      <c r="R8" s="45">
        <v>153</v>
      </c>
    </row>
    <row r="9" spans="2:18" ht="4.5" customHeight="1">
      <c r="B9" s="116"/>
      <c r="C9" s="4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8" ht="13.5" customHeight="1">
      <c r="A10" s="54"/>
      <c r="B10" s="118" t="s">
        <v>31</v>
      </c>
      <c r="C10" s="49">
        <v>41</v>
      </c>
      <c r="D10" s="56">
        <v>20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20</v>
      </c>
      <c r="K10" s="117">
        <v>133</v>
      </c>
      <c r="L10" s="56">
        <v>67</v>
      </c>
      <c r="M10" s="56">
        <v>0</v>
      </c>
      <c r="N10" s="56">
        <v>0</v>
      </c>
      <c r="O10" s="56">
        <v>0</v>
      </c>
      <c r="P10" s="56">
        <v>3</v>
      </c>
      <c r="Q10" s="56">
        <v>0</v>
      </c>
      <c r="R10" s="56">
        <v>63</v>
      </c>
    </row>
    <row r="11" spans="1:18" ht="13.5" customHeight="1">
      <c r="A11" s="54"/>
      <c r="B11" s="118" t="s">
        <v>32</v>
      </c>
      <c r="C11" s="49">
        <v>11</v>
      </c>
      <c r="D11" s="56">
        <v>4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7</v>
      </c>
      <c r="K11" s="117">
        <v>43</v>
      </c>
      <c r="L11" s="56">
        <v>19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24</v>
      </c>
    </row>
    <row r="12" spans="1:18" ht="13.5" customHeight="1">
      <c r="A12" s="54"/>
      <c r="B12" s="118" t="s">
        <v>33</v>
      </c>
      <c r="C12" s="49">
        <v>8</v>
      </c>
      <c r="D12" s="56">
        <v>3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5</v>
      </c>
      <c r="K12" s="117">
        <v>26</v>
      </c>
      <c r="L12" s="56">
        <v>11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15</v>
      </c>
    </row>
    <row r="13" spans="1:18" ht="13.5" customHeight="1">
      <c r="A13" s="54"/>
      <c r="B13" s="118" t="s">
        <v>34</v>
      </c>
      <c r="C13" s="49">
        <v>13</v>
      </c>
      <c r="D13" s="56">
        <v>7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6</v>
      </c>
      <c r="K13" s="117">
        <v>35</v>
      </c>
      <c r="L13" s="56">
        <v>17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18</v>
      </c>
    </row>
    <row r="14" spans="1:18" ht="13.5" customHeight="1">
      <c r="A14" s="54"/>
      <c r="B14" s="118" t="s">
        <v>35</v>
      </c>
      <c r="C14" s="49">
        <v>2</v>
      </c>
      <c r="D14" s="56">
        <v>2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117">
        <v>6</v>
      </c>
      <c r="L14" s="56">
        <v>6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</row>
    <row r="15" spans="1:18" s="34" customFormat="1" ht="4.5" customHeight="1">
      <c r="A15" s="57"/>
      <c r="B15" s="119"/>
      <c r="C15" s="59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3.5" customHeight="1">
      <c r="A16" s="54"/>
      <c r="B16" s="118" t="s">
        <v>36</v>
      </c>
      <c r="C16" s="49">
        <v>1</v>
      </c>
      <c r="D16" s="56">
        <v>1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117">
        <v>2</v>
      </c>
      <c r="L16" s="56">
        <v>2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3.5" customHeight="1">
      <c r="A17" s="54"/>
      <c r="B17" s="120" t="s">
        <v>37</v>
      </c>
      <c r="C17" s="49">
        <v>1</v>
      </c>
      <c r="D17" s="56">
        <v>1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117">
        <v>2</v>
      </c>
      <c r="L17" s="56">
        <v>2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</row>
    <row r="18" spans="1:18" ht="13.5" customHeight="1">
      <c r="A18" s="54"/>
      <c r="B18" s="118" t="s">
        <v>38</v>
      </c>
      <c r="C18" s="49">
        <v>6</v>
      </c>
      <c r="D18" s="56">
        <v>5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1</v>
      </c>
      <c r="K18" s="117">
        <v>17</v>
      </c>
      <c r="L18" s="56">
        <v>14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3</v>
      </c>
    </row>
    <row r="19" spans="1:18" ht="13.5" customHeight="1">
      <c r="A19" s="54"/>
      <c r="B19" s="118" t="s">
        <v>39</v>
      </c>
      <c r="C19" s="49">
        <f>SUM(D19:J19)</f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117">
        <f>SUM(L19:R19)</f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</row>
    <row r="20" spans="1:18" ht="13.5" customHeight="1">
      <c r="A20" s="54"/>
      <c r="B20" s="118" t="s">
        <v>40</v>
      </c>
      <c r="C20" s="49">
        <v>2</v>
      </c>
      <c r="D20" s="56">
        <v>2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117">
        <v>7</v>
      </c>
      <c r="L20" s="56">
        <v>7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</row>
    <row r="21" spans="1:18" s="34" customFormat="1" ht="4.5" customHeight="1">
      <c r="A21" s="57"/>
      <c r="B21" s="119"/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13.5" customHeight="1">
      <c r="A22" s="54"/>
      <c r="B22" s="118" t="s">
        <v>41</v>
      </c>
      <c r="C22" s="49">
        <v>3</v>
      </c>
      <c r="D22" s="56">
        <v>2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1</v>
      </c>
      <c r="K22" s="117">
        <v>4</v>
      </c>
      <c r="L22" s="56">
        <v>3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1</v>
      </c>
    </row>
    <row r="23" spans="1:18" ht="13.5" customHeight="1">
      <c r="A23" s="54"/>
      <c r="B23" s="118" t="s">
        <v>42</v>
      </c>
      <c r="C23" s="49">
        <f>SUM(D23:J23)</f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117">
        <f>SUM(L23:R23)</f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</row>
    <row r="24" spans="1:18" ht="13.5" customHeight="1">
      <c r="A24" s="54"/>
      <c r="B24" s="118" t="s">
        <v>43</v>
      </c>
      <c r="C24" s="49">
        <v>1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1</v>
      </c>
      <c r="K24" s="117">
        <v>1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1</v>
      </c>
    </row>
    <row r="25" spans="1:18" ht="13.5" customHeight="1">
      <c r="A25" s="54"/>
      <c r="B25" s="118" t="s">
        <v>44</v>
      </c>
      <c r="C25" s="49">
        <f>SUM(D25:J25)</f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117">
        <f>SUM(L25:R25)</f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</row>
    <row r="26" spans="1:18" ht="13.5" customHeight="1">
      <c r="A26" s="54"/>
      <c r="B26" s="118" t="s">
        <v>45</v>
      </c>
      <c r="C26" s="49">
        <f>SUM(D26:J26)</f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117">
        <f>SUM(L26:R26)</f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</row>
    <row r="27" spans="1:18" s="34" customFormat="1" ht="4.5" customHeight="1">
      <c r="A27" s="57"/>
      <c r="B27" s="119"/>
      <c r="C27" s="5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3.5" customHeight="1">
      <c r="A28" s="54"/>
      <c r="B28" s="118" t="s">
        <v>46</v>
      </c>
      <c r="C28" s="49">
        <v>1</v>
      </c>
      <c r="D28" s="56">
        <v>1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117">
        <v>1</v>
      </c>
      <c r="L28" s="56">
        <v>1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</row>
    <row r="29" spans="1:18" ht="13.5" customHeight="1">
      <c r="A29" s="54"/>
      <c r="B29" s="118" t="s">
        <v>47</v>
      </c>
      <c r="C29" s="49">
        <v>1</v>
      </c>
      <c r="D29" s="56">
        <v>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117">
        <v>2</v>
      </c>
      <c r="L29" s="56">
        <v>2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</row>
    <row r="30" spans="1:18" ht="13.5" customHeight="1">
      <c r="A30" s="54"/>
      <c r="B30" s="118" t="s">
        <v>48</v>
      </c>
      <c r="C30" s="49">
        <v>2</v>
      </c>
      <c r="D30" s="56">
        <v>1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1</v>
      </c>
      <c r="K30" s="117">
        <v>3</v>
      </c>
      <c r="L30" s="56">
        <v>2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1</v>
      </c>
    </row>
    <row r="31" spans="1:18" ht="13.5" customHeight="1">
      <c r="A31" s="54"/>
      <c r="B31" s="118" t="s">
        <v>49</v>
      </c>
      <c r="C31" s="49">
        <v>1</v>
      </c>
      <c r="D31" s="56">
        <v>1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117">
        <v>5</v>
      </c>
      <c r="L31" s="56">
        <v>5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</row>
    <row r="32" spans="1:18" ht="13.5" customHeight="1">
      <c r="A32" s="54"/>
      <c r="B32" s="118" t="s">
        <v>50</v>
      </c>
      <c r="C32" s="49">
        <v>3</v>
      </c>
      <c r="D32" s="56">
        <v>3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117">
        <v>8</v>
      </c>
      <c r="L32" s="56">
        <v>8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</row>
    <row r="33" spans="1:18" s="34" customFormat="1" ht="4.5" customHeight="1">
      <c r="A33" s="57"/>
      <c r="B33" s="119"/>
      <c r="C33" s="5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13.5" customHeight="1">
      <c r="A34" s="54"/>
      <c r="B34" s="118" t="s">
        <v>51</v>
      </c>
      <c r="C34" s="49">
        <f>SUM(D34:J34)</f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117">
        <f>SUM(L34:R34)</f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</row>
    <row r="35" spans="1:18" ht="13.5" customHeight="1">
      <c r="A35" s="54"/>
      <c r="B35" s="118" t="s">
        <v>52</v>
      </c>
      <c r="C35" s="49">
        <v>1</v>
      </c>
      <c r="D35" s="56">
        <v>1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117">
        <v>4</v>
      </c>
      <c r="L35" s="56">
        <v>4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</row>
    <row r="36" spans="1:18" ht="13.5" customHeight="1">
      <c r="A36" s="54"/>
      <c r="B36" s="118" t="s">
        <v>53</v>
      </c>
      <c r="C36" s="49">
        <v>2</v>
      </c>
      <c r="D36" s="56">
        <v>2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117">
        <v>6</v>
      </c>
      <c r="L36" s="56">
        <v>6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</row>
    <row r="37" spans="1:18" ht="13.5" customHeight="1">
      <c r="A37" s="54"/>
      <c r="B37" s="118" t="s">
        <v>54</v>
      </c>
      <c r="C37" s="49">
        <v>4</v>
      </c>
      <c r="D37" s="56">
        <v>1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3</v>
      </c>
      <c r="K37" s="117">
        <v>9</v>
      </c>
      <c r="L37" s="56">
        <v>4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5</v>
      </c>
    </row>
    <row r="38" spans="1:18" ht="13.5" customHeight="1">
      <c r="A38" s="54"/>
      <c r="B38" s="118" t="s">
        <v>55</v>
      </c>
      <c r="C38" s="49">
        <v>5</v>
      </c>
      <c r="D38" s="56">
        <v>4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1</v>
      </c>
      <c r="K38" s="117">
        <v>14</v>
      </c>
      <c r="L38" s="56">
        <v>13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1</v>
      </c>
    </row>
    <row r="39" spans="1:18" s="34" customFormat="1" ht="4.5" customHeight="1">
      <c r="A39" s="57"/>
      <c r="B39" s="119"/>
      <c r="C39" s="5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13.5" customHeight="1">
      <c r="A40" s="54"/>
      <c r="B40" s="118" t="s">
        <v>56</v>
      </c>
      <c r="C40" s="49">
        <v>4</v>
      </c>
      <c r="D40" s="56">
        <v>3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1</v>
      </c>
      <c r="K40" s="117">
        <v>6</v>
      </c>
      <c r="L40" s="56">
        <v>5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1</v>
      </c>
    </row>
    <row r="41" spans="1:18" ht="13.5" customHeight="1">
      <c r="A41" s="54"/>
      <c r="B41" s="118" t="s">
        <v>57</v>
      </c>
      <c r="C41" s="49">
        <v>4</v>
      </c>
      <c r="D41" s="56">
        <v>3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1</v>
      </c>
      <c r="K41" s="117">
        <v>10</v>
      </c>
      <c r="L41" s="56">
        <v>9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1</v>
      </c>
    </row>
    <row r="42" spans="1:18" ht="13.5" customHeight="1">
      <c r="A42" s="54"/>
      <c r="B42" s="118" t="s">
        <v>58</v>
      </c>
      <c r="C42" s="49">
        <v>2</v>
      </c>
      <c r="D42" s="56">
        <v>2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117">
        <v>6</v>
      </c>
      <c r="L42" s="56">
        <v>6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</row>
    <row r="43" spans="1:18" ht="13.5" customHeight="1">
      <c r="A43" s="54"/>
      <c r="B43" s="118" t="s">
        <v>59</v>
      </c>
      <c r="C43" s="49">
        <v>1</v>
      </c>
      <c r="D43" s="56">
        <v>1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117">
        <v>4</v>
      </c>
      <c r="L43" s="56">
        <v>4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</row>
    <row r="44" spans="1:18" ht="13.5" customHeight="1">
      <c r="A44" s="54"/>
      <c r="B44" s="118" t="s">
        <v>60</v>
      </c>
      <c r="C44" s="49">
        <v>2</v>
      </c>
      <c r="D44" s="56">
        <v>2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117">
        <v>6</v>
      </c>
      <c r="L44" s="56">
        <v>6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</row>
    <row r="45" spans="1:18" s="34" customFormat="1" ht="4.5" customHeight="1">
      <c r="A45" s="57"/>
      <c r="B45" s="119"/>
      <c r="C45" s="59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13.5" customHeight="1">
      <c r="A46" s="54"/>
      <c r="B46" s="118" t="s">
        <v>61</v>
      </c>
      <c r="C46" s="49">
        <v>3</v>
      </c>
      <c r="D46" s="56">
        <v>2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1</v>
      </c>
      <c r="K46" s="117">
        <v>6</v>
      </c>
      <c r="L46" s="56">
        <v>5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1</v>
      </c>
    </row>
    <row r="47" spans="1:18" ht="13.5" customHeight="1">
      <c r="A47" s="54"/>
      <c r="B47" s="118" t="s">
        <v>62</v>
      </c>
      <c r="C47" s="49">
        <v>7</v>
      </c>
      <c r="D47" s="56">
        <v>3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4</v>
      </c>
      <c r="K47" s="117">
        <v>19</v>
      </c>
      <c r="L47" s="56">
        <v>8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11</v>
      </c>
    </row>
    <row r="48" spans="1:18" ht="13.5" customHeight="1">
      <c r="A48" s="54"/>
      <c r="B48" s="118" t="s">
        <v>63</v>
      </c>
      <c r="C48" s="49">
        <v>2</v>
      </c>
      <c r="D48" s="56">
        <v>2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117">
        <v>4</v>
      </c>
      <c r="L48" s="56">
        <v>4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</row>
    <row r="49" spans="1:18" ht="13.5" customHeight="1">
      <c r="A49" s="54"/>
      <c r="B49" s="118" t="s">
        <v>64</v>
      </c>
      <c r="C49" s="49">
        <v>2</v>
      </c>
      <c r="D49" s="56">
        <v>2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117">
        <v>4</v>
      </c>
      <c r="L49" s="56">
        <v>4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</row>
    <row r="50" spans="1:18" ht="13.5" customHeight="1">
      <c r="A50" s="54"/>
      <c r="B50" s="118" t="s">
        <v>65</v>
      </c>
      <c r="C50" s="49">
        <f>SUM(D50:J50)</f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117">
        <f>SUM(L50:R50)</f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</row>
    <row r="51" spans="1:18" s="34" customFormat="1" ht="4.5" customHeight="1">
      <c r="A51" s="57"/>
      <c r="B51" s="119"/>
      <c r="C51" s="5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1:18" ht="13.5" customHeight="1">
      <c r="A52" s="54"/>
      <c r="B52" s="118" t="s">
        <v>66</v>
      </c>
      <c r="C52" s="49">
        <v>4</v>
      </c>
      <c r="D52" s="56">
        <v>3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1</v>
      </c>
      <c r="K52" s="117">
        <v>11</v>
      </c>
      <c r="L52" s="56">
        <v>8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3</v>
      </c>
    </row>
    <row r="53" spans="1:18" ht="13.5" customHeight="1">
      <c r="A53" s="54"/>
      <c r="B53" s="118" t="s">
        <v>67</v>
      </c>
      <c r="C53" s="49">
        <v>2</v>
      </c>
      <c r="D53" s="56">
        <v>2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117">
        <v>5</v>
      </c>
      <c r="L53" s="56">
        <v>5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</row>
    <row r="54" spans="1:18" ht="13.5" customHeight="1">
      <c r="A54" s="54"/>
      <c r="B54" s="118" t="s">
        <v>68</v>
      </c>
      <c r="C54" s="49">
        <v>1</v>
      </c>
      <c r="D54" s="56">
        <v>1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117">
        <v>2</v>
      </c>
      <c r="L54" s="56">
        <v>2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</row>
    <row r="55" spans="1:18" ht="13.5" customHeight="1">
      <c r="A55" s="54"/>
      <c r="B55" s="118" t="s">
        <v>69</v>
      </c>
      <c r="C55" s="49">
        <v>1</v>
      </c>
      <c r="D55" s="56">
        <v>1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117">
        <v>3</v>
      </c>
      <c r="L55" s="56">
        <v>3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</row>
    <row r="56" spans="1:18" ht="13.5" customHeight="1">
      <c r="A56" s="54"/>
      <c r="B56" s="118" t="s">
        <v>70</v>
      </c>
      <c r="C56" s="49">
        <f>SUM(D56:J56)</f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117">
        <f>SUM(L56:R56)</f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</row>
    <row r="57" spans="1:18" s="34" customFormat="1" ht="4.5" customHeight="1">
      <c r="A57" s="57"/>
      <c r="B57" s="119"/>
      <c r="C57" s="59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1:18" ht="13.5" customHeight="1">
      <c r="A58" s="54"/>
      <c r="B58" s="118" t="s">
        <v>71</v>
      </c>
      <c r="C58" s="49">
        <v>2</v>
      </c>
      <c r="D58" s="56">
        <v>2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117">
        <v>4</v>
      </c>
      <c r="L58" s="56">
        <v>4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</row>
    <row r="59" spans="1:18" ht="13.5" customHeight="1">
      <c r="A59" s="54"/>
      <c r="B59" s="118" t="s">
        <v>72</v>
      </c>
      <c r="C59" s="49">
        <f>SUM(D59:J59)</f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117">
        <f>SUM(L59:R59)</f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</row>
    <row r="60" spans="1:18" ht="13.5" customHeight="1">
      <c r="A60" s="54"/>
      <c r="B60" s="118" t="s">
        <v>73</v>
      </c>
      <c r="C60" s="49">
        <f>SUM(D60:J60)</f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117">
        <f>SUM(L60:R60)</f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</row>
    <row r="61" spans="1:18" ht="13.5" customHeight="1">
      <c r="A61" s="54"/>
      <c r="B61" s="118" t="s">
        <v>74</v>
      </c>
      <c r="C61" s="49">
        <v>1</v>
      </c>
      <c r="D61" s="56">
        <v>1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117">
        <v>2</v>
      </c>
      <c r="L61" s="56">
        <v>2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</row>
    <row r="62" spans="1:18" ht="13.5" customHeight="1">
      <c r="A62" s="54"/>
      <c r="B62" s="118" t="s">
        <v>75</v>
      </c>
      <c r="C62" s="49">
        <v>3</v>
      </c>
      <c r="D62" s="56">
        <v>2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1</v>
      </c>
      <c r="K62" s="117">
        <v>10</v>
      </c>
      <c r="L62" s="56">
        <v>8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2</v>
      </c>
    </row>
    <row r="63" spans="1:18" s="34" customFormat="1" ht="4.5" customHeight="1">
      <c r="A63" s="57"/>
      <c r="B63" s="119"/>
      <c r="C63" s="59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3.5" customHeight="1">
      <c r="A64" s="54"/>
      <c r="B64" s="118" t="s">
        <v>76</v>
      </c>
      <c r="C64" s="49">
        <f>SUM(D64:J64)</f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117">
        <f>SUM(L64:R64)</f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</row>
    <row r="65" spans="1:18" ht="13.5" customHeight="1">
      <c r="A65" s="54"/>
      <c r="B65" s="118" t="s">
        <v>77</v>
      </c>
      <c r="C65" s="49">
        <v>1</v>
      </c>
      <c r="D65" s="56">
        <v>1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117">
        <v>5</v>
      </c>
      <c r="L65" s="56">
        <v>5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</row>
    <row r="66" spans="1:18" ht="13.5" customHeight="1">
      <c r="A66" s="54"/>
      <c r="B66" s="118" t="s">
        <v>78</v>
      </c>
      <c r="C66" s="49">
        <v>2</v>
      </c>
      <c r="D66" s="56">
        <v>1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1</v>
      </c>
      <c r="K66" s="117">
        <v>4</v>
      </c>
      <c r="L66" s="56">
        <v>2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2</v>
      </c>
    </row>
    <row r="67" spans="1:18" ht="13.5" customHeight="1">
      <c r="A67" s="54"/>
      <c r="B67" s="120" t="s">
        <v>79</v>
      </c>
      <c r="C67" s="49">
        <f>SUM(D67:J67)</f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117">
        <f>SUM(L67:R67)</f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</row>
    <row r="68" spans="1:18" ht="13.5" customHeight="1">
      <c r="A68" s="54"/>
      <c r="B68" s="121" t="s">
        <v>80</v>
      </c>
      <c r="C68" s="49">
        <f>SUM(D68:J68)</f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117">
        <f>SUM(L68:R68)</f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</row>
    <row r="69" spans="1:18" ht="4.5" customHeight="1" thickBot="1">
      <c r="A69" s="54"/>
      <c r="B69" s="122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ht="11.25"/>
    <row r="71" ht="11.25"/>
    <row r="72" ht="11.25"/>
    <row r="73" ht="11.25"/>
    <row r="74" ht="11.25"/>
    <row r="75" ht="11.25"/>
    <row r="76" ht="11.25"/>
    <row r="77" ht="11.25"/>
  </sheetData>
  <mergeCells count="16">
    <mergeCell ref="R5:R6"/>
    <mergeCell ref="Q5:Q6"/>
    <mergeCell ref="I5:I6"/>
    <mergeCell ref="K5:K6"/>
    <mergeCell ref="M5:M6"/>
    <mergeCell ref="P5:P6"/>
    <mergeCell ref="E4:H4"/>
    <mergeCell ref="M4:P4"/>
    <mergeCell ref="C5:C6"/>
    <mergeCell ref="D5:D6"/>
    <mergeCell ref="E5:E6"/>
    <mergeCell ref="G5:G6"/>
    <mergeCell ref="H5:H6"/>
    <mergeCell ref="J5:J6"/>
    <mergeCell ref="L5:L6"/>
    <mergeCell ref="O5:O6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70"/>
  <sheetViews>
    <sheetView workbookViewId="0" topLeftCell="A1">
      <pane xSplit="2" ySplit="5" topLeftCell="U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Y71"/>
    </sheetView>
  </sheetViews>
  <sheetFormatPr defaultColWidth="10.00390625" defaultRowHeight="12.75" customHeight="1"/>
  <cols>
    <col min="1" max="1" width="1.625" style="33" customWidth="1"/>
    <col min="2" max="2" width="8.625" style="33" customWidth="1"/>
    <col min="3" max="5" width="10.00390625" style="33" customWidth="1"/>
    <col min="6" max="6" width="10.00390625" style="33" hidden="1" customWidth="1"/>
    <col min="7" max="8" width="10.00390625" style="33" customWidth="1"/>
    <col min="9" max="9" width="10.00390625" style="33" hidden="1" customWidth="1"/>
    <col min="10" max="11" width="10.00390625" style="33" customWidth="1"/>
    <col min="12" max="12" width="10.00390625" style="33" hidden="1" customWidth="1"/>
    <col min="13" max="14" width="10.00390625" style="33" customWidth="1"/>
    <col min="15" max="15" width="5.00390625" style="33" hidden="1" customWidth="1"/>
    <col min="16" max="16" width="0" style="33" hidden="1" customWidth="1"/>
    <col min="17" max="17" width="10.00390625" style="33" hidden="1" customWidth="1"/>
    <col min="18" max="19" width="10.00390625" style="33" customWidth="1"/>
    <col min="20" max="20" width="10.00390625" style="33" hidden="1" customWidth="1"/>
    <col min="21" max="22" width="10.00390625" style="33" customWidth="1"/>
    <col min="23" max="23" width="10.00390625" style="33" hidden="1" customWidth="1"/>
    <col min="24" max="16384" width="10.00390625" style="33" customWidth="1"/>
  </cols>
  <sheetData>
    <row r="1" ht="4.5" customHeight="1"/>
    <row r="2" ht="12.75" customHeight="1">
      <c r="B2" s="35" t="s">
        <v>439</v>
      </c>
    </row>
    <row r="3" ht="4.5" customHeight="1" thickBot="1">
      <c r="P3" s="125" t="s">
        <v>109</v>
      </c>
    </row>
    <row r="4" spans="2:25" ht="12.75" customHeight="1">
      <c r="B4" s="106"/>
      <c r="C4" s="107"/>
      <c r="D4" s="126" t="s">
        <v>9</v>
      </c>
      <c r="E4" s="106"/>
      <c r="F4" s="127" t="s">
        <v>110</v>
      </c>
      <c r="G4" s="438" t="s">
        <v>116</v>
      </c>
      <c r="H4" s="440"/>
      <c r="I4" s="127" t="s">
        <v>111</v>
      </c>
      <c r="J4" s="438" t="s">
        <v>117</v>
      </c>
      <c r="K4" s="440"/>
      <c r="L4" s="127" t="s">
        <v>112</v>
      </c>
      <c r="M4" s="439" t="s">
        <v>118</v>
      </c>
      <c r="N4" s="439"/>
      <c r="O4" s="106"/>
      <c r="P4" s="106"/>
      <c r="Q4" s="127" t="s">
        <v>113</v>
      </c>
      <c r="R4" s="438" t="s">
        <v>119</v>
      </c>
      <c r="S4" s="440"/>
      <c r="T4" s="127" t="s">
        <v>114</v>
      </c>
      <c r="U4" s="438" t="s">
        <v>120</v>
      </c>
      <c r="V4" s="440"/>
      <c r="W4" s="127" t="s">
        <v>115</v>
      </c>
      <c r="X4" s="438" t="s">
        <v>121</v>
      </c>
      <c r="Y4" s="439"/>
    </row>
    <row r="5" spans="2:25" s="36" customFormat="1" ht="12.75" customHeight="1">
      <c r="B5" s="128" t="s">
        <v>25</v>
      </c>
      <c r="C5" s="37" t="s">
        <v>9</v>
      </c>
      <c r="D5" s="37" t="s">
        <v>83</v>
      </c>
      <c r="E5" s="37" t="s">
        <v>84</v>
      </c>
      <c r="F5" s="37" t="s">
        <v>9</v>
      </c>
      <c r="G5" s="37" t="s">
        <v>83</v>
      </c>
      <c r="H5" s="37" t="s">
        <v>84</v>
      </c>
      <c r="I5" s="37" t="s">
        <v>9</v>
      </c>
      <c r="J5" s="37" t="s">
        <v>83</v>
      </c>
      <c r="K5" s="37" t="s">
        <v>84</v>
      </c>
      <c r="L5" s="37" t="s">
        <v>9</v>
      </c>
      <c r="M5" s="129" t="s">
        <v>83</v>
      </c>
      <c r="N5" s="37" t="s">
        <v>84</v>
      </c>
      <c r="P5" s="129" t="s">
        <v>25</v>
      </c>
      <c r="Q5" s="37" t="s">
        <v>9</v>
      </c>
      <c r="R5" s="37" t="s">
        <v>83</v>
      </c>
      <c r="S5" s="37" t="s">
        <v>84</v>
      </c>
      <c r="T5" s="37" t="s">
        <v>9</v>
      </c>
      <c r="U5" s="37" t="s">
        <v>83</v>
      </c>
      <c r="V5" s="37" t="s">
        <v>84</v>
      </c>
      <c r="W5" s="37" t="s">
        <v>9</v>
      </c>
      <c r="X5" s="37" t="s">
        <v>83</v>
      </c>
      <c r="Y5" s="37" t="s">
        <v>84</v>
      </c>
    </row>
    <row r="6" spans="2:25" ht="4.5" customHeight="1"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5" ht="13.5" customHeight="1">
      <c r="B7" s="132" t="s">
        <v>28</v>
      </c>
      <c r="C7" s="44">
        <v>48147</v>
      </c>
      <c r="D7" s="45">
        <v>24821</v>
      </c>
      <c r="E7" s="45">
        <v>23326</v>
      </c>
      <c r="F7" s="45"/>
      <c r="G7" s="45">
        <v>3855</v>
      </c>
      <c r="H7" s="45">
        <v>3648</v>
      </c>
      <c r="I7" s="45"/>
      <c r="J7" s="45">
        <v>4006</v>
      </c>
      <c r="K7" s="45">
        <v>3677</v>
      </c>
      <c r="L7" s="45"/>
      <c r="M7" s="45">
        <v>3986</v>
      </c>
      <c r="N7" s="45">
        <v>3879</v>
      </c>
      <c r="O7" s="45"/>
      <c r="P7" s="45"/>
      <c r="Q7" s="45"/>
      <c r="R7" s="45">
        <v>4058</v>
      </c>
      <c r="S7" s="45">
        <v>3910</v>
      </c>
      <c r="T7" s="45"/>
      <c r="U7" s="45">
        <v>4324</v>
      </c>
      <c r="V7" s="45">
        <v>3965</v>
      </c>
      <c r="W7" s="45"/>
      <c r="X7" s="45">
        <v>4592</v>
      </c>
      <c r="Y7" s="45">
        <v>4247</v>
      </c>
    </row>
    <row r="8" spans="2:25" ht="12.75" customHeight="1">
      <c r="B8" s="48" t="s">
        <v>29</v>
      </c>
      <c r="C8" s="49">
        <v>703</v>
      </c>
      <c r="D8" s="117">
        <v>353</v>
      </c>
      <c r="E8" s="117">
        <v>350</v>
      </c>
      <c r="F8" s="133"/>
      <c r="G8" s="50">
        <v>60</v>
      </c>
      <c r="H8" s="50">
        <v>60</v>
      </c>
      <c r="I8" s="50"/>
      <c r="J8" s="50">
        <v>60</v>
      </c>
      <c r="K8" s="50">
        <v>57</v>
      </c>
      <c r="L8" s="50"/>
      <c r="M8" s="50">
        <v>58</v>
      </c>
      <c r="N8" s="50">
        <v>59</v>
      </c>
      <c r="O8" s="134"/>
      <c r="P8" s="134"/>
      <c r="Q8" s="50"/>
      <c r="R8" s="50">
        <v>58</v>
      </c>
      <c r="S8" s="50">
        <v>60</v>
      </c>
      <c r="T8" s="50"/>
      <c r="U8" s="50">
        <v>58</v>
      </c>
      <c r="V8" s="50">
        <v>57</v>
      </c>
      <c r="W8" s="50"/>
      <c r="X8" s="50">
        <v>59</v>
      </c>
      <c r="Y8" s="50">
        <v>57</v>
      </c>
    </row>
    <row r="9" spans="2:25" ht="12.75" customHeight="1">
      <c r="B9" s="48" t="s">
        <v>30</v>
      </c>
      <c r="C9" s="49">
        <v>515</v>
      </c>
      <c r="D9" s="117">
        <v>268</v>
      </c>
      <c r="E9" s="117">
        <v>247</v>
      </c>
      <c r="F9" s="133"/>
      <c r="G9" s="50">
        <v>34</v>
      </c>
      <c r="H9" s="50">
        <v>53</v>
      </c>
      <c r="I9" s="50"/>
      <c r="J9" s="50">
        <v>60</v>
      </c>
      <c r="K9" s="50">
        <v>36</v>
      </c>
      <c r="L9" s="50"/>
      <c r="M9" s="50">
        <v>40</v>
      </c>
      <c r="N9" s="50">
        <v>42</v>
      </c>
      <c r="O9" s="134"/>
      <c r="P9" s="134"/>
      <c r="Q9" s="50"/>
      <c r="R9" s="50">
        <v>46</v>
      </c>
      <c r="S9" s="50">
        <v>35</v>
      </c>
      <c r="T9" s="50"/>
      <c r="U9" s="50">
        <v>43</v>
      </c>
      <c r="V9" s="50">
        <v>35</v>
      </c>
      <c r="W9" s="50"/>
      <c r="X9" s="50">
        <v>45</v>
      </c>
      <c r="Y9" s="50">
        <v>46</v>
      </c>
    </row>
    <row r="10" spans="2:25" s="34" customFormat="1" ht="4.5" customHeight="1">
      <c r="B10" s="135"/>
      <c r="C10" s="59"/>
      <c r="D10" s="117">
        <f>G10+J10+M10+R10+U10+X10</f>
        <v>0</v>
      </c>
      <c r="E10" s="117">
        <f>H10+K10+N10+S10+V10+Y10</f>
        <v>0</v>
      </c>
      <c r="F10" s="60"/>
      <c r="G10" s="60"/>
      <c r="H10" s="60"/>
      <c r="I10" s="60"/>
      <c r="J10" s="60"/>
      <c r="K10" s="60"/>
      <c r="L10" s="60"/>
      <c r="M10" s="60"/>
      <c r="N10" s="60"/>
      <c r="O10" s="53"/>
      <c r="P10" s="53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customHeight="1">
      <c r="A11" s="54"/>
      <c r="B11" s="55" t="s">
        <v>31</v>
      </c>
      <c r="C11" s="49">
        <v>15999</v>
      </c>
      <c r="D11" s="117">
        <v>8303</v>
      </c>
      <c r="E11" s="117">
        <v>7696</v>
      </c>
      <c r="F11" s="117"/>
      <c r="G11" s="56">
        <v>1318</v>
      </c>
      <c r="H11" s="56">
        <v>1215</v>
      </c>
      <c r="I11" s="56"/>
      <c r="J11" s="56">
        <v>1357</v>
      </c>
      <c r="K11" s="56">
        <v>1232</v>
      </c>
      <c r="L11" s="56"/>
      <c r="M11" s="56">
        <v>1284</v>
      </c>
      <c r="N11" s="56">
        <v>1325</v>
      </c>
      <c r="O11" s="134"/>
      <c r="P11" s="136"/>
      <c r="Q11" s="56"/>
      <c r="R11" s="56">
        <v>1391</v>
      </c>
      <c r="S11" s="56">
        <v>1275</v>
      </c>
      <c r="T11" s="56"/>
      <c r="U11" s="56">
        <v>1437</v>
      </c>
      <c r="V11" s="56">
        <v>1291</v>
      </c>
      <c r="W11" s="56"/>
      <c r="X11" s="56">
        <v>1516</v>
      </c>
      <c r="Y11" s="56">
        <v>1358</v>
      </c>
    </row>
    <row r="12" spans="1:25" ht="12.75" customHeight="1">
      <c r="A12" s="54"/>
      <c r="B12" s="55" t="s">
        <v>32</v>
      </c>
      <c r="C12" s="49">
        <v>3626</v>
      </c>
      <c r="D12" s="117">
        <v>1845</v>
      </c>
      <c r="E12" s="117">
        <v>1781</v>
      </c>
      <c r="F12" s="117"/>
      <c r="G12" s="56">
        <v>267</v>
      </c>
      <c r="H12" s="56">
        <v>297</v>
      </c>
      <c r="I12" s="56"/>
      <c r="J12" s="56">
        <v>293</v>
      </c>
      <c r="K12" s="56">
        <v>287</v>
      </c>
      <c r="L12" s="56"/>
      <c r="M12" s="56">
        <v>308</v>
      </c>
      <c r="N12" s="56">
        <v>290</v>
      </c>
      <c r="O12" s="134"/>
      <c r="P12" s="136"/>
      <c r="Q12" s="56"/>
      <c r="R12" s="56">
        <v>303</v>
      </c>
      <c r="S12" s="56">
        <v>276</v>
      </c>
      <c r="T12" s="56"/>
      <c r="U12" s="56">
        <v>345</v>
      </c>
      <c r="V12" s="56">
        <v>295</v>
      </c>
      <c r="W12" s="56"/>
      <c r="X12" s="56">
        <v>329</v>
      </c>
      <c r="Y12" s="56">
        <v>336</v>
      </c>
    </row>
    <row r="13" spans="1:25" ht="12.75" customHeight="1">
      <c r="A13" s="54"/>
      <c r="B13" s="55" t="s">
        <v>33</v>
      </c>
      <c r="C13" s="49">
        <v>2467</v>
      </c>
      <c r="D13" s="117">
        <v>1279</v>
      </c>
      <c r="E13" s="117">
        <v>1188</v>
      </c>
      <c r="F13" s="117"/>
      <c r="G13" s="56">
        <v>180</v>
      </c>
      <c r="H13" s="56">
        <v>190</v>
      </c>
      <c r="I13" s="56"/>
      <c r="J13" s="56">
        <v>199</v>
      </c>
      <c r="K13" s="56">
        <v>181</v>
      </c>
      <c r="L13" s="56"/>
      <c r="M13" s="56">
        <v>203</v>
      </c>
      <c r="N13" s="56">
        <v>191</v>
      </c>
      <c r="O13" s="134"/>
      <c r="P13" s="136"/>
      <c r="Q13" s="56"/>
      <c r="R13" s="56">
        <v>219</v>
      </c>
      <c r="S13" s="56">
        <v>195</v>
      </c>
      <c r="T13" s="56"/>
      <c r="U13" s="56">
        <v>210</v>
      </c>
      <c r="V13" s="56">
        <v>210</v>
      </c>
      <c r="W13" s="56"/>
      <c r="X13" s="56">
        <v>268</v>
      </c>
      <c r="Y13" s="56">
        <v>221</v>
      </c>
    </row>
    <row r="14" spans="1:25" ht="12.75" customHeight="1">
      <c r="A14" s="54"/>
      <c r="B14" s="55" t="s">
        <v>34</v>
      </c>
      <c r="C14" s="49">
        <v>3341</v>
      </c>
      <c r="D14" s="117">
        <v>1749</v>
      </c>
      <c r="E14" s="117">
        <v>1592</v>
      </c>
      <c r="F14" s="117"/>
      <c r="G14" s="56">
        <v>267</v>
      </c>
      <c r="H14" s="56">
        <v>263</v>
      </c>
      <c r="I14" s="56"/>
      <c r="J14" s="56">
        <v>286</v>
      </c>
      <c r="K14" s="56">
        <v>255</v>
      </c>
      <c r="L14" s="56"/>
      <c r="M14" s="56">
        <v>288</v>
      </c>
      <c r="N14" s="56">
        <v>287</v>
      </c>
      <c r="O14" s="134"/>
      <c r="P14" s="136"/>
      <c r="Q14" s="56"/>
      <c r="R14" s="56">
        <v>285</v>
      </c>
      <c r="S14" s="56">
        <v>255</v>
      </c>
      <c r="T14" s="56"/>
      <c r="U14" s="56">
        <v>304</v>
      </c>
      <c r="V14" s="56">
        <v>253</v>
      </c>
      <c r="W14" s="56"/>
      <c r="X14" s="56">
        <v>319</v>
      </c>
      <c r="Y14" s="56">
        <v>279</v>
      </c>
    </row>
    <row r="15" spans="1:25" ht="12.75" customHeight="1">
      <c r="A15" s="54"/>
      <c r="B15" s="55" t="s">
        <v>35</v>
      </c>
      <c r="C15" s="49">
        <v>362</v>
      </c>
      <c r="D15" s="117">
        <v>190</v>
      </c>
      <c r="E15" s="117">
        <v>172</v>
      </c>
      <c r="F15" s="117"/>
      <c r="G15" s="56">
        <v>30</v>
      </c>
      <c r="H15" s="56">
        <v>18</v>
      </c>
      <c r="I15" s="56"/>
      <c r="J15" s="56">
        <v>35</v>
      </c>
      <c r="K15" s="56">
        <v>23</v>
      </c>
      <c r="L15" s="56"/>
      <c r="M15" s="56">
        <v>38</v>
      </c>
      <c r="N15" s="56">
        <v>34</v>
      </c>
      <c r="O15" s="134"/>
      <c r="P15" s="136"/>
      <c r="Q15" s="56"/>
      <c r="R15" s="56">
        <v>22</v>
      </c>
      <c r="S15" s="56">
        <v>36</v>
      </c>
      <c r="T15" s="56"/>
      <c r="U15" s="56">
        <v>35</v>
      </c>
      <c r="V15" s="56">
        <v>29</v>
      </c>
      <c r="W15" s="56"/>
      <c r="X15" s="56">
        <v>30</v>
      </c>
      <c r="Y15" s="56">
        <v>32</v>
      </c>
    </row>
    <row r="16" spans="1:25" s="34" customFormat="1" ht="4.5" customHeight="1">
      <c r="A16" s="57"/>
      <c r="B16" s="58"/>
      <c r="C16" s="59"/>
      <c r="D16" s="117"/>
      <c r="E16" s="117"/>
      <c r="F16" s="51"/>
      <c r="G16" s="51"/>
      <c r="H16" s="51"/>
      <c r="I16" s="51"/>
      <c r="J16" s="51"/>
      <c r="K16" s="51"/>
      <c r="L16" s="51"/>
      <c r="M16" s="51"/>
      <c r="N16" s="51"/>
      <c r="O16" s="53"/>
      <c r="P16" s="137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3.5" customHeight="1">
      <c r="A17" s="54"/>
      <c r="B17" s="55" t="s">
        <v>36</v>
      </c>
      <c r="C17" s="49">
        <v>88</v>
      </c>
      <c r="D17" s="117">
        <v>48</v>
      </c>
      <c r="E17" s="117">
        <v>40</v>
      </c>
      <c r="F17" s="117">
        <f aca="true" t="shared" si="0" ref="F17:F69">G17+H17</f>
        <v>13</v>
      </c>
      <c r="G17" s="56">
        <v>8</v>
      </c>
      <c r="H17" s="56">
        <v>5</v>
      </c>
      <c r="I17" s="56"/>
      <c r="J17" s="56">
        <v>8</v>
      </c>
      <c r="K17" s="56">
        <v>4</v>
      </c>
      <c r="L17" s="56"/>
      <c r="M17" s="56">
        <v>9</v>
      </c>
      <c r="N17" s="56">
        <v>6</v>
      </c>
      <c r="O17" s="134"/>
      <c r="P17" s="134"/>
      <c r="Q17" s="56"/>
      <c r="R17" s="56">
        <v>13</v>
      </c>
      <c r="S17" s="56">
        <v>10</v>
      </c>
      <c r="T17" s="56"/>
      <c r="U17" s="56">
        <v>4</v>
      </c>
      <c r="V17" s="56">
        <v>5</v>
      </c>
      <c r="W17" s="56"/>
      <c r="X17" s="56">
        <v>6</v>
      </c>
      <c r="Y17" s="56">
        <v>10</v>
      </c>
    </row>
    <row r="18" spans="1:25" ht="12.75" customHeight="1">
      <c r="A18" s="54"/>
      <c r="B18" s="55" t="s">
        <v>37</v>
      </c>
      <c r="C18" s="49">
        <v>152</v>
      </c>
      <c r="D18" s="117">
        <v>73</v>
      </c>
      <c r="E18" s="117">
        <v>79</v>
      </c>
      <c r="F18" s="117">
        <f t="shared" si="0"/>
        <v>26</v>
      </c>
      <c r="G18" s="56">
        <v>14</v>
      </c>
      <c r="H18" s="56">
        <v>12</v>
      </c>
      <c r="I18" s="56"/>
      <c r="J18" s="56">
        <v>9</v>
      </c>
      <c r="K18" s="56">
        <v>10</v>
      </c>
      <c r="L18" s="56"/>
      <c r="M18" s="56">
        <v>8</v>
      </c>
      <c r="N18" s="56">
        <v>10</v>
      </c>
      <c r="O18" s="134"/>
      <c r="P18" s="134"/>
      <c r="Q18" s="56"/>
      <c r="R18" s="56">
        <v>14</v>
      </c>
      <c r="S18" s="56">
        <v>14</v>
      </c>
      <c r="T18" s="56"/>
      <c r="U18" s="56">
        <v>20</v>
      </c>
      <c r="V18" s="56">
        <v>15</v>
      </c>
      <c r="W18" s="56"/>
      <c r="X18" s="56">
        <v>8</v>
      </c>
      <c r="Y18" s="56">
        <v>18</v>
      </c>
    </row>
    <row r="19" spans="1:25" ht="12.75" customHeight="1">
      <c r="A19" s="54"/>
      <c r="B19" s="55" t="s">
        <v>38</v>
      </c>
      <c r="C19" s="49">
        <v>1509</v>
      </c>
      <c r="D19" s="117">
        <v>763</v>
      </c>
      <c r="E19" s="117">
        <v>746</v>
      </c>
      <c r="F19" s="117">
        <f t="shared" si="0"/>
        <v>241</v>
      </c>
      <c r="G19" s="56">
        <v>131</v>
      </c>
      <c r="H19" s="56">
        <v>110</v>
      </c>
      <c r="I19" s="56"/>
      <c r="J19" s="56">
        <v>131</v>
      </c>
      <c r="K19" s="56">
        <v>130</v>
      </c>
      <c r="L19" s="56"/>
      <c r="M19" s="56">
        <v>120</v>
      </c>
      <c r="N19" s="56">
        <v>118</v>
      </c>
      <c r="O19" s="134"/>
      <c r="P19" s="134"/>
      <c r="Q19" s="56"/>
      <c r="R19" s="56">
        <v>117</v>
      </c>
      <c r="S19" s="56">
        <v>138</v>
      </c>
      <c r="T19" s="56"/>
      <c r="U19" s="56">
        <v>118</v>
      </c>
      <c r="V19" s="56">
        <v>121</v>
      </c>
      <c r="W19" s="56"/>
      <c r="X19" s="56">
        <v>146</v>
      </c>
      <c r="Y19" s="56">
        <v>129</v>
      </c>
    </row>
    <row r="20" spans="1:25" ht="12.75" customHeight="1">
      <c r="A20" s="54"/>
      <c r="B20" s="55" t="s">
        <v>39</v>
      </c>
      <c r="C20" s="49">
        <v>337</v>
      </c>
      <c r="D20" s="117">
        <v>181</v>
      </c>
      <c r="E20" s="117">
        <v>156</v>
      </c>
      <c r="F20" s="117">
        <f t="shared" si="0"/>
        <v>48</v>
      </c>
      <c r="G20" s="56">
        <v>27</v>
      </c>
      <c r="H20" s="56">
        <v>21</v>
      </c>
      <c r="I20" s="56"/>
      <c r="J20" s="56">
        <v>26</v>
      </c>
      <c r="K20" s="56">
        <v>28</v>
      </c>
      <c r="L20" s="56"/>
      <c r="M20" s="56">
        <v>28</v>
      </c>
      <c r="N20" s="56">
        <v>20</v>
      </c>
      <c r="O20" s="134"/>
      <c r="P20" s="134"/>
      <c r="Q20" s="56"/>
      <c r="R20" s="56">
        <v>28</v>
      </c>
      <c r="S20" s="56">
        <v>26</v>
      </c>
      <c r="T20" s="56"/>
      <c r="U20" s="56">
        <v>34</v>
      </c>
      <c r="V20" s="56">
        <v>32</v>
      </c>
      <c r="W20" s="56"/>
      <c r="X20" s="56">
        <v>38</v>
      </c>
      <c r="Y20" s="56">
        <v>29</v>
      </c>
    </row>
    <row r="21" spans="1:25" ht="12.75" customHeight="1">
      <c r="A21" s="54"/>
      <c r="B21" s="55" t="s">
        <v>40</v>
      </c>
      <c r="C21" s="49">
        <v>687</v>
      </c>
      <c r="D21" s="117">
        <v>348</v>
      </c>
      <c r="E21" s="117">
        <v>339</v>
      </c>
      <c r="F21" s="117">
        <f t="shared" si="0"/>
        <v>108</v>
      </c>
      <c r="G21" s="56">
        <v>64</v>
      </c>
      <c r="H21" s="56">
        <v>44</v>
      </c>
      <c r="I21" s="56"/>
      <c r="J21" s="56">
        <v>58</v>
      </c>
      <c r="K21" s="56">
        <v>55</v>
      </c>
      <c r="L21" s="56"/>
      <c r="M21" s="56">
        <v>53</v>
      </c>
      <c r="N21" s="56">
        <v>50</v>
      </c>
      <c r="O21" s="134"/>
      <c r="P21" s="134"/>
      <c r="Q21" s="56"/>
      <c r="R21" s="56">
        <v>54</v>
      </c>
      <c r="S21" s="56">
        <v>61</v>
      </c>
      <c r="T21" s="56"/>
      <c r="U21" s="56">
        <v>58</v>
      </c>
      <c r="V21" s="56">
        <v>62</v>
      </c>
      <c r="W21" s="56"/>
      <c r="X21" s="56">
        <v>61</v>
      </c>
      <c r="Y21" s="56">
        <v>67</v>
      </c>
    </row>
    <row r="22" spans="1:25" s="34" customFormat="1" ht="4.5" customHeight="1">
      <c r="A22" s="57"/>
      <c r="B22" s="58"/>
      <c r="C22" s="59"/>
      <c r="D22" s="117"/>
      <c r="E22" s="117"/>
      <c r="F22" s="51"/>
      <c r="G22" s="51"/>
      <c r="H22" s="51"/>
      <c r="I22" s="51"/>
      <c r="J22" s="51"/>
      <c r="K22" s="51"/>
      <c r="L22" s="51"/>
      <c r="M22" s="51"/>
      <c r="N22" s="51"/>
      <c r="O22" s="53"/>
      <c r="P22" s="53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3.5" customHeight="1">
      <c r="A23" s="54"/>
      <c r="B23" s="55" t="s">
        <v>41</v>
      </c>
      <c r="C23" s="49">
        <v>760</v>
      </c>
      <c r="D23" s="117">
        <v>390</v>
      </c>
      <c r="E23" s="117">
        <v>370</v>
      </c>
      <c r="F23" s="117">
        <f t="shared" si="0"/>
        <v>122</v>
      </c>
      <c r="G23" s="56">
        <v>65</v>
      </c>
      <c r="H23" s="56">
        <v>57</v>
      </c>
      <c r="I23" s="56"/>
      <c r="J23" s="56">
        <v>68</v>
      </c>
      <c r="K23" s="56">
        <v>58</v>
      </c>
      <c r="L23" s="56"/>
      <c r="M23" s="56">
        <v>56</v>
      </c>
      <c r="N23" s="56">
        <v>59</v>
      </c>
      <c r="O23" s="134"/>
      <c r="P23" s="134"/>
      <c r="Q23" s="56"/>
      <c r="R23" s="56">
        <v>47</v>
      </c>
      <c r="S23" s="56">
        <v>61</v>
      </c>
      <c r="T23" s="56"/>
      <c r="U23" s="56">
        <v>66</v>
      </c>
      <c r="V23" s="56">
        <v>70</v>
      </c>
      <c r="W23" s="56"/>
      <c r="X23" s="56">
        <v>88</v>
      </c>
      <c r="Y23" s="56">
        <v>65</v>
      </c>
    </row>
    <row r="24" spans="1:25" ht="12.75" customHeight="1">
      <c r="A24" s="54"/>
      <c r="B24" s="55" t="s">
        <v>42</v>
      </c>
      <c r="C24" s="49">
        <v>183</v>
      </c>
      <c r="D24" s="117">
        <v>86</v>
      </c>
      <c r="E24" s="117">
        <v>97</v>
      </c>
      <c r="F24" s="117">
        <f t="shared" si="0"/>
        <v>27</v>
      </c>
      <c r="G24" s="56">
        <v>15</v>
      </c>
      <c r="H24" s="56">
        <v>12</v>
      </c>
      <c r="I24" s="56"/>
      <c r="J24" s="56">
        <v>8</v>
      </c>
      <c r="K24" s="56">
        <v>15</v>
      </c>
      <c r="L24" s="56"/>
      <c r="M24" s="56">
        <v>8</v>
      </c>
      <c r="N24" s="56">
        <v>17</v>
      </c>
      <c r="O24" s="134"/>
      <c r="P24" s="134"/>
      <c r="Q24" s="56"/>
      <c r="R24" s="56">
        <v>17</v>
      </c>
      <c r="S24" s="56">
        <v>17</v>
      </c>
      <c r="T24" s="56"/>
      <c r="U24" s="56">
        <v>21</v>
      </c>
      <c r="V24" s="56">
        <v>25</v>
      </c>
      <c r="W24" s="56"/>
      <c r="X24" s="56">
        <v>17</v>
      </c>
      <c r="Y24" s="56">
        <v>11</v>
      </c>
    </row>
    <row r="25" spans="1:25" ht="12.75" customHeight="1">
      <c r="A25" s="54"/>
      <c r="B25" s="55" t="s">
        <v>43</v>
      </c>
      <c r="C25" s="49">
        <v>182</v>
      </c>
      <c r="D25" s="117">
        <v>106</v>
      </c>
      <c r="E25" s="117">
        <v>76</v>
      </c>
      <c r="F25" s="117">
        <f t="shared" si="0"/>
        <v>23</v>
      </c>
      <c r="G25" s="56">
        <v>16</v>
      </c>
      <c r="H25" s="56">
        <v>7</v>
      </c>
      <c r="I25" s="56"/>
      <c r="J25" s="56">
        <v>9</v>
      </c>
      <c r="K25" s="56">
        <v>5</v>
      </c>
      <c r="L25" s="56"/>
      <c r="M25" s="56">
        <v>16</v>
      </c>
      <c r="N25" s="56">
        <v>17</v>
      </c>
      <c r="O25" s="134"/>
      <c r="P25" s="134"/>
      <c r="Q25" s="56"/>
      <c r="R25" s="56">
        <v>22</v>
      </c>
      <c r="S25" s="56">
        <v>10</v>
      </c>
      <c r="T25" s="56"/>
      <c r="U25" s="56">
        <v>21</v>
      </c>
      <c r="V25" s="56">
        <v>16</v>
      </c>
      <c r="W25" s="56"/>
      <c r="X25" s="56">
        <v>22</v>
      </c>
      <c r="Y25" s="56">
        <v>21</v>
      </c>
    </row>
    <row r="26" spans="1:25" ht="12.75" customHeight="1">
      <c r="A26" s="54"/>
      <c r="B26" s="55" t="s">
        <v>44</v>
      </c>
      <c r="C26" s="49">
        <v>90</v>
      </c>
      <c r="D26" s="117">
        <v>49</v>
      </c>
      <c r="E26" s="117">
        <v>41</v>
      </c>
      <c r="F26" s="117">
        <f t="shared" si="0"/>
        <v>18</v>
      </c>
      <c r="G26" s="56">
        <v>9</v>
      </c>
      <c r="H26" s="56">
        <v>9</v>
      </c>
      <c r="I26" s="56"/>
      <c r="J26" s="56">
        <v>5</v>
      </c>
      <c r="K26" s="56">
        <v>10</v>
      </c>
      <c r="L26" s="56"/>
      <c r="M26" s="56">
        <v>11</v>
      </c>
      <c r="N26" s="56">
        <v>8</v>
      </c>
      <c r="O26" s="134"/>
      <c r="P26" s="134"/>
      <c r="Q26" s="56"/>
      <c r="R26" s="56">
        <v>12</v>
      </c>
      <c r="S26" s="56">
        <v>5</v>
      </c>
      <c r="T26" s="56"/>
      <c r="U26" s="56">
        <v>4</v>
      </c>
      <c r="V26" s="56">
        <v>3</v>
      </c>
      <c r="W26" s="56"/>
      <c r="X26" s="56">
        <v>8</v>
      </c>
      <c r="Y26" s="56">
        <v>6</v>
      </c>
    </row>
    <row r="27" spans="1:25" ht="12.75" customHeight="1">
      <c r="A27" s="54"/>
      <c r="B27" s="55" t="s">
        <v>45</v>
      </c>
      <c r="C27" s="49">
        <v>40</v>
      </c>
      <c r="D27" s="117">
        <v>23</v>
      </c>
      <c r="E27" s="117">
        <v>17</v>
      </c>
      <c r="F27" s="117">
        <f t="shared" si="0"/>
        <v>5</v>
      </c>
      <c r="G27" s="56">
        <v>2</v>
      </c>
      <c r="H27" s="56">
        <v>3</v>
      </c>
      <c r="I27" s="56"/>
      <c r="J27" s="56">
        <v>2</v>
      </c>
      <c r="K27" s="56">
        <v>2</v>
      </c>
      <c r="L27" s="56"/>
      <c r="M27" s="56">
        <v>5</v>
      </c>
      <c r="N27" s="56">
        <v>5</v>
      </c>
      <c r="O27" s="134"/>
      <c r="P27" s="134"/>
      <c r="Q27" s="56"/>
      <c r="R27" s="56">
        <v>7</v>
      </c>
      <c r="S27" s="56">
        <v>2</v>
      </c>
      <c r="T27" s="56"/>
      <c r="U27" s="56">
        <v>3</v>
      </c>
      <c r="V27" s="56">
        <v>1</v>
      </c>
      <c r="W27" s="56"/>
      <c r="X27" s="56">
        <v>4</v>
      </c>
      <c r="Y27" s="56">
        <v>4</v>
      </c>
    </row>
    <row r="28" spans="1:25" s="34" customFormat="1" ht="4.5" customHeight="1">
      <c r="A28" s="57"/>
      <c r="B28" s="58"/>
      <c r="C28" s="59"/>
      <c r="D28" s="117"/>
      <c r="E28" s="117"/>
      <c r="F28" s="51"/>
      <c r="G28" s="51"/>
      <c r="H28" s="51"/>
      <c r="I28" s="51"/>
      <c r="J28" s="51"/>
      <c r="K28" s="51"/>
      <c r="L28" s="51"/>
      <c r="M28" s="51"/>
      <c r="N28" s="51"/>
      <c r="O28" s="53"/>
      <c r="P28" s="53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3.5" customHeight="1">
      <c r="A29" s="54"/>
      <c r="B29" s="55" t="s">
        <v>46</v>
      </c>
      <c r="C29" s="49">
        <v>96</v>
      </c>
      <c r="D29" s="117">
        <v>45</v>
      </c>
      <c r="E29" s="117">
        <v>51</v>
      </c>
      <c r="F29" s="117">
        <f t="shared" si="0"/>
        <v>16</v>
      </c>
      <c r="G29" s="56">
        <v>10</v>
      </c>
      <c r="H29" s="56">
        <v>6</v>
      </c>
      <c r="I29" s="56"/>
      <c r="J29" s="56">
        <v>7</v>
      </c>
      <c r="K29" s="56">
        <v>6</v>
      </c>
      <c r="L29" s="56"/>
      <c r="M29" s="56">
        <v>6</v>
      </c>
      <c r="N29" s="56">
        <v>5</v>
      </c>
      <c r="O29" s="134"/>
      <c r="P29" s="134"/>
      <c r="Q29" s="56"/>
      <c r="R29" s="56">
        <v>8</v>
      </c>
      <c r="S29" s="56">
        <v>12</v>
      </c>
      <c r="T29" s="56"/>
      <c r="U29" s="56">
        <v>6</v>
      </c>
      <c r="V29" s="56">
        <v>9</v>
      </c>
      <c r="W29" s="56"/>
      <c r="X29" s="56">
        <v>8</v>
      </c>
      <c r="Y29" s="56">
        <v>13</v>
      </c>
    </row>
    <row r="30" spans="1:25" ht="12.75" customHeight="1">
      <c r="A30" s="54"/>
      <c r="B30" s="55" t="s">
        <v>47</v>
      </c>
      <c r="C30" s="49">
        <v>189</v>
      </c>
      <c r="D30" s="117">
        <v>96</v>
      </c>
      <c r="E30" s="117">
        <v>93</v>
      </c>
      <c r="F30" s="117">
        <f t="shared" si="0"/>
        <v>30</v>
      </c>
      <c r="G30" s="56">
        <v>15</v>
      </c>
      <c r="H30" s="56">
        <v>15</v>
      </c>
      <c r="I30" s="56"/>
      <c r="J30" s="56">
        <v>18</v>
      </c>
      <c r="K30" s="56">
        <v>18</v>
      </c>
      <c r="L30" s="56"/>
      <c r="M30" s="56">
        <v>21</v>
      </c>
      <c r="N30" s="56">
        <v>15</v>
      </c>
      <c r="O30" s="134"/>
      <c r="P30" s="134"/>
      <c r="Q30" s="56"/>
      <c r="R30" s="56">
        <v>20</v>
      </c>
      <c r="S30" s="56">
        <v>10</v>
      </c>
      <c r="T30" s="56"/>
      <c r="U30" s="56">
        <v>11</v>
      </c>
      <c r="V30" s="56">
        <v>17</v>
      </c>
      <c r="W30" s="56"/>
      <c r="X30" s="56">
        <v>11</v>
      </c>
      <c r="Y30" s="56">
        <v>18</v>
      </c>
    </row>
    <row r="31" spans="1:25" ht="12.75" customHeight="1">
      <c r="A31" s="54"/>
      <c r="B31" s="55" t="s">
        <v>48</v>
      </c>
      <c r="C31" s="49">
        <v>306</v>
      </c>
      <c r="D31" s="117">
        <v>146</v>
      </c>
      <c r="E31" s="117">
        <v>160</v>
      </c>
      <c r="F31" s="117">
        <f t="shared" si="0"/>
        <v>45</v>
      </c>
      <c r="G31" s="56">
        <v>22</v>
      </c>
      <c r="H31" s="56">
        <v>23</v>
      </c>
      <c r="I31" s="56"/>
      <c r="J31" s="56">
        <v>24</v>
      </c>
      <c r="K31" s="56">
        <v>24</v>
      </c>
      <c r="L31" s="56"/>
      <c r="M31" s="56">
        <v>20</v>
      </c>
      <c r="N31" s="56">
        <v>29</v>
      </c>
      <c r="O31" s="134"/>
      <c r="P31" s="134"/>
      <c r="Q31" s="56"/>
      <c r="R31" s="56">
        <v>26</v>
      </c>
      <c r="S31" s="56">
        <v>30</v>
      </c>
      <c r="T31" s="56"/>
      <c r="U31" s="56">
        <v>26</v>
      </c>
      <c r="V31" s="56">
        <v>27</v>
      </c>
      <c r="W31" s="56"/>
      <c r="X31" s="56">
        <v>28</v>
      </c>
      <c r="Y31" s="56">
        <v>27</v>
      </c>
    </row>
    <row r="32" spans="1:25" ht="12.75" customHeight="1">
      <c r="A32" s="54"/>
      <c r="B32" s="55" t="s">
        <v>49</v>
      </c>
      <c r="C32" s="49">
        <v>285</v>
      </c>
      <c r="D32" s="117">
        <v>149</v>
      </c>
      <c r="E32" s="117">
        <v>136</v>
      </c>
      <c r="F32" s="117">
        <f t="shared" si="0"/>
        <v>35</v>
      </c>
      <c r="G32" s="56">
        <v>14</v>
      </c>
      <c r="H32" s="56">
        <v>21</v>
      </c>
      <c r="I32" s="56"/>
      <c r="J32" s="56">
        <v>30</v>
      </c>
      <c r="K32" s="56">
        <v>25</v>
      </c>
      <c r="L32" s="56"/>
      <c r="M32" s="56">
        <v>27</v>
      </c>
      <c r="N32" s="56">
        <v>22</v>
      </c>
      <c r="O32" s="134"/>
      <c r="P32" s="134"/>
      <c r="Q32" s="56"/>
      <c r="R32" s="56">
        <v>25</v>
      </c>
      <c r="S32" s="56">
        <v>19</v>
      </c>
      <c r="T32" s="56"/>
      <c r="U32" s="56">
        <v>27</v>
      </c>
      <c r="V32" s="56">
        <v>16</v>
      </c>
      <c r="W32" s="56"/>
      <c r="X32" s="56">
        <v>26</v>
      </c>
      <c r="Y32" s="56">
        <v>33</v>
      </c>
    </row>
    <row r="33" spans="1:25" ht="12.75" customHeight="1">
      <c r="A33" s="54"/>
      <c r="B33" s="55" t="s">
        <v>50</v>
      </c>
      <c r="C33" s="49">
        <v>342</v>
      </c>
      <c r="D33" s="117">
        <v>169</v>
      </c>
      <c r="E33" s="117">
        <v>173</v>
      </c>
      <c r="F33" s="117">
        <f t="shared" si="0"/>
        <v>60</v>
      </c>
      <c r="G33" s="56">
        <v>30</v>
      </c>
      <c r="H33" s="56">
        <v>30</v>
      </c>
      <c r="I33" s="56"/>
      <c r="J33" s="56">
        <v>30</v>
      </c>
      <c r="K33" s="56">
        <v>26</v>
      </c>
      <c r="L33" s="56"/>
      <c r="M33" s="56">
        <v>31</v>
      </c>
      <c r="N33" s="56">
        <v>26</v>
      </c>
      <c r="O33" s="134"/>
      <c r="P33" s="134"/>
      <c r="Q33" s="56"/>
      <c r="R33" s="56">
        <v>32</v>
      </c>
      <c r="S33" s="56">
        <v>30</v>
      </c>
      <c r="T33" s="56"/>
      <c r="U33" s="56">
        <v>26</v>
      </c>
      <c r="V33" s="56">
        <v>25</v>
      </c>
      <c r="W33" s="56"/>
      <c r="X33" s="56">
        <v>20</v>
      </c>
      <c r="Y33" s="56">
        <v>36</v>
      </c>
    </row>
    <row r="34" spans="1:25" s="34" customFormat="1" ht="4.5" customHeight="1">
      <c r="A34" s="57"/>
      <c r="B34" s="58"/>
      <c r="C34" s="59"/>
      <c r="D34" s="117"/>
      <c r="E34" s="117"/>
      <c r="F34" s="51"/>
      <c r="G34" s="51"/>
      <c r="H34" s="51"/>
      <c r="I34" s="51"/>
      <c r="J34" s="51"/>
      <c r="K34" s="51"/>
      <c r="L34" s="51"/>
      <c r="M34" s="51"/>
      <c r="N34" s="51"/>
      <c r="O34" s="53"/>
      <c r="P34" s="53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3.5" customHeight="1">
      <c r="A35" s="54"/>
      <c r="B35" s="55" t="s">
        <v>51</v>
      </c>
      <c r="C35" s="49">
        <v>161</v>
      </c>
      <c r="D35" s="117">
        <v>80</v>
      </c>
      <c r="E35" s="117">
        <v>81</v>
      </c>
      <c r="F35" s="117">
        <f t="shared" si="0"/>
        <v>18</v>
      </c>
      <c r="G35" s="56">
        <v>6</v>
      </c>
      <c r="H35" s="56">
        <v>12</v>
      </c>
      <c r="I35" s="56"/>
      <c r="J35" s="56">
        <v>15</v>
      </c>
      <c r="K35" s="56">
        <v>13</v>
      </c>
      <c r="L35" s="56"/>
      <c r="M35" s="56">
        <v>9</v>
      </c>
      <c r="N35" s="56">
        <v>9</v>
      </c>
      <c r="O35" s="134"/>
      <c r="P35" s="134"/>
      <c r="Q35" s="56"/>
      <c r="R35" s="56">
        <v>14</v>
      </c>
      <c r="S35" s="56">
        <v>11</v>
      </c>
      <c r="T35" s="56"/>
      <c r="U35" s="56">
        <v>17</v>
      </c>
      <c r="V35" s="56">
        <v>19</v>
      </c>
      <c r="W35" s="56"/>
      <c r="X35" s="56">
        <v>19</v>
      </c>
      <c r="Y35" s="56">
        <v>17</v>
      </c>
    </row>
    <row r="36" spans="1:25" ht="12.75" customHeight="1">
      <c r="A36" s="54"/>
      <c r="B36" s="55" t="s">
        <v>52</v>
      </c>
      <c r="C36" s="49">
        <v>208</v>
      </c>
      <c r="D36" s="117">
        <v>111</v>
      </c>
      <c r="E36" s="117">
        <v>97</v>
      </c>
      <c r="F36" s="117">
        <f t="shared" si="0"/>
        <v>31</v>
      </c>
      <c r="G36" s="56">
        <v>15</v>
      </c>
      <c r="H36" s="56">
        <v>16</v>
      </c>
      <c r="I36" s="56"/>
      <c r="J36" s="56">
        <v>20</v>
      </c>
      <c r="K36" s="56">
        <v>14</v>
      </c>
      <c r="L36" s="56"/>
      <c r="M36" s="56">
        <v>19</v>
      </c>
      <c r="N36" s="56">
        <v>13</v>
      </c>
      <c r="O36" s="134"/>
      <c r="P36" s="134"/>
      <c r="Q36" s="56"/>
      <c r="R36" s="56">
        <v>22</v>
      </c>
      <c r="S36" s="56">
        <v>19</v>
      </c>
      <c r="T36" s="56"/>
      <c r="U36" s="56">
        <v>13</v>
      </c>
      <c r="V36" s="56">
        <v>19</v>
      </c>
      <c r="W36" s="56"/>
      <c r="X36" s="56">
        <v>22</v>
      </c>
      <c r="Y36" s="56">
        <v>16</v>
      </c>
    </row>
    <row r="37" spans="1:25" ht="12.75" customHeight="1">
      <c r="A37" s="54"/>
      <c r="B37" s="55" t="s">
        <v>53</v>
      </c>
      <c r="C37" s="49">
        <v>903</v>
      </c>
      <c r="D37" s="117">
        <v>475</v>
      </c>
      <c r="E37" s="117">
        <v>428</v>
      </c>
      <c r="F37" s="117">
        <f t="shared" si="0"/>
        <v>145</v>
      </c>
      <c r="G37" s="56">
        <v>65</v>
      </c>
      <c r="H37" s="56">
        <v>80</v>
      </c>
      <c r="I37" s="56"/>
      <c r="J37" s="56">
        <v>81</v>
      </c>
      <c r="K37" s="56">
        <v>65</v>
      </c>
      <c r="L37" s="56"/>
      <c r="M37" s="56">
        <v>77</v>
      </c>
      <c r="N37" s="56">
        <v>66</v>
      </c>
      <c r="O37" s="134"/>
      <c r="P37" s="134"/>
      <c r="Q37" s="56"/>
      <c r="R37" s="56">
        <v>75</v>
      </c>
      <c r="S37" s="56">
        <v>76</v>
      </c>
      <c r="T37" s="56"/>
      <c r="U37" s="56">
        <v>90</v>
      </c>
      <c r="V37" s="56">
        <v>67</v>
      </c>
      <c r="W37" s="56"/>
      <c r="X37" s="56">
        <v>87</v>
      </c>
      <c r="Y37" s="56">
        <v>74</v>
      </c>
    </row>
    <row r="38" spans="1:25" ht="12.75" customHeight="1">
      <c r="A38" s="54"/>
      <c r="B38" s="55" t="s">
        <v>54</v>
      </c>
      <c r="C38" s="49">
        <v>1235</v>
      </c>
      <c r="D38" s="117">
        <v>626</v>
      </c>
      <c r="E38" s="117">
        <v>609</v>
      </c>
      <c r="F38" s="117">
        <f t="shared" si="0"/>
        <v>181</v>
      </c>
      <c r="G38" s="56">
        <v>91</v>
      </c>
      <c r="H38" s="56">
        <v>90</v>
      </c>
      <c r="I38" s="56"/>
      <c r="J38" s="56">
        <v>116</v>
      </c>
      <c r="K38" s="56">
        <v>92</v>
      </c>
      <c r="L38" s="56"/>
      <c r="M38" s="56">
        <v>85</v>
      </c>
      <c r="N38" s="56">
        <v>99</v>
      </c>
      <c r="O38" s="134"/>
      <c r="P38" s="134"/>
      <c r="Q38" s="56"/>
      <c r="R38" s="56">
        <v>108</v>
      </c>
      <c r="S38" s="56">
        <v>105</v>
      </c>
      <c r="T38" s="56"/>
      <c r="U38" s="56">
        <v>101</v>
      </c>
      <c r="V38" s="56">
        <v>106</v>
      </c>
      <c r="W38" s="56"/>
      <c r="X38" s="56">
        <v>125</v>
      </c>
      <c r="Y38" s="56">
        <v>117</v>
      </c>
    </row>
    <row r="39" spans="1:25" ht="12.75" customHeight="1">
      <c r="A39" s="54"/>
      <c r="B39" s="55" t="s">
        <v>55</v>
      </c>
      <c r="C39" s="49">
        <v>2093</v>
      </c>
      <c r="D39" s="117">
        <v>1058</v>
      </c>
      <c r="E39" s="117">
        <v>1035</v>
      </c>
      <c r="F39" s="117">
        <f t="shared" si="0"/>
        <v>310</v>
      </c>
      <c r="G39" s="56">
        <v>163</v>
      </c>
      <c r="H39" s="56">
        <v>147</v>
      </c>
      <c r="I39" s="56"/>
      <c r="J39" s="56">
        <v>157</v>
      </c>
      <c r="K39" s="56">
        <v>175</v>
      </c>
      <c r="L39" s="56"/>
      <c r="M39" s="56">
        <v>171</v>
      </c>
      <c r="N39" s="56">
        <v>178</v>
      </c>
      <c r="O39" s="134"/>
      <c r="P39" s="134"/>
      <c r="Q39" s="56"/>
      <c r="R39" s="56">
        <v>172</v>
      </c>
      <c r="S39" s="56">
        <v>181</v>
      </c>
      <c r="T39" s="56"/>
      <c r="U39" s="56">
        <v>184</v>
      </c>
      <c r="V39" s="56">
        <v>166</v>
      </c>
      <c r="W39" s="56"/>
      <c r="X39" s="56">
        <v>211</v>
      </c>
      <c r="Y39" s="56">
        <v>188</v>
      </c>
    </row>
    <row r="40" spans="1:25" s="34" customFormat="1" ht="4.5" customHeight="1">
      <c r="A40" s="57"/>
      <c r="B40" s="58"/>
      <c r="C40" s="59"/>
      <c r="D40" s="117"/>
      <c r="E40" s="117"/>
      <c r="F40" s="51"/>
      <c r="G40" s="51"/>
      <c r="H40" s="51"/>
      <c r="I40" s="51"/>
      <c r="J40" s="51"/>
      <c r="K40" s="51"/>
      <c r="L40" s="51"/>
      <c r="M40" s="51"/>
      <c r="N40" s="51"/>
      <c r="O40" s="53"/>
      <c r="P40" s="53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3.5" customHeight="1">
      <c r="A41" s="54"/>
      <c r="B41" s="55" t="s">
        <v>56</v>
      </c>
      <c r="C41" s="49">
        <v>787</v>
      </c>
      <c r="D41" s="117">
        <v>406</v>
      </c>
      <c r="E41" s="117">
        <v>381</v>
      </c>
      <c r="F41" s="117">
        <f t="shared" si="0"/>
        <v>128</v>
      </c>
      <c r="G41" s="56">
        <v>72</v>
      </c>
      <c r="H41" s="56">
        <v>56</v>
      </c>
      <c r="I41" s="56"/>
      <c r="J41" s="56">
        <v>58</v>
      </c>
      <c r="K41" s="56">
        <v>62</v>
      </c>
      <c r="L41" s="56"/>
      <c r="M41" s="56">
        <v>68</v>
      </c>
      <c r="N41" s="56">
        <v>57</v>
      </c>
      <c r="O41" s="134"/>
      <c r="P41" s="134"/>
      <c r="Q41" s="56"/>
      <c r="R41" s="56">
        <v>57</v>
      </c>
      <c r="S41" s="56">
        <v>66</v>
      </c>
      <c r="T41" s="56"/>
      <c r="U41" s="56">
        <v>77</v>
      </c>
      <c r="V41" s="56">
        <v>70</v>
      </c>
      <c r="W41" s="56"/>
      <c r="X41" s="56">
        <v>74</v>
      </c>
      <c r="Y41" s="56">
        <v>70</v>
      </c>
    </row>
    <row r="42" spans="1:25" ht="12.75" customHeight="1">
      <c r="A42" s="54"/>
      <c r="B42" s="55" t="s">
        <v>57</v>
      </c>
      <c r="C42" s="49">
        <v>780</v>
      </c>
      <c r="D42" s="117">
        <v>401</v>
      </c>
      <c r="E42" s="117">
        <v>379</v>
      </c>
      <c r="F42" s="117">
        <f t="shared" si="0"/>
        <v>121</v>
      </c>
      <c r="G42" s="56">
        <v>60</v>
      </c>
      <c r="H42" s="56">
        <v>61</v>
      </c>
      <c r="I42" s="56"/>
      <c r="J42" s="56">
        <v>56</v>
      </c>
      <c r="K42" s="56">
        <v>56</v>
      </c>
      <c r="L42" s="56"/>
      <c r="M42" s="56">
        <v>63</v>
      </c>
      <c r="N42" s="56">
        <v>56</v>
      </c>
      <c r="O42" s="134"/>
      <c r="P42" s="134"/>
      <c r="Q42" s="56"/>
      <c r="R42" s="56">
        <v>55</v>
      </c>
      <c r="S42" s="56">
        <v>61</v>
      </c>
      <c r="T42" s="56"/>
      <c r="U42" s="56">
        <v>90</v>
      </c>
      <c r="V42" s="56">
        <v>66</v>
      </c>
      <c r="W42" s="56"/>
      <c r="X42" s="56">
        <v>77</v>
      </c>
      <c r="Y42" s="56">
        <v>79</v>
      </c>
    </row>
    <row r="43" spans="1:25" ht="12.75" customHeight="1">
      <c r="A43" s="54"/>
      <c r="B43" s="55" t="s">
        <v>58</v>
      </c>
      <c r="C43" s="49">
        <v>498</v>
      </c>
      <c r="D43" s="117">
        <v>267</v>
      </c>
      <c r="E43" s="117">
        <v>231</v>
      </c>
      <c r="F43" s="117">
        <f t="shared" si="0"/>
        <v>69</v>
      </c>
      <c r="G43" s="56">
        <v>38</v>
      </c>
      <c r="H43" s="56">
        <v>31</v>
      </c>
      <c r="I43" s="56"/>
      <c r="J43" s="56">
        <v>46</v>
      </c>
      <c r="K43" s="56">
        <v>41</v>
      </c>
      <c r="L43" s="56"/>
      <c r="M43" s="56">
        <v>40</v>
      </c>
      <c r="N43" s="56">
        <v>40</v>
      </c>
      <c r="O43" s="134"/>
      <c r="P43" s="134"/>
      <c r="Q43" s="56"/>
      <c r="R43" s="56">
        <v>41</v>
      </c>
      <c r="S43" s="56">
        <v>35</v>
      </c>
      <c r="T43" s="56"/>
      <c r="U43" s="56">
        <v>52</v>
      </c>
      <c r="V43" s="56">
        <v>40</v>
      </c>
      <c r="W43" s="56"/>
      <c r="X43" s="56">
        <v>50</v>
      </c>
      <c r="Y43" s="56">
        <v>44</v>
      </c>
    </row>
    <row r="44" spans="1:25" ht="12.75" customHeight="1">
      <c r="A44" s="54"/>
      <c r="B44" s="55" t="s">
        <v>59</v>
      </c>
      <c r="C44" s="49">
        <v>452</v>
      </c>
      <c r="D44" s="117">
        <v>214</v>
      </c>
      <c r="E44" s="117">
        <v>238</v>
      </c>
      <c r="F44" s="117">
        <f t="shared" si="0"/>
        <v>73</v>
      </c>
      <c r="G44" s="56">
        <v>38</v>
      </c>
      <c r="H44" s="56">
        <v>35</v>
      </c>
      <c r="I44" s="56"/>
      <c r="J44" s="56">
        <v>34</v>
      </c>
      <c r="K44" s="56">
        <v>39</v>
      </c>
      <c r="L44" s="56"/>
      <c r="M44" s="56">
        <v>37</v>
      </c>
      <c r="N44" s="56">
        <v>36</v>
      </c>
      <c r="O44" s="134"/>
      <c r="P44" s="134"/>
      <c r="Q44" s="56"/>
      <c r="R44" s="56">
        <v>29</v>
      </c>
      <c r="S44" s="56">
        <v>39</v>
      </c>
      <c r="T44" s="56"/>
      <c r="U44" s="56">
        <v>31</v>
      </c>
      <c r="V44" s="56">
        <v>42</v>
      </c>
      <c r="W44" s="56"/>
      <c r="X44" s="56">
        <v>45</v>
      </c>
      <c r="Y44" s="56">
        <v>47</v>
      </c>
    </row>
    <row r="45" spans="1:25" ht="12.75" customHeight="1">
      <c r="A45" s="54"/>
      <c r="B45" s="55" t="s">
        <v>60</v>
      </c>
      <c r="C45" s="49">
        <v>637</v>
      </c>
      <c r="D45" s="117">
        <v>331</v>
      </c>
      <c r="E45" s="117">
        <v>306</v>
      </c>
      <c r="F45" s="117">
        <f t="shared" si="0"/>
        <v>108</v>
      </c>
      <c r="G45" s="56">
        <v>56</v>
      </c>
      <c r="H45" s="56">
        <v>52</v>
      </c>
      <c r="I45" s="56"/>
      <c r="J45" s="56">
        <v>55</v>
      </c>
      <c r="K45" s="56">
        <v>50</v>
      </c>
      <c r="L45" s="56"/>
      <c r="M45" s="56">
        <v>47</v>
      </c>
      <c r="N45" s="56">
        <v>48</v>
      </c>
      <c r="O45" s="134"/>
      <c r="P45" s="134"/>
      <c r="Q45" s="56"/>
      <c r="R45" s="56">
        <v>54</v>
      </c>
      <c r="S45" s="56">
        <v>56</v>
      </c>
      <c r="T45" s="56"/>
      <c r="U45" s="56">
        <v>48</v>
      </c>
      <c r="V45" s="56">
        <v>56</v>
      </c>
      <c r="W45" s="56"/>
      <c r="X45" s="56">
        <v>71</v>
      </c>
      <c r="Y45" s="56">
        <v>44</v>
      </c>
    </row>
    <row r="46" spans="1:25" s="34" customFormat="1" ht="4.5" customHeight="1">
      <c r="A46" s="57"/>
      <c r="B46" s="58"/>
      <c r="C46" s="59"/>
      <c r="D46" s="117"/>
      <c r="E46" s="117"/>
      <c r="F46" s="51"/>
      <c r="G46" s="51"/>
      <c r="H46" s="51"/>
      <c r="I46" s="51"/>
      <c r="J46" s="51"/>
      <c r="K46" s="51"/>
      <c r="L46" s="51"/>
      <c r="M46" s="51"/>
      <c r="N46" s="51"/>
      <c r="O46" s="53"/>
      <c r="P46" s="53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3.5" customHeight="1">
      <c r="A47" s="54"/>
      <c r="B47" s="55" t="s">
        <v>61</v>
      </c>
      <c r="C47" s="49">
        <v>846</v>
      </c>
      <c r="D47" s="117">
        <v>409</v>
      </c>
      <c r="E47" s="117">
        <v>437</v>
      </c>
      <c r="F47" s="117">
        <f t="shared" si="0"/>
        <v>138</v>
      </c>
      <c r="G47" s="56">
        <v>67</v>
      </c>
      <c r="H47" s="56">
        <v>71</v>
      </c>
      <c r="I47" s="56"/>
      <c r="J47" s="56">
        <v>62</v>
      </c>
      <c r="K47" s="56">
        <v>73</v>
      </c>
      <c r="L47" s="56"/>
      <c r="M47" s="56">
        <v>71</v>
      </c>
      <c r="N47" s="56">
        <v>83</v>
      </c>
      <c r="O47" s="134"/>
      <c r="P47" s="134"/>
      <c r="Q47" s="56"/>
      <c r="R47" s="56">
        <v>71</v>
      </c>
      <c r="S47" s="56">
        <v>68</v>
      </c>
      <c r="T47" s="56"/>
      <c r="U47" s="56">
        <v>64</v>
      </c>
      <c r="V47" s="56">
        <v>78</v>
      </c>
      <c r="W47" s="56"/>
      <c r="X47" s="56">
        <v>74</v>
      </c>
      <c r="Y47" s="56">
        <v>64</v>
      </c>
    </row>
    <row r="48" spans="1:25" ht="12.75" customHeight="1">
      <c r="A48" s="54"/>
      <c r="B48" s="55" t="s">
        <v>62</v>
      </c>
      <c r="C48" s="49">
        <v>1429</v>
      </c>
      <c r="D48" s="117">
        <v>745</v>
      </c>
      <c r="E48" s="117">
        <v>684</v>
      </c>
      <c r="F48" s="117">
        <f t="shared" si="0"/>
        <v>217</v>
      </c>
      <c r="G48" s="56">
        <v>114</v>
      </c>
      <c r="H48" s="56">
        <v>103</v>
      </c>
      <c r="I48" s="56"/>
      <c r="J48" s="56">
        <v>120</v>
      </c>
      <c r="K48" s="56">
        <v>110</v>
      </c>
      <c r="L48" s="56"/>
      <c r="M48" s="56">
        <v>143</v>
      </c>
      <c r="N48" s="56">
        <v>105</v>
      </c>
      <c r="O48" s="134"/>
      <c r="P48" s="134"/>
      <c r="Q48" s="56"/>
      <c r="R48" s="56">
        <v>124</v>
      </c>
      <c r="S48" s="56">
        <v>127</v>
      </c>
      <c r="T48" s="56"/>
      <c r="U48" s="56">
        <v>116</v>
      </c>
      <c r="V48" s="56">
        <v>118</v>
      </c>
      <c r="W48" s="56"/>
      <c r="X48" s="56">
        <v>128</v>
      </c>
      <c r="Y48" s="56">
        <v>121</v>
      </c>
    </row>
    <row r="49" spans="1:25" ht="12.75" customHeight="1">
      <c r="A49" s="54"/>
      <c r="B49" s="55" t="s">
        <v>63</v>
      </c>
      <c r="C49" s="49">
        <v>478</v>
      </c>
      <c r="D49" s="117">
        <v>237</v>
      </c>
      <c r="E49" s="117">
        <v>241</v>
      </c>
      <c r="F49" s="117">
        <f t="shared" si="0"/>
        <v>64</v>
      </c>
      <c r="G49" s="56">
        <v>25</v>
      </c>
      <c r="H49" s="56">
        <v>39</v>
      </c>
      <c r="I49" s="56"/>
      <c r="J49" s="56">
        <v>58</v>
      </c>
      <c r="K49" s="56">
        <v>38</v>
      </c>
      <c r="L49" s="56"/>
      <c r="M49" s="56">
        <v>34</v>
      </c>
      <c r="N49" s="56">
        <v>38</v>
      </c>
      <c r="O49" s="134"/>
      <c r="P49" s="134"/>
      <c r="Q49" s="56"/>
      <c r="R49" s="56">
        <v>37</v>
      </c>
      <c r="S49" s="56">
        <v>42</v>
      </c>
      <c r="T49" s="56"/>
      <c r="U49" s="56">
        <v>46</v>
      </c>
      <c r="V49" s="56">
        <v>42</v>
      </c>
      <c r="W49" s="56"/>
      <c r="X49" s="56">
        <v>37</v>
      </c>
      <c r="Y49" s="56">
        <v>42</v>
      </c>
    </row>
    <row r="50" spans="1:25" ht="12.75" customHeight="1">
      <c r="A50" s="54"/>
      <c r="B50" s="55" t="s">
        <v>64</v>
      </c>
      <c r="C50" s="49">
        <v>708</v>
      </c>
      <c r="D50" s="117">
        <v>364</v>
      </c>
      <c r="E50" s="117">
        <v>344</v>
      </c>
      <c r="F50" s="117">
        <f t="shared" si="0"/>
        <v>93</v>
      </c>
      <c r="G50" s="56">
        <v>50</v>
      </c>
      <c r="H50" s="56">
        <v>43</v>
      </c>
      <c r="I50" s="56"/>
      <c r="J50" s="56">
        <v>59</v>
      </c>
      <c r="K50" s="56">
        <v>57</v>
      </c>
      <c r="L50" s="56"/>
      <c r="M50" s="56">
        <v>52</v>
      </c>
      <c r="N50" s="56">
        <v>60</v>
      </c>
      <c r="O50" s="134"/>
      <c r="P50" s="134"/>
      <c r="Q50" s="56"/>
      <c r="R50" s="56">
        <v>66</v>
      </c>
      <c r="S50" s="56">
        <v>60</v>
      </c>
      <c r="T50" s="56"/>
      <c r="U50" s="56">
        <v>60</v>
      </c>
      <c r="V50" s="56">
        <v>64</v>
      </c>
      <c r="W50" s="56"/>
      <c r="X50" s="56">
        <v>77</v>
      </c>
      <c r="Y50" s="56">
        <v>60</v>
      </c>
    </row>
    <row r="51" spans="1:25" ht="12.75" customHeight="1">
      <c r="A51" s="54"/>
      <c r="B51" s="55" t="s">
        <v>65</v>
      </c>
      <c r="C51" s="49">
        <v>63</v>
      </c>
      <c r="D51" s="117">
        <v>28</v>
      </c>
      <c r="E51" s="117">
        <v>35</v>
      </c>
      <c r="F51" s="117">
        <f t="shared" si="0"/>
        <v>7</v>
      </c>
      <c r="G51" s="56">
        <v>3</v>
      </c>
      <c r="H51" s="56">
        <v>4</v>
      </c>
      <c r="I51" s="56"/>
      <c r="J51" s="56">
        <v>5</v>
      </c>
      <c r="K51" s="56">
        <v>4</v>
      </c>
      <c r="L51" s="56"/>
      <c r="M51" s="56">
        <v>3</v>
      </c>
      <c r="N51" s="56">
        <v>7</v>
      </c>
      <c r="O51" s="134"/>
      <c r="P51" s="134"/>
      <c r="Q51" s="56"/>
      <c r="R51" s="56">
        <v>3</v>
      </c>
      <c r="S51" s="56">
        <v>7</v>
      </c>
      <c r="T51" s="56"/>
      <c r="U51" s="56">
        <v>6</v>
      </c>
      <c r="V51" s="56">
        <v>5</v>
      </c>
      <c r="W51" s="56"/>
      <c r="X51" s="56">
        <v>8</v>
      </c>
      <c r="Y51" s="56">
        <v>8</v>
      </c>
    </row>
    <row r="52" spans="1:25" s="34" customFormat="1" ht="4.5" customHeight="1">
      <c r="A52" s="57"/>
      <c r="B52" s="58"/>
      <c r="C52" s="59"/>
      <c r="D52" s="117"/>
      <c r="E52" s="117"/>
      <c r="F52" s="51"/>
      <c r="G52" s="51"/>
      <c r="H52" s="51"/>
      <c r="I52" s="51"/>
      <c r="J52" s="51"/>
      <c r="K52" s="51"/>
      <c r="L52" s="51"/>
      <c r="M52" s="51"/>
      <c r="N52" s="51"/>
      <c r="O52" s="53"/>
      <c r="P52" s="53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3.5" customHeight="1">
      <c r="A53" s="54"/>
      <c r="B53" s="55" t="s">
        <v>66</v>
      </c>
      <c r="C53" s="49">
        <v>1092</v>
      </c>
      <c r="D53" s="117">
        <v>567</v>
      </c>
      <c r="E53" s="117">
        <v>525</v>
      </c>
      <c r="F53" s="117">
        <f t="shared" si="0"/>
        <v>164</v>
      </c>
      <c r="G53" s="56">
        <v>84</v>
      </c>
      <c r="H53" s="56">
        <v>80</v>
      </c>
      <c r="I53" s="56"/>
      <c r="J53" s="56">
        <v>82</v>
      </c>
      <c r="K53" s="56">
        <v>70</v>
      </c>
      <c r="L53" s="56"/>
      <c r="M53" s="56">
        <v>93</v>
      </c>
      <c r="N53" s="56">
        <v>99</v>
      </c>
      <c r="O53" s="134"/>
      <c r="P53" s="134"/>
      <c r="Q53" s="56"/>
      <c r="R53" s="56">
        <v>92</v>
      </c>
      <c r="S53" s="56">
        <v>83</v>
      </c>
      <c r="T53" s="56"/>
      <c r="U53" s="56">
        <v>105</v>
      </c>
      <c r="V53" s="56">
        <v>84</v>
      </c>
      <c r="W53" s="56"/>
      <c r="X53" s="56">
        <v>111</v>
      </c>
      <c r="Y53" s="56">
        <v>109</v>
      </c>
    </row>
    <row r="54" spans="1:25" ht="12.75" customHeight="1">
      <c r="A54" s="54"/>
      <c r="B54" s="55" t="s">
        <v>67</v>
      </c>
      <c r="C54" s="49">
        <v>542</v>
      </c>
      <c r="D54" s="117">
        <v>271</v>
      </c>
      <c r="E54" s="117">
        <v>271</v>
      </c>
      <c r="F54" s="117">
        <f t="shared" si="0"/>
        <v>81</v>
      </c>
      <c r="G54" s="56">
        <v>42</v>
      </c>
      <c r="H54" s="56">
        <v>39</v>
      </c>
      <c r="I54" s="56"/>
      <c r="J54" s="56">
        <v>52</v>
      </c>
      <c r="K54" s="56">
        <v>36</v>
      </c>
      <c r="L54" s="56"/>
      <c r="M54" s="56">
        <v>42</v>
      </c>
      <c r="N54" s="56">
        <v>36</v>
      </c>
      <c r="O54" s="134"/>
      <c r="P54" s="134"/>
      <c r="Q54" s="56"/>
      <c r="R54" s="56">
        <v>47</v>
      </c>
      <c r="S54" s="56">
        <v>46</v>
      </c>
      <c r="T54" s="56"/>
      <c r="U54" s="56">
        <v>41</v>
      </c>
      <c r="V54" s="56">
        <v>52</v>
      </c>
      <c r="W54" s="56"/>
      <c r="X54" s="56">
        <v>47</v>
      </c>
      <c r="Y54" s="56">
        <v>62</v>
      </c>
    </row>
    <row r="55" spans="1:25" ht="12.75" customHeight="1">
      <c r="A55" s="54"/>
      <c r="B55" s="55" t="s">
        <v>68</v>
      </c>
      <c r="C55" s="49">
        <v>247</v>
      </c>
      <c r="D55" s="117">
        <v>130</v>
      </c>
      <c r="E55" s="117">
        <v>117</v>
      </c>
      <c r="F55" s="117">
        <f t="shared" si="0"/>
        <v>53</v>
      </c>
      <c r="G55" s="56">
        <v>26</v>
      </c>
      <c r="H55" s="56">
        <v>27</v>
      </c>
      <c r="I55" s="56"/>
      <c r="J55" s="56">
        <v>23</v>
      </c>
      <c r="K55" s="56">
        <v>17</v>
      </c>
      <c r="L55" s="56"/>
      <c r="M55" s="56">
        <v>18</v>
      </c>
      <c r="N55" s="56">
        <v>15</v>
      </c>
      <c r="O55" s="134"/>
      <c r="P55" s="134"/>
      <c r="Q55" s="56"/>
      <c r="R55" s="56">
        <v>14</v>
      </c>
      <c r="S55" s="56">
        <v>15</v>
      </c>
      <c r="T55" s="56"/>
      <c r="U55" s="56">
        <v>29</v>
      </c>
      <c r="V55" s="56">
        <v>15</v>
      </c>
      <c r="W55" s="56"/>
      <c r="X55" s="56">
        <v>20</v>
      </c>
      <c r="Y55" s="56">
        <v>28</v>
      </c>
    </row>
    <row r="56" spans="1:25" ht="12.75" customHeight="1">
      <c r="A56" s="54"/>
      <c r="B56" s="55" t="s">
        <v>69</v>
      </c>
      <c r="C56" s="49">
        <v>323</v>
      </c>
      <c r="D56" s="117">
        <v>164</v>
      </c>
      <c r="E56" s="117">
        <v>159</v>
      </c>
      <c r="F56" s="117">
        <f t="shared" si="0"/>
        <v>59</v>
      </c>
      <c r="G56" s="56">
        <v>34</v>
      </c>
      <c r="H56" s="56">
        <v>25</v>
      </c>
      <c r="I56" s="56"/>
      <c r="J56" s="56">
        <v>25</v>
      </c>
      <c r="K56" s="56">
        <v>23</v>
      </c>
      <c r="L56" s="56"/>
      <c r="M56" s="56">
        <v>28</v>
      </c>
      <c r="N56" s="56">
        <v>30</v>
      </c>
      <c r="O56" s="134"/>
      <c r="P56" s="134"/>
      <c r="Q56" s="56"/>
      <c r="R56" s="56">
        <v>31</v>
      </c>
      <c r="S56" s="56">
        <v>24</v>
      </c>
      <c r="T56" s="56"/>
      <c r="U56" s="56">
        <v>20</v>
      </c>
      <c r="V56" s="56">
        <v>27</v>
      </c>
      <c r="W56" s="56"/>
      <c r="X56" s="56">
        <v>26</v>
      </c>
      <c r="Y56" s="56">
        <v>30</v>
      </c>
    </row>
    <row r="57" spans="1:25" ht="12.75" customHeight="1">
      <c r="A57" s="54"/>
      <c r="B57" s="55" t="s">
        <v>70</v>
      </c>
      <c r="C57" s="49">
        <v>46</v>
      </c>
      <c r="D57" s="117">
        <v>24</v>
      </c>
      <c r="E57" s="117">
        <v>22</v>
      </c>
      <c r="F57" s="117">
        <f t="shared" si="0"/>
        <v>7</v>
      </c>
      <c r="G57" s="56">
        <v>4</v>
      </c>
      <c r="H57" s="56">
        <v>3</v>
      </c>
      <c r="I57" s="56"/>
      <c r="J57" s="56">
        <v>2</v>
      </c>
      <c r="K57" s="56">
        <v>1</v>
      </c>
      <c r="L57" s="56"/>
      <c r="M57" s="56">
        <v>6</v>
      </c>
      <c r="N57" s="56">
        <v>5</v>
      </c>
      <c r="O57" s="134"/>
      <c r="P57" s="134"/>
      <c r="Q57" s="56"/>
      <c r="R57" s="56">
        <v>5</v>
      </c>
      <c r="S57" s="56">
        <v>6</v>
      </c>
      <c r="T57" s="56"/>
      <c r="U57" s="56">
        <v>4</v>
      </c>
      <c r="V57" s="56">
        <v>1</v>
      </c>
      <c r="W57" s="56"/>
      <c r="X57" s="56">
        <v>3</v>
      </c>
      <c r="Y57" s="56">
        <v>6</v>
      </c>
    </row>
    <row r="58" spans="1:25" s="34" customFormat="1" ht="4.5" customHeight="1">
      <c r="A58" s="57"/>
      <c r="B58" s="58"/>
      <c r="C58" s="59"/>
      <c r="D58" s="117"/>
      <c r="E58" s="117"/>
      <c r="F58" s="51"/>
      <c r="G58" s="51"/>
      <c r="H58" s="51"/>
      <c r="I58" s="51"/>
      <c r="J58" s="51"/>
      <c r="K58" s="51"/>
      <c r="L58" s="51"/>
      <c r="M58" s="51"/>
      <c r="N58" s="51"/>
      <c r="O58" s="53"/>
      <c r="P58" s="53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3.5" customHeight="1">
      <c r="A59" s="54"/>
      <c r="B59" s="55" t="s">
        <v>71</v>
      </c>
      <c r="C59" s="49">
        <v>411</v>
      </c>
      <c r="D59" s="117">
        <v>224</v>
      </c>
      <c r="E59" s="117">
        <v>187</v>
      </c>
      <c r="F59" s="117">
        <f t="shared" si="0"/>
        <v>79</v>
      </c>
      <c r="G59" s="56">
        <v>44</v>
      </c>
      <c r="H59" s="56">
        <v>35</v>
      </c>
      <c r="I59" s="56"/>
      <c r="J59" s="56">
        <v>21</v>
      </c>
      <c r="K59" s="56">
        <v>27</v>
      </c>
      <c r="L59" s="56"/>
      <c r="M59" s="56">
        <v>46</v>
      </c>
      <c r="N59" s="56">
        <v>34</v>
      </c>
      <c r="O59" s="134"/>
      <c r="P59" s="134"/>
      <c r="Q59" s="56"/>
      <c r="R59" s="56">
        <v>34</v>
      </c>
      <c r="S59" s="56">
        <v>24</v>
      </c>
      <c r="T59" s="56"/>
      <c r="U59" s="56">
        <v>33</v>
      </c>
      <c r="V59" s="56">
        <v>26</v>
      </c>
      <c r="W59" s="56"/>
      <c r="X59" s="56">
        <v>46</v>
      </c>
      <c r="Y59" s="56">
        <v>41</v>
      </c>
    </row>
    <row r="60" spans="1:25" ht="12.75" customHeight="1">
      <c r="A60" s="54"/>
      <c r="B60" s="55" t="s">
        <v>72</v>
      </c>
      <c r="C60" s="49">
        <v>35</v>
      </c>
      <c r="D60" s="117">
        <v>18</v>
      </c>
      <c r="E60" s="117">
        <v>17</v>
      </c>
      <c r="F60" s="117">
        <f t="shared" si="0"/>
        <v>6</v>
      </c>
      <c r="G60" s="56">
        <v>4</v>
      </c>
      <c r="H60" s="56">
        <v>2</v>
      </c>
      <c r="I60" s="56"/>
      <c r="J60" s="56">
        <v>1</v>
      </c>
      <c r="K60" s="56">
        <v>1</v>
      </c>
      <c r="L60" s="56"/>
      <c r="M60" s="56">
        <v>1</v>
      </c>
      <c r="N60" s="56">
        <v>3</v>
      </c>
      <c r="O60" s="134"/>
      <c r="P60" s="134"/>
      <c r="Q60" s="56"/>
      <c r="R60" s="56">
        <v>4</v>
      </c>
      <c r="S60" s="56">
        <v>1</v>
      </c>
      <c r="T60" s="56"/>
      <c r="U60" s="56">
        <v>6</v>
      </c>
      <c r="V60" s="56">
        <v>3</v>
      </c>
      <c r="W60" s="56"/>
      <c r="X60" s="56">
        <v>2</v>
      </c>
      <c r="Y60" s="56">
        <v>7</v>
      </c>
    </row>
    <row r="61" spans="1:25" ht="12.75" customHeight="1">
      <c r="A61" s="54"/>
      <c r="B61" s="55" t="s">
        <v>73</v>
      </c>
      <c r="C61" s="49">
        <v>351</v>
      </c>
      <c r="D61" s="117">
        <v>190</v>
      </c>
      <c r="E61" s="117">
        <v>161</v>
      </c>
      <c r="F61" s="117">
        <f t="shared" si="0"/>
        <v>60</v>
      </c>
      <c r="G61" s="56">
        <v>29</v>
      </c>
      <c r="H61" s="56">
        <v>31</v>
      </c>
      <c r="I61" s="56"/>
      <c r="J61" s="56">
        <v>33</v>
      </c>
      <c r="K61" s="56">
        <v>20</v>
      </c>
      <c r="L61" s="56"/>
      <c r="M61" s="56">
        <v>38</v>
      </c>
      <c r="N61" s="56">
        <v>25</v>
      </c>
      <c r="O61" s="134"/>
      <c r="P61" s="134"/>
      <c r="Q61" s="56"/>
      <c r="R61" s="56">
        <v>30</v>
      </c>
      <c r="S61" s="56">
        <v>31</v>
      </c>
      <c r="T61" s="56"/>
      <c r="U61" s="56">
        <v>28</v>
      </c>
      <c r="V61" s="56">
        <v>28</v>
      </c>
      <c r="W61" s="56"/>
      <c r="X61" s="56">
        <v>32</v>
      </c>
      <c r="Y61" s="56">
        <v>26</v>
      </c>
    </row>
    <row r="62" spans="1:25" ht="12.75" customHeight="1">
      <c r="A62" s="54"/>
      <c r="B62" s="55" t="s">
        <v>74</v>
      </c>
      <c r="C62" s="49">
        <v>459</v>
      </c>
      <c r="D62" s="117">
        <v>234</v>
      </c>
      <c r="E62" s="117">
        <v>225</v>
      </c>
      <c r="F62" s="117">
        <f t="shared" si="0"/>
        <v>75</v>
      </c>
      <c r="G62" s="56">
        <v>43</v>
      </c>
      <c r="H62" s="56">
        <v>32</v>
      </c>
      <c r="I62" s="56"/>
      <c r="J62" s="56">
        <v>32</v>
      </c>
      <c r="K62" s="56">
        <v>37</v>
      </c>
      <c r="L62" s="56"/>
      <c r="M62" s="56">
        <v>46</v>
      </c>
      <c r="N62" s="56">
        <v>26</v>
      </c>
      <c r="O62" s="134"/>
      <c r="P62" s="134"/>
      <c r="Q62" s="56"/>
      <c r="R62" s="56">
        <v>36</v>
      </c>
      <c r="S62" s="56">
        <v>40</v>
      </c>
      <c r="T62" s="56"/>
      <c r="U62" s="56">
        <v>39</v>
      </c>
      <c r="V62" s="56">
        <v>49</v>
      </c>
      <c r="W62" s="56"/>
      <c r="X62" s="56">
        <v>38</v>
      </c>
      <c r="Y62" s="56">
        <v>41</v>
      </c>
    </row>
    <row r="63" spans="1:25" ht="12.75" customHeight="1">
      <c r="A63" s="54"/>
      <c r="B63" s="55" t="s">
        <v>75</v>
      </c>
      <c r="C63" s="49">
        <v>904</v>
      </c>
      <c r="D63" s="117">
        <v>468</v>
      </c>
      <c r="E63" s="117">
        <v>436</v>
      </c>
      <c r="F63" s="117">
        <f t="shared" si="0"/>
        <v>138</v>
      </c>
      <c r="G63" s="56">
        <v>66</v>
      </c>
      <c r="H63" s="56">
        <v>72</v>
      </c>
      <c r="I63" s="56"/>
      <c r="J63" s="56">
        <v>80</v>
      </c>
      <c r="K63" s="56">
        <v>60</v>
      </c>
      <c r="L63" s="56"/>
      <c r="M63" s="56">
        <v>74</v>
      </c>
      <c r="N63" s="56">
        <v>69</v>
      </c>
      <c r="O63" s="134"/>
      <c r="P63" s="134"/>
      <c r="Q63" s="56"/>
      <c r="R63" s="56">
        <v>60</v>
      </c>
      <c r="S63" s="56">
        <v>84</v>
      </c>
      <c r="T63" s="56"/>
      <c r="U63" s="56">
        <v>101</v>
      </c>
      <c r="V63" s="56">
        <v>77</v>
      </c>
      <c r="W63" s="56"/>
      <c r="X63" s="56">
        <v>87</v>
      </c>
      <c r="Y63" s="56">
        <v>74</v>
      </c>
    </row>
    <row r="64" spans="1:25" s="34" customFormat="1" ht="4.5" customHeight="1">
      <c r="A64" s="57"/>
      <c r="B64" s="58"/>
      <c r="C64" s="59"/>
      <c r="D64" s="117"/>
      <c r="E64" s="117"/>
      <c r="F64" s="51"/>
      <c r="G64" s="51"/>
      <c r="H64" s="51"/>
      <c r="I64" s="51"/>
      <c r="J64" s="51"/>
      <c r="K64" s="51"/>
      <c r="L64" s="51"/>
      <c r="M64" s="51"/>
      <c r="N64" s="51"/>
      <c r="O64" s="53"/>
      <c r="P64" s="53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3.5" customHeight="1">
      <c r="A65" s="54"/>
      <c r="B65" s="55" t="s">
        <v>76</v>
      </c>
      <c r="C65" s="49">
        <v>269</v>
      </c>
      <c r="D65" s="117">
        <v>151</v>
      </c>
      <c r="E65" s="117">
        <v>118</v>
      </c>
      <c r="F65" s="117">
        <f t="shared" si="0"/>
        <v>39</v>
      </c>
      <c r="G65" s="56">
        <v>22</v>
      </c>
      <c r="H65" s="56">
        <v>17</v>
      </c>
      <c r="I65" s="56"/>
      <c r="J65" s="56">
        <v>22</v>
      </c>
      <c r="K65" s="56">
        <v>21</v>
      </c>
      <c r="L65" s="56"/>
      <c r="M65" s="56">
        <v>17</v>
      </c>
      <c r="N65" s="56">
        <v>14</v>
      </c>
      <c r="O65" s="134"/>
      <c r="P65" s="134"/>
      <c r="Q65" s="56"/>
      <c r="R65" s="56">
        <v>28</v>
      </c>
      <c r="S65" s="56">
        <v>24</v>
      </c>
      <c r="T65" s="56"/>
      <c r="U65" s="56">
        <v>27</v>
      </c>
      <c r="V65" s="56">
        <v>22</v>
      </c>
      <c r="W65" s="56"/>
      <c r="X65" s="56">
        <v>35</v>
      </c>
      <c r="Y65" s="56">
        <v>20</v>
      </c>
    </row>
    <row r="66" spans="1:25" ht="12.75" customHeight="1">
      <c r="A66" s="54"/>
      <c r="B66" s="55" t="s">
        <v>77</v>
      </c>
      <c r="C66" s="49">
        <v>282</v>
      </c>
      <c r="D66" s="117">
        <v>144</v>
      </c>
      <c r="E66" s="117">
        <v>138</v>
      </c>
      <c r="F66" s="117">
        <f t="shared" si="0"/>
        <v>48</v>
      </c>
      <c r="G66" s="56">
        <v>27</v>
      </c>
      <c r="H66" s="56">
        <v>21</v>
      </c>
      <c r="I66" s="56"/>
      <c r="J66" s="56">
        <v>19</v>
      </c>
      <c r="K66" s="56">
        <v>18</v>
      </c>
      <c r="L66" s="56"/>
      <c r="M66" s="56">
        <v>31</v>
      </c>
      <c r="N66" s="56">
        <v>30</v>
      </c>
      <c r="O66" s="134"/>
      <c r="P66" s="134"/>
      <c r="Q66" s="56"/>
      <c r="R66" s="56">
        <v>18</v>
      </c>
      <c r="S66" s="56">
        <v>20</v>
      </c>
      <c r="T66" s="56"/>
      <c r="U66" s="56">
        <v>32</v>
      </c>
      <c r="V66" s="56">
        <v>24</v>
      </c>
      <c r="W66" s="56"/>
      <c r="X66" s="56">
        <v>17</v>
      </c>
      <c r="Y66" s="56">
        <v>25</v>
      </c>
    </row>
    <row r="67" spans="1:25" ht="12.75" customHeight="1">
      <c r="A67" s="54"/>
      <c r="B67" s="55" t="s">
        <v>78</v>
      </c>
      <c r="C67" s="49">
        <v>691</v>
      </c>
      <c r="D67" s="117">
        <v>359</v>
      </c>
      <c r="E67" s="117">
        <v>332</v>
      </c>
      <c r="F67" s="117">
        <f t="shared" si="0"/>
        <v>101</v>
      </c>
      <c r="G67" s="56">
        <v>50</v>
      </c>
      <c r="H67" s="56">
        <v>51</v>
      </c>
      <c r="I67" s="56"/>
      <c r="J67" s="56">
        <v>56</v>
      </c>
      <c r="K67" s="56">
        <v>54</v>
      </c>
      <c r="L67" s="56"/>
      <c r="M67" s="56">
        <v>73</v>
      </c>
      <c r="N67" s="56">
        <v>50</v>
      </c>
      <c r="O67" s="134"/>
      <c r="P67" s="134"/>
      <c r="Q67" s="56"/>
      <c r="R67" s="56">
        <v>54</v>
      </c>
      <c r="S67" s="56">
        <v>64</v>
      </c>
      <c r="T67" s="56"/>
      <c r="U67" s="56">
        <v>72</v>
      </c>
      <c r="V67" s="56">
        <v>56</v>
      </c>
      <c r="W67" s="56"/>
      <c r="X67" s="56">
        <v>54</v>
      </c>
      <c r="Y67" s="56">
        <v>57</v>
      </c>
    </row>
    <row r="68" spans="1:25" ht="12.75" customHeight="1">
      <c r="A68" s="54"/>
      <c r="B68" s="55" t="s">
        <v>79</v>
      </c>
      <c r="C68" s="49">
        <v>128</v>
      </c>
      <c r="D68" s="117">
        <v>62</v>
      </c>
      <c r="E68" s="117">
        <v>66</v>
      </c>
      <c r="F68" s="117">
        <f t="shared" si="0"/>
        <v>22</v>
      </c>
      <c r="G68" s="56">
        <v>11</v>
      </c>
      <c r="H68" s="56">
        <v>11</v>
      </c>
      <c r="I68" s="56"/>
      <c r="J68" s="56">
        <v>7</v>
      </c>
      <c r="K68" s="56">
        <v>4</v>
      </c>
      <c r="L68" s="56"/>
      <c r="M68" s="56">
        <v>7</v>
      </c>
      <c r="N68" s="56">
        <v>12</v>
      </c>
      <c r="O68" s="134"/>
      <c r="P68" s="134"/>
      <c r="Q68" s="56"/>
      <c r="R68" s="56">
        <v>13</v>
      </c>
      <c r="S68" s="56">
        <v>9</v>
      </c>
      <c r="T68" s="56"/>
      <c r="U68" s="56">
        <v>10</v>
      </c>
      <c r="V68" s="56">
        <v>15</v>
      </c>
      <c r="W68" s="56"/>
      <c r="X68" s="56">
        <v>14</v>
      </c>
      <c r="Y68" s="56">
        <v>15</v>
      </c>
    </row>
    <row r="69" spans="1:25" ht="12.75" customHeight="1">
      <c r="A69" s="54"/>
      <c r="B69" s="61" t="s">
        <v>80</v>
      </c>
      <c r="C69" s="49">
        <v>48</v>
      </c>
      <c r="D69" s="117">
        <v>25</v>
      </c>
      <c r="E69" s="117">
        <v>23</v>
      </c>
      <c r="F69" s="117">
        <f t="shared" si="0"/>
        <v>6</v>
      </c>
      <c r="G69" s="56">
        <v>2</v>
      </c>
      <c r="H69" s="56">
        <v>4</v>
      </c>
      <c r="I69" s="56"/>
      <c r="J69" s="56">
        <v>6</v>
      </c>
      <c r="K69" s="56">
        <v>5</v>
      </c>
      <c r="L69" s="56"/>
      <c r="M69" s="56">
        <v>7</v>
      </c>
      <c r="N69" s="56">
        <v>2</v>
      </c>
      <c r="O69" s="134"/>
      <c r="P69" s="134"/>
      <c r="Q69" s="56"/>
      <c r="R69" s="56">
        <v>2</v>
      </c>
      <c r="S69" s="56">
        <v>4</v>
      </c>
      <c r="T69" s="56"/>
      <c r="U69" s="56">
        <v>6</v>
      </c>
      <c r="V69" s="56">
        <v>6</v>
      </c>
      <c r="W69" s="56"/>
      <c r="X69" s="56">
        <v>2</v>
      </c>
      <c r="Y69" s="56">
        <v>2</v>
      </c>
    </row>
    <row r="70" spans="1:25" ht="4.5" customHeight="1" thickBot="1">
      <c r="A70" s="54"/>
      <c r="B70" s="138"/>
      <c r="C70" s="123"/>
      <c r="D70" s="139"/>
      <c r="E70" s="139"/>
      <c r="F70" s="124"/>
      <c r="G70" s="124"/>
      <c r="H70" s="124"/>
      <c r="I70" s="124"/>
      <c r="J70" s="124"/>
      <c r="K70" s="124"/>
      <c r="L70" s="124"/>
      <c r="M70" s="124"/>
      <c r="N70" s="124"/>
      <c r="O70" s="140"/>
      <c r="P70" s="140"/>
      <c r="Q70" s="123"/>
      <c r="R70" s="124"/>
      <c r="S70" s="124"/>
      <c r="T70" s="124"/>
      <c r="U70" s="124"/>
      <c r="V70" s="124"/>
      <c r="W70" s="124"/>
      <c r="X70" s="124"/>
      <c r="Y70" s="124"/>
    </row>
    <row r="71" ht="11.25"/>
    <row r="72" ht="11.25"/>
    <row r="73" ht="13.5" customHeight="1"/>
    <row r="74" ht="11.25"/>
    <row r="75" ht="11.25"/>
    <row r="76" ht="11.25"/>
    <row r="77" ht="11.25"/>
    <row r="78" ht="11.25"/>
  </sheetData>
  <mergeCells count="6">
    <mergeCell ref="U4:V4"/>
    <mergeCell ref="X4:Y4"/>
    <mergeCell ref="G4:H4"/>
    <mergeCell ref="J4:K4"/>
    <mergeCell ref="M4:N4"/>
    <mergeCell ref="R4:S4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K71"/>
    </sheetView>
  </sheetViews>
  <sheetFormatPr defaultColWidth="10.00390625" defaultRowHeight="12.75" customHeight="1"/>
  <cols>
    <col min="1" max="1" width="1.625" style="33" customWidth="1"/>
    <col min="2" max="2" width="10.625" style="33" customWidth="1"/>
    <col min="3" max="11" width="8.125" style="33" customWidth="1"/>
    <col min="12" max="16384" width="10.00390625" style="33" customWidth="1"/>
  </cols>
  <sheetData>
    <row r="1" ht="4.5" customHeight="1"/>
    <row r="2" ht="12.75" customHeight="1">
      <c r="B2" s="35" t="s">
        <v>440</v>
      </c>
    </row>
    <row r="3" ht="4.5" customHeight="1" thickBot="1"/>
    <row r="4" spans="2:11" ht="12.75" customHeight="1">
      <c r="B4" s="445" t="s">
        <v>25</v>
      </c>
      <c r="C4" s="107"/>
      <c r="D4" s="126" t="s">
        <v>9</v>
      </c>
      <c r="E4" s="106"/>
      <c r="F4" s="438" t="s">
        <v>122</v>
      </c>
      <c r="G4" s="440"/>
      <c r="H4" s="438" t="s">
        <v>123</v>
      </c>
      <c r="I4" s="440"/>
      <c r="J4" s="438" t="s">
        <v>124</v>
      </c>
      <c r="K4" s="439"/>
    </row>
    <row r="5" spans="2:11" s="36" customFormat="1" ht="12.75" customHeight="1">
      <c r="B5" s="446"/>
      <c r="C5" s="37" t="s">
        <v>9</v>
      </c>
      <c r="D5" s="37" t="s">
        <v>83</v>
      </c>
      <c r="E5" s="37" t="s">
        <v>84</v>
      </c>
      <c r="F5" s="37" t="s">
        <v>83</v>
      </c>
      <c r="G5" s="37" t="s">
        <v>84</v>
      </c>
      <c r="H5" s="37" t="s">
        <v>83</v>
      </c>
      <c r="I5" s="37" t="s">
        <v>84</v>
      </c>
      <c r="J5" s="37" t="s">
        <v>83</v>
      </c>
      <c r="K5" s="37" t="s">
        <v>84</v>
      </c>
    </row>
    <row r="6" spans="2:11" ht="4.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3.5" customHeight="1">
      <c r="A7" s="54"/>
      <c r="B7" s="132" t="s">
        <v>28</v>
      </c>
      <c r="C7" s="44">
        <v>27475</v>
      </c>
      <c r="D7" s="45">
        <v>14044</v>
      </c>
      <c r="E7" s="45">
        <v>13431</v>
      </c>
      <c r="F7" s="45">
        <v>4407</v>
      </c>
      <c r="G7" s="45">
        <v>4218</v>
      </c>
      <c r="H7" s="45">
        <v>4698</v>
      </c>
      <c r="I7" s="45">
        <v>4470</v>
      </c>
      <c r="J7" s="45">
        <v>4939</v>
      </c>
      <c r="K7" s="45">
        <v>4743</v>
      </c>
    </row>
    <row r="8" spans="2:11" ht="12.75" customHeight="1">
      <c r="B8" s="48" t="s">
        <v>29</v>
      </c>
      <c r="C8" s="49">
        <v>478</v>
      </c>
      <c r="D8" s="117">
        <v>240</v>
      </c>
      <c r="E8" s="117">
        <v>238</v>
      </c>
      <c r="F8" s="50">
        <v>79</v>
      </c>
      <c r="G8" s="50">
        <v>79</v>
      </c>
      <c r="H8" s="50">
        <v>79</v>
      </c>
      <c r="I8" s="50">
        <v>75</v>
      </c>
      <c r="J8" s="50">
        <v>82</v>
      </c>
      <c r="K8" s="50">
        <v>84</v>
      </c>
    </row>
    <row r="9" spans="2:11" ht="12.75" customHeight="1">
      <c r="B9" s="48" t="s">
        <v>30</v>
      </c>
      <c r="C9" s="49">
        <v>624</v>
      </c>
      <c r="D9" s="117">
        <v>317</v>
      </c>
      <c r="E9" s="117">
        <v>307</v>
      </c>
      <c r="F9" s="50">
        <v>99</v>
      </c>
      <c r="G9" s="50">
        <v>108</v>
      </c>
      <c r="H9" s="50">
        <v>123</v>
      </c>
      <c r="I9" s="50">
        <v>93</v>
      </c>
      <c r="J9" s="50">
        <v>95</v>
      </c>
      <c r="K9" s="50">
        <v>106</v>
      </c>
    </row>
    <row r="10" spans="2:11" s="34" customFormat="1" ht="4.5" customHeight="1">
      <c r="B10" s="135"/>
      <c r="C10" s="49"/>
      <c r="D10" s="117"/>
      <c r="E10" s="117"/>
      <c r="F10" s="60"/>
      <c r="G10" s="60"/>
      <c r="H10" s="60"/>
      <c r="I10" s="60"/>
      <c r="J10" s="60"/>
      <c r="K10" s="60"/>
    </row>
    <row r="11" spans="1:11" ht="13.5" customHeight="1">
      <c r="A11" s="54"/>
      <c r="B11" s="55" t="s">
        <v>31</v>
      </c>
      <c r="C11" s="49">
        <v>9089</v>
      </c>
      <c r="D11" s="117">
        <v>4629</v>
      </c>
      <c r="E11" s="117">
        <v>4460</v>
      </c>
      <c r="F11" s="56">
        <v>1462</v>
      </c>
      <c r="G11" s="56">
        <v>1391</v>
      </c>
      <c r="H11" s="56">
        <v>1635</v>
      </c>
      <c r="I11" s="56">
        <v>1485</v>
      </c>
      <c r="J11" s="56">
        <v>1532</v>
      </c>
      <c r="K11" s="56">
        <v>1584</v>
      </c>
    </row>
    <row r="12" spans="1:11" ht="12.75" customHeight="1">
      <c r="A12" s="54"/>
      <c r="B12" s="55" t="s">
        <v>32</v>
      </c>
      <c r="C12" s="49">
        <v>1975</v>
      </c>
      <c r="D12" s="117">
        <v>1022</v>
      </c>
      <c r="E12" s="117">
        <v>953</v>
      </c>
      <c r="F12" s="56">
        <v>316</v>
      </c>
      <c r="G12" s="56">
        <v>281</v>
      </c>
      <c r="H12" s="56">
        <v>308</v>
      </c>
      <c r="I12" s="56">
        <v>324</v>
      </c>
      <c r="J12" s="56">
        <v>398</v>
      </c>
      <c r="K12" s="56">
        <v>348</v>
      </c>
    </row>
    <row r="13" spans="1:11" ht="12.75" customHeight="1">
      <c r="A13" s="54"/>
      <c r="B13" s="55" t="s">
        <v>33</v>
      </c>
      <c r="C13" s="49">
        <v>1380</v>
      </c>
      <c r="D13" s="117">
        <v>706</v>
      </c>
      <c r="E13" s="117">
        <v>674</v>
      </c>
      <c r="F13" s="56">
        <v>228</v>
      </c>
      <c r="G13" s="56">
        <v>202</v>
      </c>
      <c r="H13" s="56">
        <v>247</v>
      </c>
      <c r="I13" s="56">
        <v>229</v>
      </c>
      <c r="J13" s="56">
        <v>231</v>
      </c>
      <c r="K13" s="56">
        <v>243</v>
      </c>
    </row>
    <row r="14" spans="1:11" ht="12.75" customHeight="1">
      <c r="A14" s="54"/>
      <c r="B14" s="55" t="s">
        <v>34</v>
      </c>
      <c r="C14" s="49">
        <v>1887</v>
      </c>
      <c r="D14" s="117">
        <v>895</v>
      </c>
      <c r="E14" s="117">
        <v>992</v>
      </c>
      <c r="F14" s="56">
        <v>273</v>
      </c>
      <c r="G14" s="56">
        <v>316</v>
      </c>
      <c r="H14" s="56">
        <v>318</v>
      </c>
      <c r="I14" s="56">
        <v>319</v>
      </c>
      <c r="J14" s="56">
        <v>304</v>
      </c>
      <c r="K14" s="56">
        <v>357</v>
      </c>
    </row>
    <row r="15" spans="1:11" ht="12.75" customHeight="1">
      <c r="A15" s="54"/>
      <c r="B15" s="55" t="s">
        <v>35</v>
      </c>
      <c r="C15" s="49">
        <v>228</v>
      </c>
      <c r="D15" s="117">
        <v>117</v>
      </c>
      <c r="E15" s="117">
        <v>111</v>
      </c>
      <c r="F15" s="56">
        <v>34</v>
      </c>
      <c r="G15" s="56">
        <v>44</v>
      </c>
      <c r="H15" s="56">
        <v>38</v>
      </c>
      <c r="I15" s="56">
        <v>29</v>
      </c>
      <c r="J15" s="56">
        <v>45</v>
      </c>
      <c r="K15" s="56">
        <v>38</v>
      </c>
    </row>
    <row r="16" spans="1:11" s="34" customFormat="1" ht="4.5" customHeight="1">
      <c r="A16" s="57"/>
      <c r="B16" s="58"/>
      <c r="C16" s="49"/>
      <c r="D16" s="117"/>
      <c r="E16" s="117"/>
      <c r="F16" s="51"/>
      <c r="G16" s="51"/>
      <c r="H16" s="51"/>
      <c r="I16" s="51"/>
      <c r="J16" s="51"/>
      <c r="K16" s="51"/>
    </row>
    <row r="17" spans="1:11" ht="13.5" customHeight="1">
      <c r="A17" s="54"/>
      <c r="B17" s="55" t="s">
        <v>36</v>
      </c>
      <c r="C17" s="49">
        <v>50</v>
      </c>
      <c r="D17" s="117">
        <v>22</v>
      </c>
      <c r="E17" s="117">
        <v>28</v>
      </c>
      <c r="F17" s="56">
        <v>8</v>
      </c>
      <c r="G17" s="56">
        <v>6</v>
      </c>
      <c r="H17" s="56">
        <v>8</v>
      </c>
      <c r="I17" s="56">
        <v>10</v>
      </c>
      <c r="J17" s="56">
        <v>6</v>
      </c>
      <c r="K17" s="56">
        <v>12</v>
      </c>
    </row>
    <row r="18" spans="1:11" ht="12.75" customHeight="1">
      <c r="A18" s="54"/>
      <c r="B18" s="55" t="s">
        <v>37</v>
      </c>
      <c r="C18" s="49">
        <v>89</v>
      </c>
      <c r="D18" s="117">
        <v>44</v>
      </c>
      <c r="E18" s="117">
        <v>45</v>
      </c>
      <c r="F18" s="56">
        <v>13</v>
      </c>
      <c r="G18" s="56">
        <v>20</v>
      </c>
      <c r="H18" s="56">
        <v>15</v>
      </c>
      <c r="I18" s="56">
        <v>11</v>
      </c>
      <c r="J18" s="56">
        <v>16</v>
      </c>
      <c r="K18" s="56">
        <v>14</v>
      </c>
    </row>
    <row r="19" spans="1:11" ht="12.75" customHeight="1">
      <c r="A19" s="54"/>
      <c r="B19" s="55" t="s">
        <v>38</v>
      </c>
      <c r="C19" s="49">
        <v>843</v>
      </c>
      <c r="D19" s="117">
        <v>421</v>
      </c>
      <c r="E19" s="117">
        <v>422</v>
      </c>
      <c r="F19" s="56">
        <v>135</v>
      </c>
      <c r="G19" s="56">
        <v>144</v>
      </c>
      <c r="H19" s="56">
        <v>133</v>
      </c>
      <c r="I19" s="56">
        <v>137</v>
      </c>
      <c r="J19" s="56">
        <v>153</v>
      </c>
      <c r="K19" s="56">
        <v>141</v>
      </c>
    </row>
    <row r="20" spans="1:11" ht="12.75" customHeight="1">
      <c r="A20" s="54"/>
      <c r="B20" s="55" t="s">
        <v>39</v>
      </c>
      <c r="C20" s="49">
        <v>235</v>
      </c>
      <c r="D20" s="117">
        <v>139</v>
      </c>
      <c r="E20" s="117">
        <v>96</v>
      </c>
      <c r="F20" s="56">
        <v>41</v>
      </c>
      <c r="G20" s="56">
        <v>27</v>
      </c>
      <c r="H20" s="56">
        <v>41</v>
      </c>
      <c r="I20" s="56">
        <v>36</v>
      </c>
      <c r="J20" s="56">
        <v>57</v>
      </c>
      <c r="K20" s="56">
        <v>33</v>
      </c>
    </row>
    <row r="21" spans="1:11" ht="12.75" customHeight="1">
      <c r="A21" s="54"/>
      <c r="B21" s="55" t="s">
        <v>40</v>
      </c>
      <c r="C21" s="49">
        <v>371</v>
      </c>
      <c r="D21" s="117">
        <v>200</v>
      </c>
      <c r="E21" s="117">
        <v>171</v>
      </c>
      <c r="F21" s="56">
        <v>59</v>
      </c>
      <c r="G21" s="56">
        <v>49</v>
      </c>
      <c r="H21" s="56">
        <v>70</v>
      </c>
      <c r="I21" s="56">
        <v>57</v>
      </c>
      <c r="J21" s="56">
        <v>71</v>
      </c>
      <c r="K21" s="56">
        <v>65</v>
      </c>
    </row>
    <row r="22" spans="1:11" s="34" customFormat="1" ht="4.5" customHeight="1">
      <c r="A22" s="57"/>
      <c r="B22" s="58"/>
      <c r="C22" s="49"/>
      <c r="D22" s="117"/>
      <c r="E22" s="117"/>
      <c r="F22" s="51"/>
      <c r="G22" s="51"/>
      <c r="H22" s="51"/>
      <c r="I22" s="51"/>
      <c r="J22" s="51"/>
      <c r="K22" s="51"/>
    </row>
    <row r="23" spans="1:11" ht="13.5" customHeight="1">
      <c r="A23" s="54"/>
      <c r="B23" s="55" t="s">
        <v>41</v>
      </c>
      <c r="C23" s="49">
        <v>436</v>
      </c>
      <c r="D23" s="117">
        <v>224</v>
      </c>
      <c r="E23" s="117">
        <v>212</v>
      </c>
      <c r="F23" s="56">
        <v>72</v>
      </c>
      <c r="G23" s="56">
        <v>64</v>
      </c>
      <c r="H23" s="56">
        <v>72</v>
      </c>
      <c r="I23" s="56">
        <v>70</v>
      </c>
      <c r="J23" s="56">
        <v>80</v>
      </c>
      <c r="K23" s="56">
        <v>78</v>
      </c>
    </row>
    <row r="24" spans="1:11" ht="12.75" customHeight="1">
      <c r="A24" s="54"/>
      <c r="B24" s="55" t="s">
        <v>42</v>
      </c>
      <c r="C24" s="49">
        <v>97</v>
      </c>
      <c r="D24" s="117">
        <v>48</v>
      </c>
      <c r="E24" s="117">
        <v>49</v>
      </c>
      <c r="F24" s="56">
        <v>12</v>
      </c>
      <c r="G24" s="56">
        <v>20</v>
      </c>
      <c r="H24" s="56">
        <v>19</v>
      </c>
      <c r="I24" s="56">
        <v>12</v>
      </c>
      <c r="J24" s="56">
        <v>17</v>
      </c>
      <c r="K24" s="56">
        <v>17</v>
      </c>
    </row>
    <row r="25" spans="1:11" ht="12.75" customHeight="1">
      <c r="A25" s="54"/>
      <c r="B25" s="55" t="s">
        <v>43</v>
      </c>
      <c r="C25" s="49">
        <v>124</v>
      </c>
      <c r="D25" s="117">
        <v>57</v>
      </c>
      <c r="E25" s="117">
        <v>67</v>
      </c>
      <c r="F25" s="56">
        <v>15</v>
      </c>
      <c r="G25" s="56">
        <v>18</v>
      </c>
      <c r="H25" s="56">
        <v>20</v>
      </c>
      <c r="I25" s="56">
        <v>28</v>
      </c>
      <c r="J25" s="56">
        <v>22</v>
      </c>
      <c r="K25" s="56">
        <v>21</v>
      </c>
    </row>
    <row r="26" spans="1:11" ht="12.75" customHeight="1">
      <c r="A26" s="54"/>
      <c r="B26" s="55" t="s">
        <v>44</v>
      </c>
      <c r="C26" s="49">
        <v>51</v>
      </c>
      <c r="D26" s="117">
        <v>29</v>
      </c>
      <c r="E26" s="117">
        <v>22</v>
      </c>
      <c r="F26" s="56">
        <v>10</v>
      </c>
      <c r="G26" s="56">
        <v>6</v>
      </c>
      <c r="H26" s="56">
        <v>8</v>
      </c>
      <c r="I26" s="56">
        <v>7</v>
      </c>
      <c r="J26" s="56">
        <v>11</v>
      </c>
      <c r="K26" s="56">
        <v>9</v>
      </c>
    </row>
    <row r="27" spans="1:11" ht="12.75" customHeight="1">
      <c r="A27" s="54"/>
      <c r="B27" s="55" t="s">
        <v>45</v>
      </c>
      <c r="C27" s="49">
        <v>21</v>
      </c>
      <c r="D27" s="117">
        <v>11</v>
      </c>
      <c r="E27" s="117">
        <v>10</v>
      </c>
      <c r="F27" s="56">
        <v>6</v>
      </c>
      <c r="G27" s="56">
        <v>3</v>
      </c>
      <c r="H27" s="56">
        <v>3</v>
      </c>
      <c r="I27" s="56">
        <v>5</v>
      </c>
      <c r="J27" s="56">
        <v>2</v>
      </c>
      <c r="K27" s="56">
        <v>2</v>
      </c>
    </row>
    <row r="28" spans="1:11" s="34" customFormat="1" ht="4.5" customHeight="1">
      <c r="A28" s="57"/>
      <c r="B28" s="58"/>
      <c r="C28" s="49"/>
      <c r="D28" s="117"/>
      <c r="E28" s="117"/>
      <c r="F28" s="51"/>
      <c r="G28" s="51"/>
      <c r="H28" s="51"/>
      <c r="I28" s="51"/>
      <c r="J28" s="51"/>
      <c r="K28" s="51"/>
    </row>
    <row r="29" spans="1:11" ht="13.5" customHeight="1">
      <c r="A29" s="54"/>
      <c r="B29" s="55" t="s">
        <v>46</v>
      </c>
      <c r="C29" s="49">
        <v>43</v>
      </c>
      <c r="D29" s="117">
        <v>20</v>
      </c>
      <c r="E29" s="117">
        <v>23</v>
      </c>
      <c r="F29" s="56">
        <v>8</v>
      </c>
      <c r="G29" s="56">
        <v>13</v>
      </c>
      <c r="H29" s="56">
        <v>4</v>
      </c>
      <c r="I29" s="56">
        <v>2</v>
      </c>
      <c r="J29" s="56">
        <v>8</v>
      </c>
      <c r="K29" s="56">
        <v>8</v>
      </c>
    </row>
    <row r="30" spans="1:11" ht="12.75" customHeight="1">
      <c r="A30" s="54"/>
      <c r="B30" s="55" t="s">
        <v>47</v>
      </c>
      <c r="C30" s="49">
        <v>111</v>
      </c>
      <c r="D30" s="117">
        <v>57</v>
      </c>
      <c r="E30" s="117">
        <v>54</v>
      </c>
      <c r="F30" s="56">
        <v>18</v>
      </c>
      <c r="G30" s="56">
        <v>12</v>
      </c>
      <c r="H30" s="56">
        <v>24</v>
      </c>
      <c r="I30" s="56">
        <v>22</v>
      </c>
      <c r="J30" s="56">
        <v>15</v>
      </c>
      <c r="K30" s="56">
        <v>20</v>
      </c>
    </row>
    <row r="31" spans="1:11" ht="12.75" customHeight="1">
      <c r="A31" s="54"/>
      <c r="B31" s="55" t="s">
        <v>48</v>
      </c>
      <c r="C31" s="49">
        <v>153</v>
      </c>
      <c r="D31" s="117">
        <v>76</v>
      </c>
      <c r="E31" s="117">
        <v>77</v>
      </c>
      <c r="F31" s="56">
        <v>24</v>
      </c>
      <c r="G31" s="56">
        <v>19</v>
      </c>
      <c r="H31" s="56">
        <v>24</v>
      </c>
      <c r="I31" s="56">
        <v>30</v>
      </c>
      <c r="J31" s="56">
        <v>28</v>
      </c>
      <c r="K31" s="56">
        <v>28</v>
      </c>
    </row>
    <row r="32" spans="1:11" ht="12.75" customHeight="1">
      <c r="A32" s="54"/>
      <c r="B32" s="55" t="s">
        <v>49</v>
      </c>
      <c r="C32" s="49">
        <v>163</v>
      </c>
      <c r="D32" s="117">
        <v>84</v>
      </c>
      <c r="E32" s="117">
        <v>79</v>
      </c>
      <c r="F32" s="56">
        <v>28</v>
      </c>
      <c r="G32" s="56">
        <v>25</v>
      </c>
      <c r="H32" s="56">
        <v>26</v>
      </c>
      <c r="I32" s="56">
        <v>23</v>
      </c>
      <c r="J32" s="56">
        <v>30</v>
      </c>
      <c r="K32" s="56">
        <v>31</v>
      </c>
    </row>
    <row r="33" spans="1:11" ht="12.75" customHeight="1">
      <c r="A33" s="54"/>
      <c r="B33" s="55" t="s">
        <v>50</v>
      </c>
      <c r="C33" s="49">
        <v>185</v>
      </c>
      <c r="D33" s="117">
        <v>100</v>
      </c>
      <c r="E33" s="117">
        <v>85</v>
      </c>
      <c r="F33" s="56">
        <v>37</v>
      </c>
      <c r="G33" s="56">
        <v>26</v>
      </c>
      <c r="H33" s="56">
        <v>33</v>
      </c>
      <c r="I33" s="56">
        <v>27</v>
      </c>
      <c r="J33" s="56">
        <v>30</v>
      </c>
      <c r="K33" s="56">
        <v>32</v>
      </c>
    </row>
    <row r="34" spans="1:11" s="34" customFormat="1" ht="4.5" customHeight="1">
      <c r="A34" s="57"/>
      <c r="B34" s="58"/>
      <c r="C34" s="49"/>
      <c r="D34" s="117"/>
      <c r="E34" s="117"/>
      <c r="F34" s="51"/>
      <c r="G34" s="51"/>
      <c r="H34" s="51"/>
      <c r="I34" s="51"/>
      <c r="J34" s="51"/>
      <c r="K34" s="51"/>
    </row>
    <row r="35" spans="1:11" ht="13.5" customHeight="1">
      <c r="A35" s="54"/>
      <c r="B35" s="55" t="s">
        <v>51</v>
      </c>
      <c r="C35" s="49">
        <v>95</v>
      </c>
      <c r="D35" s="117">
        <v>48</v>
      </c>
      <c r="E35" s="117">
        <v>47</v>
      </c>
      <c r="F35" s="56">
        <v>14</v>
      </c>
      <c r="G35" s="56">
        <v>11</v>
      </c>
      <c r="H35" s="56">
        <v>16</v>
      </c>
      <c r="I35" s="56">
        <v>18</v>
      </c>
      <c r="J35" s="56">
        <v>18</v>
      </c>
      <c r="K35" s="56">
        <v>18</v>
      </c>
    </row>
    <row r="36" spans="1:11" ht="12.75" customHeight="1">
      <c r="A36" s="54"/>
      <c r="B36" s="55" t="s">
        <v>52</v>
      </c>
      <c r="C36" s="49">
        <v>111</v>
      </c>
      <c r="D36" s="117">
        <v>62</v>
      </c>
      <c r="E36" s="117">
        <v>49</v>
      </c>
      <c r="F36" s="56">
        <v>14</v>
      </c>
      <c r="G36" s="56">
        <v>15</v>
      </c>
      <c r="H36" s="56">
        <v>20</v>
      </c>
      <c r="I36" s="56">
        <v>14</v>
      </c>
      <c r="J36" s="56">
        <v>28</v>
      </c>
      <c r="K36" s="56">
        <v>20</v>
      </c>
    </row>
    <row r="37" spans="1:11" ht="12.75" customHeight="1">
      <c r="A37" s="54"/>
      <c r="B37" s="55" t="s">
        <v>53</v>
      </c>
      <c r="C37" s="49">
        <v>465</v>
      </c>
      <c r="D37" s="117">
        <v>244</v>
      </c>
      <c r="E37" s="117">
        <v>221</v>
      </c>
      <c r="F37" s="56">
        <v>91</v>
      </c>
      <c r="G37" s="56">
        <v>57</v>
      </c>
      <c r="H37" s="56">
        <v>73</v>
      </c>
      <c r="I37" s="56">
        <v>88</v>
      </c>
      <c r="J37" s="56">
        <v>80</v>
      </c>
      <c r="K37" s="56">
        <v>76</v>
      </c>
    </row>
    <row r="38" spans="1:11" ht="12.75" customHeight="1">
      <c r="A38" s="54"/>
      <c r="B38" s="55" t="s">
        <v>54</v>
      </c>
      <c r="C38" s="49">
        <v>682</v>
      </c>
      <c r="D38" s="117">
        <v>348</v>
      </c>
      <c r="E38" s="117">
        <v>334</v>
      </c>
      <c r="F38" s="56">
        <v>111</v>
      </c>
      <c r="G38" s="56">
        <v>96</v>
      </c>
      <c r="H38" s="56">
        <v>103</v>
      </c>
      <c r="I38" s="56">
        <v>119</v>
      </c>
      <c r="J38" s="56">
        <v>134</v>
      </c>
      <c r="K38" s="56">
        <v>119</v>
      </c>
    </row>
    <row r="39" spans="1:11" ht="12.75" customHeight="1">
      <c r="A39" s="54"/>
      <c r="B39" s="55" t="s">
        <v>55</v>
      </c>
      <c r="C39" s="49">
        <v>1163</v>
      </c>
      <c r="D39" s="117">
        <v>600</v>
      </c>
      <c r="E39" s="117">
        <v>563</v>
      </c>
      <c r="F39" s="56">
        <v>195</v>
      </c>
      <c r="G39" s="56">
        <v>180</v>
      </c>
      <c r="H39" s="56">
        <v>181</v>
      </c>
      <c r="I39" s="56">
        <v>178</v>
      </c>
      <c r="J39" s="56">
        <v>224</v>
      </c>
      <c r="K39" s="56">
        <v>205</v>
      </c>
    </row>
    <row r="40" spans="1:11" s="34" customFormat="1" ht="4.5" customHeight="1">
      <c r="A40" s="57"/>
      <c r="B40" s="58"/>
      <c r="C40" s="49"/>
      <c r="D40" s="117"/>
      <c r="E40" s="117"/>
      <c r="F40" s="51"/>
      <c r="G40" s="51"/>
      <c r="H40" s="51"/>
      <c r="I40" s="51"/>
      <c r="J40" s="51"/>
      <c r="K40" s="51"/>
    </row>
    <row r="41" spans="1:11" ht="13.5" customHeight="1">
      <c r="A41" s="54"/>
      <c r="B41" s="55" t="s">
        <v>56</v>
      </c>
      <c r="C41" s="49">
        <v>467</v>
      </c>
      <c r="D41" s="117">
        <v>220</v>
      </c>
      <c r="E41" s="117">
        <v>247</v>
      </c>
      <c r="F41" s="56">
        <v>59</v>
      </c>
      <c r="G41" s="56">
        <v>90</v>
      </c>
      <c r="H41" s="56">
        <v>97</v>
      </c>
      <c r="I41" s="56">
        <v>85</v>
      </c>
      <c r="J41" s="56">
        <v>64</v>
      </c>
      <c r="K41" s="56">
        <v>72</v>
      </c>
    </row>
    <row r="42" spans="1:11" ht="12.75" customHeight="1">
      <c r="A42" s="54"/>
      <c r="B42" s="55" t="s">
        <v>57</v>
      </c>
      <c r="C42" s="49">
        <v>474</v>
      </c>
      <c r="D42" s="117">
        <v>245</v>
      </c>
      <c r="E42" s="117">
        <v>229</v>
      </c>
      <c r="F42" s="56">
        <v>70</v>
      </c>
      <c r="G42" s="56">
        <v>73</v>
      </c>
      <c r="H42" s="56">
        <v>82</v>
      </c>
      <c r="I42" s="56">
        <v>77</v>
      </c>
      <c r="J42" s="56">
        <v>93</v>
      </c>
      <c r="K42" s="56">
        <v>79</v>
      </c>
    </row>
    <row r="43" spans="1:11" ht="12.75" customHeight="1">
      <c r="A43" s="54"/>
      <c r="B43" s="55" t="s">
        <v>58</v>
      </c>
      <c r="C43" s="49">
        <v>288</v>
      </c>
      <c r="D43" s="117">
        <v>146</v>
      </c>
      <c r="E43" s="117">
        <v>142</v>
      </c>
      <c r="F43" s="56">
        <v>50</v>
      </c>
      <c r="G43" s="56">
        <v>41</v>
      </c>
      <c r="H43" s="56">
        <v>44</v>
      </c>
      <c r="I43" s="56">
        <v>54</v>
      </c>
      <c r="J43" s="56">
        <v>52</v>
      </c>
      <c r="K43" s="56">
        <v>47</v>
      </c>
    </row>
    <row r="44" spans="1:11" ht="12.75" customHeight="1">
      <c r="A44" s="54"/>
      <c r="B44" s="55" t="s">
        <v>59</v>
      </c>
      <c r="C44" s="49">
        <v>260</v>
      </c>
      <c r="D44" s="117">
        <v>135</v>
      </c>
      <c r="E44" s="117">
        <v>125</v>
      </c>
      <c r="F44" s="56">
        <v>41</v>
      </c>
      <c r="G44" s="56">
        <v>41</v>
      </c>
      <c r="H44" s="56">
        <v>48</v>
      </c>
      <c r="I44" s="56">
        <v>34</v>
      </c>
      <c r="J44" s="56">
        <v>46</v>
      </c>
      <c r="K44" s="56">
        <v>50</v>
      </c>
    </row>
    <row r="45" spans="1:11" ht="12.75" customHeight="1">
      <c r="A45" s="54"/>
      <c r="B45" s="55" t="s">
        <v>60</v>
      </c>
      <c r="C45" s="49">
        <v>391</v>
      </c>
      <c r="D45" s="117">
        <v>190</v>
      </c>
      <c r="E45" s="117">
        <v>201</v>
      </c>
      <c r="F45" s="56">
        <v>67</v>
      </c>
      <c r="G45" s="56">
        <v>61</v>
      </c>
      <c r="H45" s="56">
        <v>57</v>
      </c>
      <c r="I45" s="56">
        <v>63</v>
      </c>
      <c r="J45" s="56">
        <v>66</v>
      </c>
      <c r="K45" s="56">
        <v>77</v>
      </c>
    </row>
    <row r="46" spans="1:11" s="34" customFormat="1" ht="4.5" customHeight="1">
      <c r="A46" s="57"/>
      <c r="B46" s="58"/>
      <c r="C46" s="49"/>
      <c r="D46" s="117"/>
      <c r="E46" s="117"/>
      <c r="F46" s="51"/>
      <c r="G46" s="51"/>
      <c r="H46" s="51"/>
      <c r="I46" s="51"/>
      <c r="J46" s="51"/>
      <c r="K46" s="51"/>
    </row>
    <row r="47" spans="1:11" ht="13.5" customHeight="1">
      <c r="A47" s="54"/>
      <c r="B47" s="55" t="s">
        <v>61</v>
      </c>
      <c r="C47" s="49">
        <v>450</v>
      </c>
      <c r="D47" s="117">
        <v>242</v>
      </c>
      <c r="E47" s="117">
        <v>208</v>
      </c>
      <c r="F47" s="56">
        <v>70</v>
      </c>
      <c r="G47" s="56">
        <v>68</v>
      </c>
      <c r="H47" s="56">
        <v>69</v>
      </c>
      <c r="I47" s="56">
        <v>68</v>
      </c>
      <c r="J47" s="56">
        <v>103</v>
      </c>
      <c r="K47" s="56">
        <v>72</v>
      </c>
    </row>
    <row r="48" spans="1:11" ht="12.75" customHeight="1">
      <c r="A48" s="54"/>
      <c r="B48" s="55" t="s">
        <v>62</v>
      </c>
      <c r="C48" s="49">
        <v>814</v>
      </c>
      <c r="D48" s="117">
        <v>429</v>
      </c>
      <c r="E48" s="117">
        <v>385</v>
      </c>
      <c r="F48" s="56">
        <v>149</v>
      </c>
      <c r="G48" s="56">
        <v>115</v>
      </c>
      <c r="H48" s="56">
        <v>131</v>
      </c>
      <c r="I48" s="56">
        <v>146</v>
      </c>
      <c r="J48" s="56">
        <v>149</v>
      </c>
      <c r="K48" s="56">
        <v>124</v>
      </c>
    </row>
    <row r="49" spans="1:11" ht="12.75" customHeight="1">
      <c r="A49" s="54"/>
      <c r="B49" s="55" t="s">
        <v>63</v>
      </c>
      <c r="C49" s="49">
        <v>275</v>
      </c>
      <c r="D49" s="117">
        <v>138</v>
      </c>
      <c r="E49" s="117">
        <v>137</v>
      </c>
      <c r="F49" s="56">
        <v>48</v>
      </c>
      <c r="G49" s="56">
        <v>50</v>
      </c>
      <c r="H49" s="56">
        <v>43</v>
      </c>
      <c r="I49" s="56">
        <v>40</v>
      </c>
      <c r="J49" s="56">
        <v>47</v>
      </c>
      <c r="K49" s="56">
        <v>47</v>
      </c>
    </row>
    <row r="50" spans="1:11" ht="12.75" customHeight="1">
      <c r="A50" s="54"/>
      <c r="B50" s="55" t="s">
        <v>64</v>
      </c>
      <c r="C50" s="49">
        <v>421</v>
      </c>
      <c r="D50" s="117">
        <v>227</v>
      </c>
      <c r="E50" s="117">
        <v>194</v>
      </c>
      <c r="F50" s="56">
        <v>71</v>
      </c>
      <c r="G50" s="56">
        <v>71</v>
      </c>
      <c r="H50" s="56">
        <v>73</v>
      </c>
      <c r="I50" s="56">
        <v>60</v>
      </c>
      <c r="J50" s="56">
        <v>83</v>
      </c>
      <c r="K50" s="56">
        <v>63</v>
      </c>
    </row>
    <row r="51" spans="1:11" ht="12.75" customHeight="1">
      <c r="A51" s="54"/>
      <c r="B51" s="55" t="s">
        <v>65</v>
      </c>
      <c r="C51" s="49">
        <v>30</v>
      </c>
      <c r="D51" s="117">
        <v>16</v>
      </c>
      <c r="E51" s="117">
        <v>14</v>
      </c>
      <c r="F51" s="56">
        <v>7</v>
      </c>
      <c r="G51" s="56">
        <v>6</v>
      </c>
      <c r="H51" s="56">
        <v>6</v>
      </c>
      <c r="I51" s="56">
        <v>4</v>
      </c>
      <c r="J51" s="56">
        <v>3</v>
      </c>
      <c r="K51" s="56">
        <v>4</v>
      </c>
    </row>
    <row r="52" spans="1:11" s="34" customFormat="1" ht="4.5" customHeight="1">
      <c r="A52" s="57"/>
      <c r="B52" s="58"/>
      <c r="C52" s="49"/>
      <c r="D52" s="117"/>
      <c r="E52" s="117"/>
      <c r="F52" s="51"/>
      <c r="G52" s="51"/>
      <c r="H52" s="51"/>
      <c r="I52" s="51"/>
      <c r="J52" s="51"/>
      <c r="K52" s="51"/>
    </row>
    <row r="53" spans="1:11" ht="13.5" customHeight="1">
      <c r="A53" s="54"/>
      <c r="B53" s="55" t="s">
        <v>66</v>
      </c>
      <c r="C53" s="49">
        <v>624</v>
      </c>
      <c r="D53" s="117">
        <v>319</v>
      </c>
      <c r="E53" s="117">
        <v>305</v>
      </c>
      <c r="F53" s="56">
        <v>90</v>
      </c>
      <c r="G53" s="56">
        <v>110</v>
      </c>
      <c r="H53" s="56">
        <v>110</v>
      </c>
      <c r="I53" s="56">
        <v>90</v>
      </c>
      <c r="J53" s="56">
        <v>119</v>
      </c>
      <c r="K53" s="56">
        <v>105</v>
      </c>
    </row>
    <row r="54" spans="1:11" ht="12.75" customHeight="1">
      <c r="A54" s="54"/>
      <c r="B54" s="55" t="s">
        <v>67</v>
      </c>
      <c r="C54" s="49">
        <v>328</v>
      </c>
      <c r="D54" s="117">
        <v>180</v>
      </c>
      <c r="E54" s="117">
        <v>148</v>
      </c>
      <c r="F54" s="56">
        <v>56</v>
      </c>
      <c r="G54" s="56">
        <v>36</v>
      </c>
      <c r="H54" s="56">
        <v>56</v>
      </c>
      <c r="I54" s="56">
        <v>57</v>
      </c>
      <c r="J54" s="56">
        <v>68</v>
      </c>
      <c r="K54" s="56">
        <v>55</v>
      </c>
    </row>
    <row r="55" spans="1:11" ht="12.75" customHeight="1">
      <c r="A55" s="54"/>
      <c r="B55" s="55" t="s">
        <v>68</v>
      </c>
      <c r="C55" s="49">
        <v>173</v>
      </c>
      <c r="D55" s="117">
        <v>102</v>
      </c>
      <c r="E55" s="117">
        <v>71</v>
      </c>
      <c r="F55" s="56">
        <v>29</v>
      </c>
      <c r="G55" s="56">
        <v>20</v>
      </c>
      <c r="H55" s="56">
        <v>33</v>
      </c>
      <c r="I55" s="56">
        <v>22</v>
      </c>
      <c r="J55" s="56">
        <v>40</v>
      </c>
      <c r="K55" s="56">
        <v>29</v>
      </c>
    </row>
    <row r="56" spans="1:11" ht="12.75" customHeight="1">
      <c r="A56" s="54"/>
      <c r="B56" s="55" t="s">
        <v>69</v>
      </c>
      <c r="C56" s="49">
        <v>208</v>
      </c>
      <c r="D56" s="117">
        <v>112</v>
      </c>
      <c r="E56" s="117">
        <v>96</v>
      </c>
      <c r="F56" s="56">
        <v>29</v>
      </c>
      <c r="G56" s="56">
        <v>31</v>
      </c>
      <c r="H56" s="56">
        <v>38</v>
      </c>
      <c r="I56" s="56">
        <v>30</v>
      </c>
      <c r="J56" s="56">
        <v>45</v>
      </c>
      <c r="K56" s="56">
        <v>35</v>
      </c>
    </row>
    <row r="57" spans="1:11" ht="12.75" customHeight="1">
      <c r="A57" s="54"/>
      <c r="B57" s="55" t="s">
        <v>70</v>
      </c>
      <c r="C57" s="49">
        <v>33</v>
      </c>
      <c r="D57" s="117">
        <v>18</v>
      </c>
      <c r="E57" s="117">
        <v>15</v>
      </c>
      <c r="F57" s="56">
        <v>10</v>
      </c>
      <c r="G57" s="56">
        <v>3</v>
      </c>
      <c r="H57" s="56">
        <v>1</v>
      </c>
      <c r="I57" s="56">
        <v>5</v>
      </c>
      <c r="J57" s="56">
        <v>7</v>
      </c>
      <c r="K57" s="56">
        <v>7</v>
      </c>
    </row>
    <row r="58" spans="1:11" s="34" customFormat="1" ht="4.5" customHeight="1">
      <c r="A58" s="57"/>
      <c r="B58" s="58"/>
      <c r="C58" s="49"/>
      <c r="D58" s="117"/>
      <c r="E58" s="117"/>
      <c r="F58" s="51"/>
      <c r="G58" s="51"/>
      <c r="H58" s="51"/>
      <c r="I58" s="51"/>
      <c r="J58" s="51"/>
      <c r="K58" s="51"/>
    </row>
    <row r="59" spans="1:11" ht="13.5" customHeight="1">
      <c r="A59" s="54"/>
      <c r="B59" s="55" t="s">
        <v>71</v>
      </c>
      <c r="C59" s="49">
        <v>242</v>
      </c>
      <c r="D59" s="117">
        <v>130</v>
      </c>
      <c r="E59" s="117">
        <v>112</v>
      </c>
      <c r="F59" s="56">
        <v>26</v>
      </c>
      <c r="G59" s="56">
        <v>42</v>
      </c>
      <c r="H59" s="56">
        <v>47</v>
      </c>
      <c r="I59" s="56">
        <v>31</v>
      </c>
      <c r="J59" s="56">
        <v>57</v>
      </c>
      <c r="K59" s="56">
        <v>39</v>
      </c>
    </row>
    <row r="60" spans="1:11" ht="12.75" customHeight="1">
      <c r="A60" s="54"/>
      <c r="B60" s="55" t="s">
        <v>72</v>
      </c>
      <c r="C60" s="49">
        <v>27</v>
      </c>
      <c r="D60" s="117">
        <v>16</v>
      </c>
      <c r="E60" s="117">
        <v>11</v>
      </c>
      <c r="F60" s="56">
        <v>2</v>
      </c>
      <c r="G60" s="56">
        <v>4</v>
      </c>
      <c r="H60" s="56">
        <v>8</v>
      </c>
      <c r="I60" s="56">
        <v>3</v>
      </c>
      <c r="J60" s="56">
        <v>6</v>
      </c>
      <c r="K60" s="56">
        <v>4</v>
      </c>
    </row>
    <row r="61" spans="1:11" ht="12.75" customHeight="1">
      <c r="A61" s="54"/>
      <c r="B61" s="55" t="s">
        <v>73</v>
      </c>
      <c r="C61" s="49">
        <v>192</v>
      </c>
      <c r="D61" s="117">
        <v>84</v>
      </c>
      <c r="E61" s="117">
        <v>108</v>
      </c>
      <c r="F61" s="56">
        <v>28</v>
      </c>
      <c r="G61" s="56">
        <v>34</v>
      </c>
      <c r="H61" s="56">
        <v>22</v>
      </c>
      <c r="I61" s="56">
        <v>37</v>
      </c>
      <c r="J61" s="56">
        <v>34</v>
      </c>
      <c r="K61" s="56">
        <v>37</v>
      </c>
    </row>
    <row r="62" spans="1:11" ht="12.75" customHeight="1">
      <c r="A62" s="54"/>
      <c r="B62" s="55" t="s">
        <v>74</v>
      </c>
      <c r="C62" s="49">
        <v>261</v>
      </c>
      <c r="D62" s="117">
        <v>136</v>
      </c>
      <c r="E62" s="117">
        <v>125</v>
      </c>
      <c r="F62" s="56">
        <v>49</v>
      </c>
      <c r="G62" s="56">
        <v>45</v>
      </c>
      <c r="H62" s="56">
        <v>40</v>
      </c>
      <c r="I62" s="56">
        <v>31</v>
      </c>
      <c r="J62" s="56">
        <v>47</v>
      </c>
      <c r="K62" s="56">
        <v>49</v>
      </c>
    </row>
    <row r="63" spans="1:11" ht="12.75" customHeight="1">
      <c r="A63" s="54"/>
      <c r="B63" s="55" t="s">
        <v>75</v>
      </c>
      <c r="C63" s="49">
        <v>572</v>
      </c>
      <c r="D63" s="117">
        <v>291</v>
      </c>
      <c r="E63" s="117">
        <v>281</v>
      </c>
      <c r="F63" s="56">
        <v>96</v>
      </c>
      <c r="G63" s="56">
        <v>93</v>
      </c>
      <c r="H63" s="56">
        <v>98</v>
      </c>
      <c r="I63" s="56">
        <v>100</v>
      </c>
      <c r="J63" s="56">
        <v>97</v>
      </c>
      <c r="K63" s="56">
        <v>88</v>
      </c>
    </row>
    <row r="64" spans="1:11" s="34" customFormat="1" ht="4.5" customHeight="1">
      <c r="A64" s="57"/>
      <c r="B64" s="58"/>
      <c r="C64" s="49"/>
      <c r="D64" s="117"/>
      <c r="E64" s="117"/>
      <c r="F64" s="51"/>
      <c r="G64" s="51"/>
      <c r="H64" s="51"/>
      <c r="I64" s="51"/>
      <c r="J64" s="51"/>
      <c r="K64" s="51"/>
    </row>
    <row r="65" spans="1:11" ht="13.5" customHeight="1">
      <c r="A65" s="54"/>
      <c r="B65" s="55" t="s">
        <v>76</v>
      </c>
      <c r="C65" s="49">
        <v>169</v>
      </c>
      <c r="D65" s="117">
        <v>98</v>
      </c>
      <c r="E65" s="117">
        <v>71</v>
      </c>
      <c r="F65" s="56">
        <v>35</v>
      </c>
      <c r="G65" s="56">
        <v>16</v>
      </c>
      <c r="H65" s="56">
        <v>25</v>
      </c>
      <c r="I65" s="56">
        <v>27</v>
      </c>
      <c r="J65" s="56">
        <v>38</v>
      </c>
      <c r="K65" s="56">
        <v>28</v>
      </c>
    </row>
    <row r="66" spans="1:11" ht="12.75" customHeight="1">
      <c r="A66" s="54"/>
      <c r="B66" s="55" t="s">
        <v>77</v>
      </c>
      <c r="C66" s="49">
        <v>188</v>
      </c>
      <c r="D66" s="117">
        <v>104</v>
      </c>
      <c r="E66" s="117">
        <v>84</v>
      </c>
      <c r="F66" s="56">
        <v>26</v>
      </c>
      <c r="G66" s="56">
        <v>24</v>
      </c>
      <c r="H66" s="56">
        <v>41</v>
      </c>
      <c r="I66" s="56">
        <v>27</v>
      </c>
      <c r="J66" s="56">
        <v>37</v>
      </c>
      <c r="K66" s="56">
        <v>33</v>
      </c>
    </row>
    <row r="67" spans="1:11" ht="12.75" customHeight="1">
      <c r="A67" s="54"/>
      <c r="B67" s="55" t="s">
        <v>78</v>
      </c>
      <c r="C67" s="49">
        <v>405</v>
      </c>
      <c r="D67" s="117">
        <v>195</v>
      </c>
      <c r="E67" s="117">
        <v>210</v>
      </c>
      <c r="F67" s="56">
        <v>54</v>
      </c>
      <c r="G67" s="56">
        <v>77</v>
      </c>
      <c r="H67" s="56">
        <v>75</v>
      </c>
      <c r="I67" s="56">
        <v>73</v>
      </c>
      <c r="J67" s="56">
        <v>66</v>
      </c>
      <c r="K67" s="56">
        <v>60</v>
      </c>
    </row>
    <row r="68" spans="1:11" ht="12.75" customHeight="1">
      <c r="A68" s="54"/>
      <c r="B68" s="55" t="s">
        <v>79</v>
      </c>
      <c r="C68" s="49">
        <v>90</v>
      </c>
      <c r="D68" s="117">
        <v>45</v>
      </c>
      <c r="E68" s="117">
        <v>45</v>
      </c>
      <c r="F68" s="56">
        <v>13</v>
      </c>
      <c r="G68" s="56">
        <v>13</v>
      </c>
      <c r="H68" s="56">
        <v>14</v>
      </c>
      <c r="I68" s="56">
        <v>16</v>
      </c>
      <c r="J68" s="56">
        <v>18</v>
      </c>
      <c r="K68" s="56">
        <v>16</v>
      </c>
    </row>
    <row r="69" spans="1:11" ht="12.75" customHeight="1">
      <c r="A69" s="54"/>
      <c r="B69" s="61" t="s">
        <v>80</v>
      </c>
      <c r="C69" s="49">
        <v>46</v>
      </c>
      <c r="D69" s="117">
        <v>23</v>
      </c>
      <c r="E69" s="117">
        <v>23</v>
      </c>
      <c r="F69" s="56">
        <v>8</v>
      </c>
      <c r="G69" s="56">
        <v>9</v>
      </c>
      <c r="H69" s="56">
        <v>1</v>
      </c>
      <c r="I69" s="56">
        <v>10</v>
      </c>
      <c r="J69" s="56">
        <v>14</v>
      </c>
      <c r="K69" s="56">
        <v>4</v>
      </c>
    </row>
    <row r="70" spans="1:11" ht="4.5" customHeight="1" thickBot="1">
      <c r="A70" s="54"/>
      <c r="B70" s="138"/>
      <c r="C70" s="123"/>
      <c r="D70" s="124"/>
      <c r="E70" s="124"/>
      <c r="F70" s="124"/>
      <c r="G70" s="124"/>
      <c r="H70" s="124"/>
      <c r="I70" s="124"/>
      <c r="J70" s="124"/>
      <c r="K70" s="124"/>
    </row>
    <row r="71" ht="13.5" customHeight="1"/>
    <row r="72" ht="11.25"/>
    <row r="73" ht="11.25"/>
    <row r="74" ht="11.25"/>
    <row r="75" ht="11.25"/>
    <row r="76" ht="11.25"/>
    <row r="77" ht="11.25"/>
    <row r="78" ht="11.25"/>
  </sheetData>
  <mergeCells count="4">
    <mergeCell ref="F4:G4"/>
    <mergeCell ref="H4:I4"/>
    <mergeCell ref="J4:K4"/>
    <mergeCell ref="B4:B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71"/>
  <sheetViews>
    <sheetView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3" sqref="I63"/>
    </sheetView>
  </sheetViews>
  <sheetFormatPr defaultColWidth="7.00390625" defaultRowHeight="12.75" customHeight="1"/>
  <cols>
    <col min="1" max="1" width="0.5" style="181" customWidth="1"/>
    <col min="2" max="2" width="8.625" style="181" customWidth="1"/>
    <col min="3" max="3" width="5.125" style="181" customWidth="1"/>
    <col min="4" max="4" width="5.75390625" style="181" customWidth="1"/>
    <col min="5" max="5" width="7.125" style="181" customWidth="1"/>
    <col min="6" max="13" width="6.375" style="181" customWidth="1"/>
    <col min="14" max="15" width="4.125" style="181" customWidth="1"/>
    <col min="16" max="16" width="4.125" style="182" customWidth="1"/>
    <col min="17" max="18" width="4.125" style="181" customWidth="1"/>
    <col min="19" max="16384" width="7.00390625" style="181" customWidth="1"/>
  </cols>
  <sheetData>
    <row r="1" ht="4.5" customHeight="1"/>
    <row r="2" ht="12.75" customHeight="1">
      <c r="B2" s="35" t="s">
        <v>441</v>
      </c>
    </row>
    <row r="3" ht="4.5" customHeight="1" thickBot="1"/>
    <row r="4" spans="2:18" ht="12.75" customHeight="1">
      <c r="B4" s="183"/>
      <c r="C4" s="184"/>
      <c r="D4" s="184"/>
      <c r="E4" s="438" t="s">
        <v>170</v>
      </c>
      <c r="F4" s="439"/>
      <c r="G4" s="439"/>
      <c r="H4" s="439"/>
      <c r="I4" s="439"/>
      <c r="J4" s="439"/>
      <c r="K4" s="439"/>
      <c r="L4" s="439"/>
      <c r="M4" s="439"/>
      <c r="N4" s="439"/>
      <c r="O4" s="440"/>
      <c r="P4" s="449" t="s">
        <v>171</v>
      </c>
      <c r="Q4" s="450"/>
      <c r="R4" s="451"/>
    </row>
    <row r="5" spans="2:18" s="185" customFormat="1" ht="12.75" customHeight="1">
      <c r="B5" s="186" t="s">
        <v>25</v>
      </c>
      <c r="C5" s="187" t="s">
        <v>167</v>
      </c>
      <c r="D5" s="188" t="s">
        <v>1</v>
      </c>
      <c r="E5" s="190"/>
      <c r="F5" s="129" t="s">
        <v>9</v>
      </c>
      <c r="G5" s="191"/>
      <c r="H5" s="447" t="s">
        <v>172</v>
      </c>
      <c r="I5" s="448"/>
      <c r="J5" s="447" t="s">
        <v>173</v>
      </c>
      <c r="K5" s="448"/>
      <c r="L5" s="447" t="s">
        <v>174</v>
      </c>
      <c r="M5" s="448"/>
      <c r="N5" s="447" t="s">
        <v>175</v>
      </c>
      <c r="O5" s="448"/>
      <c r="P5" s="452"/>
      <c r="Q5" s="453"/>
      <c r="R5" s="454"/>
    </row>
    <row r="6" spans="3:18" s="185" customFormat="1" ht="12.75" customHeight="1">
      <c r="C6" s="192"/>
      <c r="D6" s="188" t="s">
        <v>168</v>
      </c>
      <c r="E6" s="37" t="s">
        <v>9</v>
      </c>
      <c r="F6" s="37" t="s">
        <v>83</v>
      </c>
      <c r="G6" s="37" t="s">
        <v>84</v>
      </c>
      <c r="H6" s="37" t="s">
        <v>83</v>
      </c>
      <c r="I6" s="37" t="s">
        <v>84</v>
      </c>
      <c r="J6" s="37" t="s">
        <v>83</v>
      </c>
      <c r="K6" s="37" t="s">
        <v>84</v>
      </c>
      <c r="L6" s="37" t="s">
        <v>83</v>
      </c>
      <c r="M6" s="37" t="s">
        <v>84</v>
      </c>
      <c r="N6" s="37" t="s">
        <v>83</v>
      </c>
      <c r="O6" s="37" t="s">
        <v>84</v>
      </c>
      <c r="P6" s="38" t="s">
        <v>9</v>
      </c>
      <c r="Q6" s="37" t="s">
        <v>83</v>
      </c>
      <c r="R6" s="193" t="s">
        <v>84</v>
      </c>
    </row>
    <row r="7" spans="2:18" ht="4.5" customHeight="1">
      <c r="B7" s="194"/>
      <c r="C7" s="195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  <c r="Q7" s="196"/>
      <c r="R7" s="196"/>
    </row>
    <row r="8" spans="2:18" ht="13.5" customHeight="1">
      <c r="B8" s="424" t="s">
        <v>28</v>
      </c>
      <c r="C8" s="425">
        <v>53</v>
      </c>
      <c r="D8" s="426">
        <v>2193</v>
      </c>
      <c r="E8" s="426">
        <v>28570</v>
      </c>
      <c r="F8" s="426">
        <v>14116</v>
      </c>
      <c r="G8" s="426">
        <v>14454</v>
      </c>
      <c r="H8" s="426">
        <v>4694</v>
      </c>
      <c r="I8" s="426">
        <v>4785</v>
      </c>
      <c r="J8" s="426">
        <v>4732</v>
      </c>
      <c r="K8" s="426">
        <v>4945</v>
      </c>
      <c r="L8" s="426">
        <v>4646</v>
      </c>
      <c r="M8" s="426">
        <v>4676</v>
      </c>
      <c r="N8" s="210">
        <v>44</v>
      </c>
      <c r="O8" s="210">
        <v>48</v>
      </c>
      <c r="P8" s="206">
        <v>81</v>
      </c>
      <c r="Q8" s="210">
        <v>11</v>
      </c>
      <c r="R8" s="210">
        <v>70</v>
      </c>
    </row>
    <row r="9" spans="2:18" ht="12.75" customHeight="1">
      <c r="B9" s="198" t="s">
        <v>30</v>
      </c>
      <c r="C9" s="199">
        <v>4</v>
      </c>
      <c r="D9" s="200">
        <v>74</v>
      </c>
      <c r="E9" s="201">
        <v>1286</v>
      </c>
      <c r="F9" s="201">
        <v>742</v>
      </c>
      <c r="G9" s="201">
        <v>544</v>
      </c>
      <c r="H9" s="200">
        <v>279</v>
      </c>
      <c r="I9" s="200">
        <v>178</v>
      </c>
      <c r="J9" s="200">
        <v>229</v>
      </c>
      <c r="K9" s="200">
        <v>180</v>
      </c>
      <c r="L9" s="200">
        <v>234</v>
      </c>
      <c r="M9" s="200">
        <v>186</v>
      </c>
      <c r="N9" s="202">
        <v>0</v>
      </c>
      <c r="O9" s="202">
        <v>0</v>
      </c>
      <c r="P9" s="203">
        <f>Q9+R9</f>
        <v>0</v>
      </c>
      <c r="Q9" s="202">
        <v>0</v>
      </c>
      <c r="R9" s="202">
        <v>0</v>
      </c>
    </row>
    <row r="10" spans="2:18" s="182" customFormat="1" ht="4.5" customHeight="1">
      <c r="B10" s="204"/>
      <c r="C10" s="205"/>
      <c r="D10" s="206"/>
      <c r="E10" s="203"/>
      <c r="F10" s="203"/>
      <c r="G10" s="203"/>
      <c r="H10" s="206"/>
      <c r="I10" s="206"/>
      <c r="J10" s="206"/>
      <c r="K10" s="206"/>
      <c r="L10" s="206"/>
      <c r="M10" s="206"/>
      <c r="N10" s="207"/>
      <c r="O10" s="207"/>
      <c r="P10" s="203"/>
      <c r="Q10" s="207"/>
      <c r="R10" s="207"/>
    </row>
    <row r="11" spans="1:18" ht="13.5" customHeight="1">
      <c r="A11" s="208"/>
      <c r="B11" s="209" t="s">
        <v>31</v>
      </c>
      <c r="C11" s="199">
        <v>14</v>
      </c>
      <c r="D11" s="200">
        <v>824</v>
      </c>
      <c r="E11" s="201">
        <v>11484</v>
      </c>
      <c r="F11" s="210">
        <v>5795</v>
      </c>
      <c r="G11" s="210">
        <v>5689</v>
      </c>
      <c r="H11" s="200">
        <v>1935</v>
      </c>
      <c r="I11" s="200">
        <v>1907</v>
      </c>
      <c r="J11" s="200">
        <v>1944</v>
      </c>
      <c r="K11" s="200">
        <v>1938</v>
      </c>
      <c r="L11" s="200">
        <v>1889</v>
      </c>
      <c r="M11" s="200">
        <v>1829</v>
      </c>
      <c r="N11" s="200">
        <v>27</v>
      </c>
      <c r="O11" s="200">
        <v>15</v>
      </c>
      <c r="P11" s="203">
        <f aca="true" t="shared" si="0" ref="P11:P69">Q11+R11</f>
        <v>0</v>
      </c>
      <c r="Q11" s="202">
        <v>0</v>
      </c>
      <c r="R11" s="202">
        <v>0</v>
      </c>
    </row>
    <row r="12" spans="1:18" ht="12.75" customHeight="1">
      <c r="A12" s="208"/>
      <c r="B12" s="209" t="s">
        <v>32</v>
      </c>
      <c r="C12" s="199">
        <v>4</v>
      </c>
      <c r="D12" s="200">
        <v>191</v>
      </c>
      <c r="E12" s="201">
        <v>2527</v>
      </c>
      <c r="F12" s="210">
        <v>1322</v>
      </c>
      <c r="G12" s="210">
        <v>1205</v>
      </c>
      <c r="H12" s="200">
        <v>470</v>
      </c>
      <c r="I12" s="200">
        <v>402</v>
      </c>
      <c r="J12" s="200">
        <v>420</v>
      </c>
      <c r="K12" s="200">
        <v>411</v>
      </c>
      <c r="L12" s="200">
        <v>427</v>
      </c>
      <c r="M12" s="200">
        <v>391</v>
      </c>
      <c r="N12" s="200">
        <v>5</v>
      </c>
      <c r="O12" s="200">
        <v>1</v>
      </c>
      <c r="P12" s="203">
        <f t="shared" si="0"/>
        <v>0</v>
      </c>
      <c r="Q12" s="202">
        <v>0</v>
      </c>
      <c r="R12" s="202">
        <v>0</v>
      </c>
    </row>
    <row r="13" spans="1:18" ht="12.75" customHeight="1">
      <c r="A13" s="208"/>
      <c r="B13" s="209" t="s">
        <v>33</v>
      </c>
      <c r="C13" s="199">
        <v>2</v>
      </c>
      <c r="D13" s="200">
        <v>108</v>
      </c>
      <c r="E13" s="201">
        <v>1618</v>
      </c>
      <c r="F13" s="210">
        <v>705</v>
      </c>
      <c r="G13" s="210">
        <v>913</v>
      </c>
      <c r="H13" s="200">
        <v>217</v>
      </c>
      <c r="I13" s="200">
        <v>313</v>
      </c>
      <c r="J13" s="200">
        <v>269</v>
      </c>
      <c r="K13" s="200">
        <v>313</v>
      </c>
      <c r="L13" s="200">
        <v>219</v>
      </c>
      <c r="M13" s="200">
        <v>287</v>
      </c>
      <c r="N13" s="202">
        <v>0</v>
      </c>
      <c r="O13" s="202">
        <v>0</v>
      </c>
      <c r="P13" s="203">
        <f t="shared" si="0"/>
        <v>0</v>
      </c>
      <c r="Q13" s="202">
        <v>0</v>
      </c>
      <c r="R13" s="202">
        <v>0</v>
      </c>
    </row>
    <row r="14" spans="1:18" ht="12.75" customHeight="1">
      <c r="A14" s="208"/>
      <c r="B14" s="209" t="s">
        <v>34</v>
      </c>
      <c r="C14" s="199">
        <v>4</v>
      </c>
      <c r="D14" s="200">
        <v>212</v>
      </c>
      <c r="E14" s="201">
        <v>2638</v>
      </c>
      <c r="F14" s="210">
        <v>1358</v>
      </c>
      <c r="G14" s="210">
        <v>1280</v>
      </c>
      <c r="H14" s="200">
        <v>442</v>
      </c>
      <c r="I14" s="200">
        <v>419</v>
      </c>
      <c r="J14" s="200">
        <v>466</v>
      </c>
      <c r="K14" s="200">
        <v>437</v>
      </c>
      <c r="L14" s="200">
        <v>447</v>
      </c>
      <c r="M14" s="200">
        <v>420</v>
      </c>
      <c r="N14" s="200">
        <v>3</v>
      </c>
      <c r="O14" s="200">
        <v>4</v>
      </c>
      <c r="P14" s="203">
        <v>69</v>
      </c>
      <c r="Q14" s="202">
        <v>0</v>
      </c>
      <c r="R14" s="200">
        <v>69</v>
      </c>
    </row>
    <row r="15" spans="1:18" ht="12.75" customHeight="1">
      <c r="A15" s="208"/>
      <c r="B15" s="209" t="s">
        <v>35</v>
      </c>
      <c r="C15" s="199">
        <v>1</v>
      </c>
      <c r="D15" s="200">
        <v>27</v>
      </c>
      <c r="E15" s="201">
        <v>233</v>
      </c>
      <c r="F15" s="210">
        <v>132</v>
      </c>
      <c r="G15" s="210">
        <v>101</v>
      </c>
      <c r="H15" s="200">
        <v>55</v>
      </c>
      <c r="I15" s="200">
        <v>30</v>
      </c>
      <c r="J15" s="200">
        <v>36</v>
      </c>
      <c r="K15" s="200">
        <v>41</v>
      </c>
      <c r="L15" s="200">
        <v>41</v>
      </c>
      <c r="M15" s="200">
        <v>30</v>
      </c>
      <c r="N15" s="202">
        <v>0</v>
      </c>
      <c r="O15" s="202">
        <v>0</v>
      </c>
      <c r="P15" s="203">
        <f t="shared" si="0"/>
        <v>0</v>
      </c>
      <c r="Q15" s="202">
        <v>0</v>
      </c>
      <c r="R15" s="202">
        <v>0</v>
      </c>
    </row>
    <row r="16" spans="1:18" s="182" customFormat="1" ht="4.5" customHeight="1">
      <c r="A16" s="211"/>
      <c r="B16" s="212"/>
      <c r="C16" s="205"/>
      <c r="D16" s="206"/>
      <c r="E16" s="203"/>
      <c r="F16" s="206">
        <f aca="true" t="shared" si="1" ref="F16:G18">H16+J16+L16+N16</f>
        <v>0</v>
      </c>
      <c r="G16" s="206">
        <f t="shared" si="1"/>
        <v>0</v>
      </c>
      <c r="H16" s="206"/>
      <c r="I16" s="206"/>
      <c r="J16" s="206"/>
      <c r="K16" s="206"/>
      <c r="L16" s="206"/>
      <c r="M16" s="206"/>
      <c r="N16" s="207"/>
      <c r="O16" s="207"/>
      <c r="P16" s="203">
        <f t="shared" si="0"/>
        <v>0</v>
      </c>
      <c r="Q16" s="207"/>
      <c r="R16" s="207"/>
    </row>
    <row r="17" spans="1:18" ht="13.5" customHeight="1">
      <c r="A17" s="208"/>
      <c r="B17" s="209" t="s">
        <v>36</v>
      </c>
      <c r="C17" s="213">
        <v>0</v>
      </c>
      <c r="D17" s="202">
        <v>0</v>
      </c>
      <c r="E17" s="201">
        <f>F17+G17</f>
        <v>0</v>
      </c>
      <c r="F17" s="214">
        <f t="shared" si="1"/>
        <v>0</v>
      </c>
      <c r="G17" s="214">
        <f t="shared" si="1"/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3">
        <f t="shared" si="0"/>
        <v>0</v>
      </c>
      <c r="Q17" s="202">
        <v>0</v>
      </c>
      <c r="R17" s="202">
        <v>0</v>
      </c>
    </row>
    <row r="18" spans="1:18" ht="12.75" customHeight="1">
      <c r="A18" s="208"/>
      <c r="B18" s="209" t="s">
        <v>37</v>
      </c>
      <c r="C18" s="213">
        <v>0</v>
      </c>
      <c r="D18" s="202">
        <v>0</v>
      </c>
      <c r="E18" s="201">
        <f>F18+G18</f>
        <v>0</v>
      </c>
      <c r="F18" s="214">
        <f t="shared" si="1"/>
        <v>0</v>
      </c>
      <c r="G18" s="214">
        <f t="shared" si="1"/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3">
        <f t="shared" si="0"/>
        <v>0</v>
      </c>
      <c r="Q18" s="202">
        <v>0</v>
      </c>
      <c r="R18" s="202">
        <v>0</v>
      </c>
    </row>
    <row r="19" spans="1:18" ht="12.75" customHeight="1">
      <c r="A19" s="208"/>
      <c r="B19" s="209" t="s">
        <v>38</v>
      </c>
      <c r="C19" s="199">
        <v>1</v>
      </c>
      <c r="D19" s="200">
        <v>62</v>
      </c>
      <c r="E19" s="201">
        <v>814</v>
      </c>
      <c r="F19" s="210">
        <v>313</v>
      </c>
      <c r="G19" s="210">
        <v>501</v>
      </c>
      <c r="H19" s="200">
        <v>110</v>
      </c>
      <c r="I19" s="200">
        <v>168</v>
      </c>
      <c r="J19" s="200">
        <v>93</v>
      </c>
      <c r="K19" s="200">
        <v>181</v>
      </c>
      <c r="L19" s="200">
        <v>105</v>
      </c>
      <c r="M19" s="200">
        <v>150</v>
      </c>
      <c r="N19" s="202">
        <v>5</v>
      </c>
      <c r="O19" s="200">
        <v>2</v>
      </c>
      <c r="P19" s="203">
        <f t="shared" si="0"/>
        <v>0</v>
      </c>
      <c r="Q19" s="202">
        <v>0</v>
      </c>
      <c r="R19" s="202">
        <v>0</v>
      </c>
    </row>
    <row r="20" spans="1:18" ht="12.75" customHeight="1">
      <c r="A20" s="208"/>
      <c r="B20" s="209" t="s">
        <v>39</v>
      </c>
      <c r="C20" s="199">
        <v>1</v>
      </c>
      <c r="D20" s="200">
        <v>14</v>
      </c>
      <c r="E20" s="201">
        <v>129</v>
      </c>
      <c r="F20" s="210">
        <v>85</v>
      </c>
      <c r="G20" s="210">
        <v>44</v>
      </c>
      <c r="H20" s="200">
        <v>30</v>
      </c>
      <c r="I20" s="200">
        <v>17</v>
      </c>
      <c r="J20" s="200">
        <v>29</v>
      </c>
      <c r="K20" s="200">
        <v>15</v>
      </c>
      <c r="L20" s="200">
        <v>26</v>
      </c>
      <c r="M20" s="200">
        <v>12</v>
      </c>
      <c r="N20" s="202">
        <v>0</v>
      </c>
      <c r="O20" s="202">
        <v>0</v>
      </c>
      <c r="P20" s="203">
        <f t="shared" si="0"/>
        <v>0</v>
      </c>
      <c r="Q20" s="202">
        <v>0</v>
      </c>
      <c r="R20" s="202">
        <v>0</v>
      </c>
    </row>
    <row r="21" spans="1:18" ht="12.75" customHeight="1">
      <c r="A21" s="208"/>
      <c r="B21" s="209" t="s">
        <v>40</v>
      </c>
      <c r="C21" s="213">
        <v>0</v>
      </c>
      <c r="D21" s="202">
        <v>0</v>
      </c>
      <c r="E21" s="201">
        <f>F21+G21</f>
        <v>0</v>
      </c>
      <c r="F21" s="214">
        <f>H21+J21+L21+N21</f>
        <v>0</v>
      </c>
      <c r="G21" s="214">
        <f>I21+K21+M21+O21</f>
        <v>0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3">
        <f t="shared" si="0"/>
        <v>0</v>
      </c>
      <c r="Q21" s="202">
        <v>0</v>
      </c>
      <c r="R21" s="202">
        <v>0</v>
      </c>
    </row>
    <row r="22" spans="1:18" s="182" customFormat="1" ht="4.5" customHeight="1">
      <c r="A22" s="211"/>
      <c r="B22" s="212"/>
      <c r="C22" s="215"/>
      <c r="D22" s="207"/>
      <c r="E22" s="203">
        <f>F22+G22</f>
        <v>0</v>
      </c>
      <c r="F22" s="207">
        <f>H22+J22+L22+N22</f>
        <v>0</v>
      </c>
      <c r="G22" s="207">
        <f>I22+K22+M22+O22</f>
        <v>0</v>
      </c>
      <c r="H22" s="207"/>
      <c r="I22" s="207"/>
      <c r="J22" s="207"/>
      <c r="K22" s="207"/>
      <c r="L22" s="207"/>
      <c r="M22" s="207"/>
      <c r="N22" s="207"/>
      <c r="O22" s="207"/>
      <c r="P22" s="203">
        <f t="shared" si="0"/>
        <v>0</v>
      </c>
      <c r="Q22" s="207"/>
      <c r="R22" s="207"/>
    </row>
    <row r="23" spans="1:18" ht="13.5" customHeight="1">
      <c r="A23" s="208"/>
      <c r="B23" s="209" t="s">
        <v>41</v>
      </c>
      <c r="C23" s="199">
        <v>1</v>
      </c>
      <c r="D23" s="200">
        <v>15</v>
      </c>
      <c r="E23" s="201">
        <v>238</v>
      </c>
      <c r="F23" s="210">
        <v>3</v>
      </c>
      <c r="G23" s="210">
        <v>235</v>
      </c>
      <c r="H23" s="202">
        <v>1</v>
      </c>
      <c r="I23" s="200">
        <v>79</v>
      </c>
      <c r="J23" s="202">
        <v>0</v>
      </c>
      <c r="K23" s="200">
        <v>79</v>
      </c>
      <c r="L23" s="202">
        <v>2</v>
      </c>
      <c r="M23" s="200">
        <v>77</v>
      </c>
      <c r="N23" s="202">
        <v>0</v>
      </c>
      <c r="O23" s="202">
        <v>0</v>
      </c>
      <c r="P23" s="203">
        <f t="shared" si="0"/>
        <v>0</v>
      </c>
      <c r="Q23" s="202">
        <v>0</v>
      </c>
      <c r="R23" s="202">
        <v>0</v>
      </c>
    </row>
    <row r="24" spans="1:18" ht="12.75" customHeight="1">
      <c r="A24" s="208"/>
      <c r="B24" s="209" t="s">
        <v>42</v>
      </c>
      <c r="C24" s="199">
        <v>1</v>
      </c>
      <c r="D24" s="200">
        <v>26</v>
      </c>
      <c r="E24" s="201">
        <v>268</v>
      </c>
      <c r="F24" s="210">
        <v>129</v>
      </c>
      <c r="G24" s="210">
        <v>139</v>
      </c>
      <c r="H24" s="200">
        <v>42</v>
      </c>
      <c r="I24" s="200">
        <v>47</v>
      </c>
      <c r="J24" s="200">
        <v>41</v>
      </c>
      <c r="K24" s="200">
        <v>46</v>
      </c>
      <c r="L24" s="200">
        <v>46</v>
      </c>
      <c r="M24" s="200">
        <v>46</v>
      </c>
      <c r="N24" s="202">
        <v>0</v>
      </c>
      <c r="O24" s="202">
        <v>0</v>
      </c>
      <c r="P24" s="203">
        <f t="shared" si="0"/>
        <v>0</v>
      </c>
      <c r="Q24" s="202">
        <v>0</v>
      </c>
      <c r="R24" s="202">
        <v>0</v>
      </c>
    </row>
    <row r="25" spans="1:18" ht="12.75" customHeight="1">
      <c r="A25" s="208"/>
      <c r="B25" s="209" t="s">
        <v>43</v>
      </c>
      <c r="C25" s="213">
        <v>0</v>
      </c>
      <c r="D25" s="202">
        <v>0</v>
      </c>
      <c r="E25" s="201">
        <f>F25+G25</f>
        <v>0</v>
      </c>
      <c r="F25" s="214">
        <f>H25+J25+L25+N25</f>
        <v>0</v>
      </c>
      <c r="G25" s="214">
        <f>I25+K25+M25+O25</f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3">
        <f t="shared" si="0"/>
        <v>0</v>
      </c>
      <c r="Q25" s="202">
        <v>0</v>
      </c>
      <c r="R25" s="202">
        <v>0</v>
      </c>
    </row>
    <row r="26" spans="1:18" ht="12.75" customHeight="1">
      <c r="A26" s="208"/>
      <c r="B26" s="209" t="s">
        <v>44</v>
      </c>
      <c r="C26" s="199">
        <v>1</v>
      </c>
      <c r="D26" s="200">
        <v>10</v>
      </c>
      <c r="E26" s="201">
        <v>23</v>
      </c>
      <c r="F26" s="210">
        <v>15</v>
      </c>
      <c r="G26" s="210">
        <v>8</v>
      </c>
      <c r="H26" s="200">
        <v>4</v>
      </c>
      <c r="I26" s="200">
        <v>1</v>
      </c>
      <c r="J26" s="200">
        <v>4</v>
      </c>
      <c r="K26" s="200">
        <v>5</v>
      </c>
      <c r="L26" s="200">
        <v>7</v>
      </c>
      <c r="M26" s="200">
        <v>2</v>
      </c>
      <c r="N26" s="202">
        <v>0</v>
      </c>
      <c r="O26" s="202">
        <v>0</v>
      </c>
      <c r="P26" s="203">
        <f t="shared" si="0"/>
        <v>0</v>
      </c>
      <c r="Q26" s="202">
        <v>0</v>
      </c>
      <c r="R26" s="202">
        <v>0</v>
      </c>
    </row>
    <row r="27" spans="1:18" ht="12.75" customHeight="1">
      <c r="A27" s="208"/>
      <c r="B27" s="209" t="s">
        <v>45</v>
      </c>
      <c r="C27" s="213">
        <v>0</v>
      </c>
      <c r="D27" s="202">
        <v>0</v>
      </c>
      <c r="E27" s="201">
        <f>F27+G27</f>
        <v>0</v>
      </c>
      <c r="F27" s="214">
        <f>H27+J27+L27+N27</f>
        <v>0</v>
      </c>
      <c r="G27" s="214">
        <f>I27+K27+M27+O27</f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3">
        <f t="shared" si="0"/>
        <v>0</v>
      </c>
      <c r="Q27" s="202">
        <v>0</v>
      </c>
      <c r="R27" s="202">
        <v>0</v>
      </c>
    </row>
    <row r="28" spans="1:18" s="182" customFormat="1" ht="4.5" customHeight="1">
      <c r="A28" s="211"/>
      <c r="B28" s="212"/>
      <c r="C28" s="215"/>
      <c r="D28" s="207"/>
      <c r="E28" s="203">
        <f>F28+G28</f>
        <v>0</v>
      </c>
      <c r="F28" s="207">
        <f>H28+J28+L28+N28</f>
        <v>0</v>
      </c>
      <c r="G28" s="207">
        <f>I28+K28+M28+O28</f>
        <v>0</v>
      </c>
      <c r="H28" s="207"/>
      <c r="I28" s="207"/>
      <c r="J28" s="207"/>
      <c r="K28" s="207"/>
      <c r="L28" s="207"/>
      <c r="M28" s="207"/>
      <c r="N28" s="207"/>
      <c r="O28" s="207"/>
      <c r="P28" s="203">
        <f t="shared" si="0"/>
        <v>0</v>
      </c>
      <c r="Q28" s="207"/>
      <c r="R28" s="207"/>
    </row>
    <row r="29" spans="1:18" ht="13.5" customHeight="1">
      <c r="A29" s="208"/>
      <c r="B29" s="209" t="s">
        <v>46</v>
      </c>
      <c r="C29" s="199">
        <v>1</v>
      </c>
      <c r="D29" s="200">
        <v>8</v>
      </c>
      <c r="E29" s="201">
        <v>9</v>
      </c>
      <c r="F29" s="210">
        <v>4</v>
      </c>
      <c r="G29" s="210">
        <v>5</v>
      </c>
      <c r="H29" s="200">
        <v>2</v>
      </c>
      <c r="I29" s="200">
        <v>2</v>
      </c>
      <c r="J29" s="202">
        <v>1</v>
      </c>
      <c r="K29" s="200">
        <v>2</v>
      </c>
      <c r="L29" s="200">
        <v>1</v>
      </c>
      <c r="M29" s="200">
        <v>1</v>
      </c>
      <c r="N29" s="202">
        <v>0</v>
      </c>
      <c r="O29" s="202">
        <v>0</v>
      </c>
      <c r="P29" s="203">
        <f t="shared" si="0"/>
        <v>0</v>
      </c>
      <c r="Q29" s="202">
        <v>0</v>
      </c>
      <c r="R29" s="202">
        <v>0</v>
      </c>
    </row>
    <row r="30" spans="1:18" ht="12.75" customHeight="1">
      <c r="A30" s="208"/>
      <c r="B30" s="209" t="s">
        <v>47</v>
      </c>
      <c r="C30" s="213">
        <v>0</v>
      </c>
      <c r="D30" s="202">
        <v>0</v>
      </c>
      <c r="E30" s="201">
        <f>F30+G30</f>
        <v>0</v>
      </c>
      <c r="F30" s="214">
        <f>H30+J30+L30+N30</f>
        <v>0</v>
      </c>
      <c r="G30" s="214">
        <f>I30+K30+M30+O30</f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3">
        <f t="shared" si="0"/>
        <v>0</v>
      </c>
      <c r="Q30" s="202">
        <v>0</v>
      </c>
      <c r="R30" s="202">
        <v>0</v>
      </c>
    </row>
    <row r="31" spans="1:18" ht="12.75" customHeight="1">
      <c r="A31" s="208"/>
      <c r="B31" s="209" t="s">
        <v>48</v>
      </c>
      <c r="C31" s="199">
        <v>2</v>
      </c>
      <c r="D31" s="200">
        <v>55</v>
      </c>
      <c r="E31" s="201">
        <v>409</v>
      </c>
      <c r="F31" s="210">
        <v>246</v>
      </c>
      <c r="G31" s="210">
        <v>163</v>
      </c>
      <c r="H31" s="200">
        <v>82</v>
      </c>
      <c r="I31" s="200">
        <v>57</v>
      </c>
      <c r="J31" s="200">
        <v>77</v>
      </c>
      <c r="K31" s="200">
        <v>55</v>
      </c>
      <c r="L31" s="200">
        <v>87</v>
      </c>
      <c r="M31" s="200">
        <v>51</v>
      </c>
      <c r="N31" s="202">
        <v>0</v>
      </c>
      <c r="O31" s="202">
        <v>0</v>
      </c>
      <c r="P31" s="203">
        <v>12</v>
      </c>
      <c r="Q31" s="200">
        <v>11</v>
      </c>
      <c r="R31" s="202">
        <v>1</v>
      </c>
    </row>
    <row r="32" spans="1:18" ht="12.75" customHeight="1">
      <c r="A32" s="208"/>
      <c r="B32" s="209" t="s">
        <v>49</v>
      </c>
      <c r="C32" s="213">
        <v>0</v>
      </c>
      <c r="D32" s="202">
        <v>0</v>
      </c>
      <c r="E32" s="201">
        <f>F32+G32</f>
        <v>0</v>
      </c>
      <c r="F32" s="214">
        <f>H32+J32+L32+N32</f>
        <v>0</v>
      </c>
      <c r="G32" s="214">
        <f>I32+K32+M32+O32</f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0</v>
      </c>
      <c r="O32" s="202">
        <v>0</v>
      </c>
      <c r="P32" s="203">
        <f t="shared" si="0"/>
        <v>0</v>
      </c>
      <c r="Q32" s="202">
        <v>0</v>
      </c>
      <c r="R32" s="202">
        <v>0</v>
      </c>
    </row>
    <row r="33" spans="1:18" ht="12.75" customHeight="1">
      <c r="A33" s="208"/>
      <c r="B33" s="209" t="s">
        <v>50</v>
      </c>
      <c r="C33" s="199">
        <v>1</v>
      </c>
      <c r="D33" s="200">
        <v>23</v>
      </c>
      <c r="E33" s="201">
        <v>255</v>
      </c>
      <c r="F33" s="210">
        <v>105</v>
      </c>
      <c r="G33" s="210">
        <v>150</v>
      </c>
      <c r="H33" s="200">
        <v>26</v>
      </c>
      <c r="I33" s="200">
        <v>55</v>
      </c>
      <c r="J33" s="200">
        <v>39</v>
      </c>
      <c r="K33" s="200">
        <v>49</v>
      </c>
      <c r="L33" s="200">
        <v>40</v>
      </c>
      <c r="M33" s="200">
        <v>46</v>
      </c>
      <c r="N33" s="202">
        <v>0</v>
      </c>
      <c r="O33" s="202">
        <v>0</v>
      </c>
      <c r="P33" s="203">
        <f t="shared" si="0"/>
        <v>0</v>
      </c>
      <c r="Q33" s="202">
        <v>0</v>
      </c>
      <c r="R33" s="202">
        <v>0</v>
      </c>
    </row>
    <row r="34" spans="1:18" s="182" customFormat="1" ht="4.5" customHeight="1">
      <c r="A34" s="211"/>
      <c r="B34" s="212"/>
      <c r="C34" s="205"/>
      <c r="D34" s="206"/>
      <c r="E34" s="203"/>
      <c r="F34" s="206"/>
      <c r="G34" s="206"/>
      <c r="H34" s="206"/>
      <c r="I34" s="206"/>
      <c r="J34" s="206"/>
      <c r="K34" s="206"/>
      <c r="L34" s="206"/>
      <c r="M34" s="206"/>
      <c r="N34" s="207"/>
      <c r="O34" s="207"/>
      <c r="P34" s="203">
        <f t="shared" si="0"/>
        <v>0</v>
      </c>
      <c r="Q34" s="207"/>
      <c r="R34" s="207"/>
    </row>
    <row r="35" spans="1:18" ht="13.5" customHeight="1">
      <c r="A35" s="208"/>
      <c r="B35" s="209" t="s">
        <v>51</v>
      </c>
      <c r="C35" s="213">
        <v>0</v>
      </c>
      <c r="D35" s="202">
        <v>0</v>
      </c>
      <c r="E35" s="201">
        <f>F35+G35</f>
        <v>0</v>
      </c>
      <c r="F35" s="214">
        <f>H35+J35+L35+N35</f>
        <v>0</v>
      </c>
      <c r="G35" s="214">
        <f>I35+K35+M35+O35</f>
        <v>0</v>
      </c>
      <c r="H35" s="202">
        <v>0</v>
      </c>
      <c r="I35" s="202">
        <v>0</v>
      </c>
      <c r="J35" s="202">
        <v>0</v>
      </c>
      <c r="K35" s="202">
        <v>0</v>
      </c>
      <c r="L35" s="202">
        <v>0</v>
      </c>
      <c r="M35" s="202">
        <v>0</v>
      </c>
      <c r="N35" s="202">
        <v>0</v>
      </c>
      <c r="O35" s="202">
        <v>0</v>
      </c>
      <c r="P35" s="203">
        <f t="shared" si="0"/>
        <v>0</v>
      </c>
      <c r="Q35" s="202">
        <v>0</v>
      </c>
      <c r="R35" s="202">
        <v>0</v>
      </c>
    </row>
    <row r="36" spans="1:18" ht="12.75" customHeight="1">
      <c r="A36" s="208"/>
      <c r="B36" s="209" t="s">
        <v>52</v>
      </c>
      <c r="C36" s="199">
        <v>1</v>
      </c>
      <c r="D36" s="200">
        <v>25</v>
      </c>
      <c r="E36" s="201">
        <v>249</v>
      </c>
      <c r="F36" s="210">
        <v>131</v>
      </c>
      <c r="G36" s="210">
        <v>118</v>
      </c>
      <c r="H36" s="200">
        <v>47</v>
      </c>
      <c r="I36" s="200">
        <v>34</v>
      </c>
      <c r="J36" s="200">
        <v>38</v>
      </c>
      <c r="K36" s="200">
        <v>42</v>
      </c>
      <c r="L36" s="200">
        <v>46</v>
      </c>
      <c r="M36" s="200">
        <v>42</v>
      </c>
      <c r="N36" s="202">
        <v>0</v>
      </c>
      <c r="O36" s="202">
        <v>0</v>
      </c>
      <c r="P36" s="203">
        <f t="shared" si="0"/>
        <v>0</v>
      </c>
      <c r="Q36" s="202">
        <v>0</v>
      </c>
      <c r="R36" s="202">
        <v>0</v>
      </c>
    </row>
    <row r="37" spans="1:18" ht="12.75" customHeight="1">
      <c r="A37" s="208"/>
      <c r="B37" s="209" t="s">
        <v>53</v>
      </c>
      <c r="C37" s="213">
        <v>0</v>
      </c>
      <c r="D37" s="202">
        <v>0</v>
      </c>
      <c r="E37" s="201">
        <f>F37+G37</f>
        <v>0</v>
      </c>
      <c r="F37" s="214">
        <f>H37+J37+L37+N37</f>
        <v>0</v>
      </c>
      <c r="G37" s="214">
        <f>I37+K37+M37+O37</f>
        <v>0</v>
      </c>
      <c r="H37" s="202">
        <v>0</v>
      </c>
      <c r="I37" s="202">
        <v>0</v>
      </c>
      <c r="J37" s="202">
        <v>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3">
        <f t="shared" si="0"/>
        <v>0</v>
      </c>
      <c r="Q37" s="202">
        <v>0</v>
      </c>
      <c r="R37" s="202">
        <v>0</v>
      </c>
    </row>
    <row r="38" spans="1:18" ht="12.75" customHeight="1">
      <c r="A38" s="208"/>
      <c r="B38" s="209" t="s">
        <v>54</v>
      </c>
      <c r="C38" s="199">
        <v>1</v>
      </c>
      <c r="D38" s="200">
        <v>7</v>
      </c>
      <c r="E38" s="201">
        <v>44</v>
      </c>
      <c r="F38" s="214">
        <f>H38+J38+L38+N38</f>
        <v>0</v>
      </c>
      <c r="G38" s="210">
        <v>44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0">
        <v>18</v>
      </c>
      <c r="N38" s="202">
        <v>0</v>
      </c>
      <c r="O38" s="200">
        <v>26</v>
      </c>
      <c r="P38" s="203">
        <f t="shared" si="0"/>
        <v>0</v>
      </c>
      <c r="Q38" s="202">
        <v>0</v>
      </c>
      <c r="R38" s="202">
        <v>0</v>
      </c>
    </row>
    <row r="39" spans="1:18" ht="12.75" customHeight="1">
      <c r="A39" s="208"/>
      <c r="B39" s="209" t="s">
        <v>55</v>
      </c>
      <c r="C39" s="213">
        <v>0</v>
      </c>
      <c r="D39" s="202">
        <v>0</v>
      </c>
      <c r="E39" s="201">
        <f>F39+G39</f>
        <v>0</v>
      </c>
      <c r="F39" s="214">
        <f>H39+J39+L39+N39</f>
        <v>0</v>
      </c>
      <c r="G39" s="214">
        <f>I39+K39+M39+O39</f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3">
        <f t="shared" si="0"/>
        <v>0</v>
      </c>
      <c r="Q39" s="202">
        <v>0</v>
      </c>
      <c r="R39" s="202">
        <v>0</v>
      </c>
    </row>
    <row r="40" spans="1:18" s="182" customFormat="1" ht="4.5" customHeight="1">
      <c r="A40" s="211"/>
      <c r="B40" s="212"/>
      <c r="C40" s="215"/>
      <c r="D40" s="207"/>
      <c r="E40" s="203">
        <f>F40+G40</f>
        <v>0</v>
      </c>
      <c r="F40" s="207">
        <f>H40+J40+L40+N40</f>
        <v>0</v>
      </c>
      <c r="G40" s="207">
        <f>I40+K40+M40+O40</f>
        <v>0</v>
      </c>
      <c r="H40" s="207"/>
      <c r="I40" s="207"/>
      <c r="J40" s="207"/>
      <c r="K40" s="207"/>
      <c r="L40" s="207"/>
      <c r="M40" s="207"/>
      <c r="N40" s="207"/>
      <c r="O40" s="207"/>
      <c r="P40" s="203">
        <f t="shared" si="0"/>
        <v>0</v>
      </c>
      <c r="Q40" s="207"/>
      <c r="R40" s="207"/>
    </row>
    <row r="41" spans="1:18" ht="13.5" customHeight="1">
      <c r="A41" s="208"/>
      <c r="B41" s="209" t="s">
        <v>56</v>
      </c>
      <c r="C41" s="199">
        <v>1</v>
      </c>
      <c r="D41" s="200">
        <v>48</v>
      </c>
      <c r="E41" s="201">
        <v>793</v>
      </c>
      <c r="F41" s="210">
        <v>348</v>
      </c>
      <c r="G41" s="210">
        <v>445</v>
      </c>
      <c r="H41" s="200">
        <v>105</v>
      </c>
      <c r="I41" s="200">
        <v>136</v>
      </c>
      <c r="J41" s="200">
        <v>126</v>
      </c>
      <c r="K41" s="200">
        <v>152</v>
      </c>
      <c r="L41" s="200">
        <v>117</v>
      </c>
      <c r="M41" s="200">
        <v>157</v>
      </c>
      <c r="N41" s="202">
        <v>0</v>
      </c>
      <c r="O41" s="202">
        <v>0</v>
      </c>
      <c r="P41" s="203">
        <f t="shared" si="0"/>
        <v>0</v>
      </c>
      <c r="Q41" s="202">
        <v>0</v>
      </c>
      <c r="R41" s="202">
        <v>0</v>
      </c>
    </row>
    <row r="42" spans="1:18" ht="12.75" customHeight="1">
      <c r="A42" s="208"/>
      <c r="B42" s="209" t="s">
        <v>57</v>
      </c>
      <c r="C42" s="213">
        <v>0</v>
      </c>
      <c r="D42" s="202">
        <v>0</v>
      </c>
      <c r="E42" s="201">
        <f>F42+G42</f>
        <v>0</v>
      </c>
      <c r="F42" s="214">
        <f>H42+J42+L42+N42</f>
        <v>0</v>
      </c>
      <c r="G42" s="214">
        <f>I42+K42+M42+O42</f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3">
        <f t="shared" si="0"/>
        <v>0</v>
      </c>
      <c r="Q42" s="202">
        <v>0</v>
      </c>
      <c r="R42" s="202">
        <v>0</v>
      </c>
    </row>
    <row r="43" spans="1:18" ht="12.75" customHeight="1">
      <c r="A43" s="208"/>
      <c r="B43" s="209" t="s">
        <v>58</v>
      </c>
      <c r="C43" s="199">
        <v>1</v>
      </c>
      <c r="D43" s="200">
        <v>47</v>
      </c>
      <c r="E43" s="201">
        <v>798</v>
      </c>
      <c r="F43" s="210">
        <v>377</v>
      </c>
      <c r="G43" s="210">
        <v>421</v>
      </c>
      <c r="H43" s="200">
        <v>113</v>
      </c>
      <c r="I43" s="200">
        <v>127</v>
      </c>
      <c r="J43" s="200">
        <v>126</v>
      </c>
      <c r="K43" s="200">
        <v>153</v>
      </c>
      <c r="L43" s="200">
        <v>138</v>
      </c>
      <c r="M43" s="200">
        <v>141</v>
      </c>
      <c r="N43" s="202">
        <v>0</v>
      </c>
      <c r="O43" s="202">
        <v>0</v>
      </c>
      <c r="P43" s="203">
        <f t="shared" si="0"/>
        <v>0</v>
      </c>
      <c r="Q43" s="202">
        <v>0</v>
      </c>
      <c r="R43" s="202">
        <v>0</v>
      </c>
    </row>
    <row r="44" spans="1:18" ht="12.75" customHeight="1">
      <c r="A44" s="208"/>
      <c r="B44" s="209" t="s">
        <v>59</v>
      </c>
      <c r="C44" s="199">
        <v>1</v>
      </c>
      <c r="D44" s="200">
        <v>31</v>
      </c>
      <c r="E44" s="201">
        <v>247</v>
      </c>
      <c r="F44" s="210">
        <v>141</v>
      </c>
      <c r="G44" s="210">
        <v>106</v>
      </c>
      <c r="H44" s="200">
        <v>56</v>
      </c>
      <c r="I44" s="200">
        <v>33</v>
      </c>
      <c r="J44" s="200">
        <v>43</v>
      </c>
      <c r="K44" s="200">
        <v>34</v>
      </c>
      <c r="L44" s="200">
        <v>42</v>
      </c>
      <c r="M44" s="200">
        <v>39</v>
      </c>
      <c r="N44" s="202">
        <v>0</v>
      </c>
      <c r="O44" s="202">
        <v>0</v>
      </c>
      <c r="P44" s="203">
        <f t="shared" si="0"/>
        <v>0</v>
      </c>
      <c r="Q44" s="202">
        <v>0</v>
      </c>
      <c r="R44" s="202">
        <v>0</v>
      </c>
    </row>
    <row r="45" spans="1:18" ht="12.75" customHeight="1">
      <c r="A45" s="208"/>
      <c r="B45" s="209" t="s">
        <v>60</v>
      </c>
      <c r="C45" s="213">
        <v>0</v>
      </c>
      <c r="D45" s="202">
        <v>0</v>
      </c>
      <c r="E45" s="201">
        <f>F45+G45</f>
        <v>0</v>
      </c>
      <c r="F45" s="214">
        <f>H45+J45+L45+N45</f>
        <v>0</v>
      </c>
      <c r="G45" s="214">
        <f>I45+K45+M45+O45</f>
        <v>0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3">
        <f t="shared" si="0"/>
        <v>0</v>
      </c>
      <c r="Q45" s="202">
        <v>0</v>
      </c>
      <c r="R45" s="202">
        <v>0</v>
      </c>
    </row>
    <row r="46" spans="1:18" s="182" customFormat="1" ht="4.5" customHeight="1">
      <c r="A46" s="211"/>
      <c r="B46" s="212"/>
      <c r="C46" s="215"/>
      <c r="D46" s="207"/>
      <c r="E46" s="203">
        <f>F46+G46</f>
        <v>0</v>
      </c>
      <c r="F46" s="207">
        <f>H46+J46+L46+N46</f>
        <v>0</v>
      </c>
      <c r="G46" s="207">
        <f>I46+K46+M46+O46</f>
        <v>0</v>
      </c>
      <c r="H46" s="207"/>
      <c r="I46" s="207"/>
      <c r="J46" s="207"/>
      <c r="K46" s="207"/>
      <c r="L46" s="207"/>
      <c r="M46" s="207"/>
      <c r="N46" s="207"/>
      <c r="O46" s="207"/>
      <c r="P46" s="203">
        <f t="shared" si="0"/>
        <v>0</v>
      </c>
      <c r="Q46" s="207"/>
      <c r="R46" s="207"/>
    </row>
    <row r="47" spans="1:18" ht="13.5" customHeight="1">
      <c r="A47" s="208"/>
      <c r="B47" s="209" t="s">
        <v>61</v>
      </c>
      <c r="C47" s="199">
        <v>1</v>
      </c>
      <c r="D47" s="200">
        <v>33</v>
      </c>
      <c r="E47" s="201">
        <v>409</v>
      </c>
      <c r="F47" s="210">
        <v>186</v>
      </c>
      <c r="G47" s="210">
        <v>223</v>
      </c>
      <c r="H47" s="200">
        <v>64</v>
      </c>
      <c r="I47" s="200">
        <v>77</v>
      </c>
      <c r="J47" s="200">
        <v>61</v>
      </c>
      <c r="K47" s="200">
        <v>77</v>
      </c>
      <c r="L47" s="200">
        <v>61</v>
      </c>
      <c r="M47" s="200">
        <v>69</v>
      </c>
      <c r="N47" s="202">
        <v>0</v>
      </c>
      <c r="O47" s="202">
        <v>0</v>
      </c>
      <c r="P47" s="203">
        <f t="shared" si="0"/>
        <v>0</v>
      </c>
      <c r="Q47" s="202">
        <v>0</v>
      </c>
      <c r="R47" s="202">
        <v>0</v>
      </c>
    </row>
    <row r="48" spans="1:18" ht="12.75" customHeight="1">
      <c r="A48" s="208"/>
      <c r="B48" s="209" t="s">
        <v>62</v>
      </c>
      <c r="C48" s="199">
        <v>1</v>
      </c>
      <c r="D48" s="200">
        <v>38</v>
      </c>
      <c r="E48" s="201">
        <v>492</v>
      </c>
      <c r="F48" s="210">
        <v>210</v>
      </c>
      <c r="G48" s="210">
        <v>282</v>
      </c>
      <c r="H48" s="200">
        <v>60</v>
      </c>
      <c r="I48" s="200">
        <v>101</v>
      </c>
      <c r="J48" s="200">
        <v>74</v>
      </c>
      <c r="K48" s="200">
        <v>96</v>
      </c>
      <c r="L48" s="200">
        <v>76</v>
      </c>
      <c r="M48" s="200">
        <v>85</v>
      </c>
      <c r="N48" s="202">
        <v>0</v>
      </c>
      <c r="O48" s="202">
        <v>0</v>
      </c>
      <c r="P48" s="203">
        <f t="shared" si="0"/>
        <v>0</v>
      </c>
      <c r="Q48" s="202">
        <v>0</v>
      </c>
      <c r="R48" s="202">
        <v>0</v>
      </c>
    </row>
    <row r="49" spans="1:18" ht="12.75" customHeight="1">
      <c r="A49" s="208"/>
      <c r="B49" s="209" t="s">
        <v>63</v>
      </c>
      <c r="C49" s="199">
        <v>1</v>
      </c>
      <c r="D49" s="200">
        <v>49</v>
      </c>
      <c r="E49" s="201">
        <v>781</v>
      </c>
      <c r="F49" s="210">
        <v>392</v>
      </c>
      <c r="G49" s="210">
        <v>389</v>
      </c>
      <c r="H49" s="200">
        <v>134</v>
      </c>
      <c r="I49" s="200">
        <v>106</v>
      </c>
      <c r="J49" s="200">
        <v>136</v>
      </c>
      <c r="K49" s="200">
        <v>142</v>
      </c>
      <c r="L49" s="200">
        <v>122</v>
      </c>
      <c r="M49" s="200">
        <v>141</v>
      </c>
      <c r="N49" s="202">
        <v>0</v>
      </c>
      <c r="O49" s="202">
        <v>0</v>
      </c>
      <c r="P49" s="203">
        <f t="shared" si="0"/>
        <v>0</v>
      </c>
      <c r="Q49" s="202">
        <v>0</v>
      </c>
      <c r="R49" s="202">
        <v>0</v>
      </c>
    </row>
    <row r="50" spans="1:18" ht="12.75" customHeight="1">
      <c r="A50" s="208"/>
      <c r="B50" s="209" t="s">
        <v>64</v>
      </c>
      <c r="C50" s="213">
        <v>0</v>
      </c>
      <c r="D50" s="202">
        <v>0</v>
      </c>
      <c r="E50" s="201">
        <f>F50+G50</f>
        <v>0</v>
      </c>
      <c r="F50" s="214">
        <f aca="true" t="shared" si="2" ref="F50:G52">H50+J50+L50+N50</f>
        <v>0</v>
      </c>
      <c r="G50" s="214">
        <f t="shared" si="2"/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3">
        <f t="shared" si="0"/>
        <v>0</v>
      </c>
      <c r="Q50" s="202">
        <v>0</v>
      </c>
      <c r="R50" s="202">
        <v>0</v>
      </c>
    </row>
    <row r="51" spans="1:18" ht="12.75" customHeight="1">
      <c r="A51" s="208"/>
      <c r="B51" s="209" t="s">
        <v>65</v>
      </c>
      <c r="C51" s="213">
        <v>0</v>
      </c>
      <c r="D51" s="202">
        <v>0</v>
      </c>
      <c r="E51" s="201">
        <f>F51+G51</f>
        <v>0</v>
      </c>
      <c r="F51" s="214">
        <f t="shared" si="2"/>
        <v>0</v>
      </c>
      <c r="G51" s="214">
        <f t="shared" si="2"/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3">
        <f t="shared" si="0"/>
        <v>0</v>
      </c>
      <c r="Q51" s="202">
        <v>0</v>
      </c>
      <c r="R51" s="202">
        <v>0</v>
      </c>
    </row>
    <row r="52" spans="1:18" s="182" customFormat="1" ht="4.5" customHeight="1">
      <c r="A52" s="211"/>
      <c r="B52" s="212"/>
      <c r="C52" s="215"/>
      <c r="D52" s="207"/>
      <c r="E52" s="203">
        <f>F52+G52</f>
        <v>0</v>
      </c>
      <c r="F52" s="207">
        <f t="shared" si="2"/>
        <v>0</v>
      </c>
      <c r="G52" s="207">
        <f t="shared" si="2"/>
        <v>0</v>
      </c>
      <c r="H52" s="207"/>
      <c r="I52" s="207"/>
      <c r="J52" s="207"/>
      <c r="K52" s="207"/>
      <c r="L52" s="207"/>
      <c r="M52" s="207"/>
      <c r="N52" s="207"/>
      <c r="O52" s="207"/>
      <c r="P52" s="203">
        <f t="shared" si="0"/>
        <v>0</v>
      </c>
      <c r="Q52" s="207"/>
      <c r="R52" s="207"/>
    </row>
    <row r="53" spans="1:18" ht="13.5" customHeight="1">
      <c r="A53" s="208"/>
      <c r="B53" s="209" t="s">
        <v>66</v>
      </c>
      <c r="C53" s="199">
        <v>1</v>
      </c>
      <c r="D53" s="200">
        <v>51</v>
      </c>
      <c r="E53" s="201">
        <v>837</v>
      </c>
      <c r="F53" s="210">
        <v>405</v>
      </c>
      <c r="G53" s="210">
        <v>432</v>
      </c>
      <c r="H53" s="200">
        <v>129</v>
      </c>
      <c r="I53" s="200">
        <v>151</v>
      </c>
      <c r="J53" s="200">
        <v>135</v>
      </c>
      <c r="K53" s="200">
        <v>145</v>
      </c>
      <c r="L53" s="200">
        <v>141</v>
      </c>
      <c r="M53" s="200">
        <v>136</v>
      </c>
      <c r="N53" s="202">
        <v>0</v>
      </c>
      <c r="O53" s="202">
        <v>0</v>
      </c>
      <c r="P53" s="203">
        <f t="shared" si="0"/>
        <v>0</v>
      </c>
      <c r="Q53" s="202">
        <v>0</v>
      </c>
      <c r="R53" s="202">
        <v>0</v>
      </c>
    </row>
    <row r="54" spans="1:18" ht="12.75" customHeight="1">
      <c r="A54" s="208"/>
      <c r="B54" s="209" t="s">
        <v>67</v>
      </c>
      <c r="C54" s="199">
        <v>1</v>
      </c>
      <c r="D54" s="200">
        <v>27</v>
      </c>
      <c r="E54" s="201">
        <v>348</v>
      </c>
      <c r="F54" s="210">
        <v>87</v>
      </c>
      <c r="G54" s="210">
        <v>261</v>
      </c>
      <c r="H54" s="200">
        <v>31</v>
      </c>
      <c r="I54" s="200">
        <v>90</v>
      </c>
      <c r="J54" s="200">
        <v>29</v>
      </c>
      <c r="K54" s="200">
        <v>86</v>
      </c>
      <c r="L54" s="200">
        <v>27</v>
      </c>
      <c r="M54" s="200">
        <v>85</v>
      </c>
      <c r="N54" s="202">
        <v>0</v>
      </c>
      <c r="O54" s="202">
        <v>0</v>
      </c>
      <c r="P54" s="203">
        <f t="shared" si="0"/>
        <v>0</v>
      </c>
      <c r="Q54" s="202">
        <v>0</v>
      </c>
      <c r="R54" s="202">
        <v>0</v>
      </c>
    </row>
    <row r="55" spans="1:18" ht="12.75" customHeight="1">
      <c r="A55" s="208"/>
      <c r="B55" s="209" t="s">
        <v>68</v>
      </c>
      <c r="C55" s="213">
        <v>0</v>
      </c>
      <c r="D55" s="202">
        <v>0</v>
      </c>
      <c r="E55" s="201">
        <f>F55+G55</f>
        <v>0</v>
      </c>
      <c r="F55" s="214">
        <f>H55+J55+L55+N55</f>
        <v>0</v>
      </c>
      <c r="G55" s="214">
        <f>I55+K55+M55+O55</f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3">
        <f t="shared" si="0"/>
        <v>0</v>
      </c>
      <c r="Q55" s="202">
        <v>0</v>
      </c>
      <c r="R55" s="202">
        <v>0</v>
      </c>
    </row>
    <row r="56" spans="1:18" ht="12.75" customHeight="1">
      <c r="A56" s="208"/>
      <c r="B56" s="209" t="s">
        <v>69</v>
      </c>
      <c r="C56" s="199">
        <v>1</v>
      </c>
      <c r="D56" s="200">
        <v>58</v>
      </c>
      <c r="E56" s="201">
        <v>602</v>
      </c>
      <c r="F56" s="210">
        <v>588</v>
      </c>
      <c r="G56" s="210">
        <v>14</v>
      </c>
      <c r="H56" s="200">
        <v>199</v>
      </c>
      <c r="I56" s="200">
        <v>6</v>
      </c>
      <c r="J56" s="200">
        <v>193</v>
      </c>
      <c r="K56" s="200">
        <v>1</v>
      </c>
      <c r="L56" s="200">
        <v>196</v>
      </c>
      <c r="M56" s="200">
        <v>7</v>
      </c>
      <c r="N56" s="202">
        <v>0</v>
      </c>
      <c r="O56" s="202">
        <v>0</v>
      </c>
      <c r="P56" s="203">
        <f t="shared" si="0"/>
        <v>0</v>
      </c>
      <c r="Q56" s="202">
        <v>0</v>
      </c>
      <c r="R56" s="202">
        <v>0</v>
      </c>
    </row>
    <row r="57" spans="1:18" ht="12.75" customHeight="1">
      <c r="A57" s="208"/>
      <c r="B57" s="209" t="s">
        <v>70</v>
      </c>
      <c r="C57" s="199">
        <v>1</v>
      </c>
      <c r="D57" s="200">
        <v>7</v>
      </c>
      <c r="E57" s="201">
        <v>32</v>
      </c>
      <c r="F57" s="210">
        <v>12</v>
      </c>
      <c r="G57" s="210">
        <v>20</v>
      </c>
      <c r="H57" s="200">
        <v>3</v>
      </c>
      <c r="I57" s="200">
        <v>7</v>
      </c>
      <c r="J57" s="200">
        <v>5</v>
      </c>
      <c r="K57" s="200">
        <v>8</v>
      </c>
      <c r="L57" s="200">
        <v>4</v>
      </c>
      <c r="M57" s="200">
        <v>5</v>
      </c>
      <c r="N57" s="202">
        <v>0</v>
      </c>
      <c r="O57" s="202">
        <v>0</v>
      </c>
      <c r="P57" s="203">
        <f t="shared" si="0"/>
        <v>0</v>
      </c>
      <c r="Q57" s="202">
        <v>0</v>
      </c>
      <c r="R57" s="202">
        <v>0</v>
      </c>
    </row>
    <row r="58" spans="1:18" s="182" customFormat="1" ht="4.5" customHeight="1">
      <c r="A58" s="211"/>
      <c r="B58" s="212"/>
      <c r="C58" s="205"/>
      <c r="D58" s="206"/>
      <c r="E58" s="203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3">
        <f t="shared" si="0"/>
        <v>0</v>
      </c>
      <c r="Q58" s="207"/>
      <c r="R58" s="207"/>
    </row>
    <row r="59" spans="1:18" ht="13.5" customHeight="1">
      <c r="A59" s="208"/>
      <c r="B59" s="209" t="s">
        <v>71</v>
      </c>
      <c r="C59" s="199">
        <v>2</v>
      </c>
      <c r="D59" s="200">
        <v>53</v>
      </c>
      <c r="E59" s="201">
        <v>576</v>
      </c>
      <c r="F59" s="210">
        <v>245</v>
      </c>
      <c r="G59" s="210">
        <v>331</v>
      </c>
      <c r="H59" s="200">
        <v>70</v>
      </c>
      <c r="I59" s="200">
        <v>112</v>
      </c>
      <c r="J59" s="200">
        <v>82</v>
      </c>
      <c r="K59" s="200">
        <v>114</v>
      </c>
      <c r="L59" s="200">
        <v>93</v>
      </c>
      <c r="M59" s="200">
        <v>105</v>
      </c>
      <c r="N59" s="202">
        <v>0</v>
      </c>
      <c r="O59" s="202">
        <v>0</v>
      </c>
      <c r="P59" s="203">
        <f t="shared" si="0"/>
        <v>0</v>
      </c>
      <c r="Q59" s="202">
        <v>0</v>
      </c>
      <c r="R59" s="202">
        <v>0</v>
      </c>
    </row>
    <row r="60" spans="1:18" ht="12.75" customHeight="1">
      <c r="A60" s="208"/>
      <c r="B60" s="209" t="s">
        <v>72</v>
      </c>
      <c r="C60" s="199">
        <v>1</v>
      </c>
      <c r="D60" s="200">
        <v>7</v>
      </c>
      <c r="E60" s="201">
        <v>13</v>
      </c>
      <c r="F60" s="210">
        <v>7</v>
      </c>
      <c r="G60" s="210">
        <v>6</v>
      </c>
      <c r="H60" s="200">
        <v>1</v>
      </c>
      <c r="I60" s="200">
        <v>5</v>
      </c>
      <c r="J60" s="200">
        <v>3</v>
      </c>
      <c r="K60" s="202">
        <v>1</v>
      </c>
      <c r="L60" s="200">
        <v>3</v>
      </c>
      <c r="M60" s="202">
        <v>0</v>
      </c>
      <c r="N60" s="202">
        <v>0</v>
      </c>
      <c r="O60" s="202">
        <v>0</v>
      </c>
      <c r="P60" s="203">
        <f t="shared" si="0"/>
        <v>0</v>
      </c>
      <c r="Q60" s="202">
        <v>0</v>
      </c>
      <c r="R60" s="202">
        <v>0</v>
      </c>
    </row>
    <row r="61" spans="1:18" ht="12.75" customHeight="1">
      <c r="A61" s="208"/>
      <c r="B61" s="209" t="s">
        <v>73</v>
      </c>
      <c r="C61" s="213">
        <v>0</v>
      </c>
      <c r="D61" s="202">
        <v>0</v>
      </c>
      <c r="E61" s="201">
        <f>F61+G61</f>
        <v>0</v>
      </c>
      <c r="F61" s="214">
        <f>H61+J61+L61+N61</f>
        <v>0</v>
      </c>
      <c r="G61" s="214">
        <f>I61+K61+M61+O61</f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3">
        <f t="shared" si="0"/>
        <v>0</v>
      </c>
      <c r="Q61" s="202">
        <v>0</v>
      </c>
      <c r="R61" s="202">
        <v>0</v>
      </c>
    </row>
    <row r="62" spans="1:18" ht="12.75" customHeight="1">
      <c r="A62" s="208"/>
      <c r="B62" s="209" t="s">
        <v>74</v>
      </c>
      <c r="C62" s="213">
        <v>0</v>
      </c>
      <c r="D62" s="202">
        <v>0</v>
      </c>
      <c r="E62" s="201">
        <f>F62+G62</f>
        <v>0</v>
      </c>
      <c r="F62" s="214">
        <f>H62+J62+L62+N62</f>
        <v>0</v>
      </c>
      <c r="G62" s="214">
        <f>I62+K62+M62+O62</f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3">
        <f t="shared" si="0"/>
        <v>0</v>
      </c>
      <c r="Q62" s="202">
        <v>0</v>
      </c>
      <c r="R62" s="202">
        <v>0</v>
      </c>
    </row>
    <row r="63" spans="1:18" ht="12.75" customHeight="1">
      <c r="A63" s="208"/>
      <c r="B63" s="209" t="s">
        <v>75</v>
      </c>
      <c r="C63" s="199">
        <v>2</v>
      </c>
      <c r="D63" s="200">
        <v>91</v>
      </c>
      <c r="E63" s="201">
        <v>1142</v>
      </c>
      <c r="F63" s="210">
        <v>546</v>
      </c>
      <c r="G63" s="210">
        <v>596</v>
      </c>
      <c r="H63" s="200">
        <v>175</v>
      </c>
      <c r="I63" s="200">
        <v>190</v>
      </c>
      <c r="J63" s="200">
        <v>193</v>
      </c>
      <c r="K63" s="200">
        <v>211</v>
      </c>
      <c r="L63" s="200">
        <v>174</v>
      </c>
      <c r="M63" s="200">
        <v>195</v>
      </c>
      <c r="N63" s="200">
        <v>4</v>
      </c>
      <c r="O63" s="202">
        <v>0</v>
      </c>
      <c r="P63" s="203">
        <f t="shared" si="0"/>
        <v>0</v>
      </c>
      <c r="Q63" s="202">
        <v>0</v>
      </c>
      <c r="R63" s="202">
        <v>0</v>
      </c>
    </row>
    <row r="64" spans="1:18" s="182" customFormat="1" ht="4.5" customHeight="1">
      <c r="A64" s="211"/>
      <c r="B64" s="212"/>
      <c r="C64" s="205"/>
      <c r="D64" s="206"/>
      <c r="E64" s="203">
        <f>F64+G64</f>
        <v>0</v>
      </c>
      <c r="F64" s="206">
        <f>H64+J64+L64+N64</f>
        <v>0</v>
      </c>
      <c r="G64" s="206">
        <f>I64+K64+M64+O64</f>
        <v>0</v>
      </c>
      <c r="H64" s="206"/>
      <c r="I64" s="206"/>
      <c r="J64" s="206"/>
      <c r="K64" s="206"/>
      <c r="L64" s="206"/>
      <c r="M64" s="206"/>
      <c r="N64" s="206"/>
      <c r="O64" s="206"/>
      <c r="P64" s="203">
        <f t="shared" si="0"/>
        <v>0</v>
      </c>
      <c r="Q64" s="207"/>
      <c r="R64" s="207"/>
    </row>
    <row r="65" spans="1:18" ht="13.5" customHeight="1">
      <c r="A65" s="208"/>
      <c r="B65" s="209" t="s">
        <v>76</v>
      </c>
      <c r="C65" s="213">
        <v>0</v>
      </c>
      <c r="D65" s="202">
        <v>0</v>
      </c>
      <c r="E65" s="201">
        <f>F65+G65</f>
        <v>0</v>
      </c>
      <c r="F65" s="214">
        <f>H65+J65+L65+N65</f>
        <v>0</v>
      </c>
      <c r="G65" s="214">
        <f>I65+K65+M65+O65</f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3">
        <f t="shared" si="0"/>
        <v>0</v>
      </c>
      <c r="Q65" s="202">
        <v>0</v>
      </c>
      <c r="R65" s="202">
        <v>0</v>
      </c>
    </row>
    <row r="66" spans="1:18" ht="12.75" customHeight="1">
      <c r="A66" s="208"/>
      <c r="B66" s="209" t="s">
        <v>77</v>
      </c>
      <c r="C66" s="199">
        <v>1</v>
      </c>
      <c r="D66" s="200">
        <v>39</v>
      </c>
      <c r="E66" s="201">
        <v>552</v>
      </c>
      <c r="F66" s="210">
        <v>221</v>
      </c>
      <c r="G66" s="210">
        <v>331</v>
      </c>
      <c r="H66" s="200">
        <v>89</v>
      </c>
      <c r="I66" s="200">
        <v>112</v>
      </c>
      <c r="J66" s="200">
        <v>66</v>
      </c>
      <c r="K66" s="200">
        <v>110</v>
      </c>
      <c r="L66" s="200">
        <v>66</v>
      </c>
      <c r="M66" s="200">
        <v>109</v>
      </c>
      <c r="N66" s="202">
        <v>0</v>
      </c>
      <c r="O66" s="202">
        <v>0</v>
      </c>
      <c r="P66" s="203">
        <f t="shared" si="0"/>
        <v>0</v>
      </c>
      <c r="Q66" s="202">
        <v>0</v>
      </c>
      <c r="R66" s="202">
        <v>0</v>
      </c>
    </row>
    <row r="67" spans="1:18" ht="12.75" customHeight="1">
      <c r="A67" s="208"/>
      <c r="B67" s="209" t="s">
        <v>78</v>
      </c>
      <c r="C67" s="213">
        <v>0</v>
      </c>
      <c r="D67" s="202">
        <v>0</v>
      </c>
      <c r="E67" s="201">
        <f>F67+G67</f>
        <v>0</v>
      </c>
      <c r="F67" s="214">
        <f>H67+J67+L67+N67</f>
        <v>0</v>
      </c>
      <c r="G67" s="214">
        <f>I67+K67+M67+O67</f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3">
        <f t="shared" si="0"/>
        <v>0</v>
      </c>
      <c r="Q67" s="202">
        <v>0</v>
      </c>
      <c r="R67" s="202">
        <v>0</v>
      </c>
    </row>
    <row r="68" spans="1:18" ht="12.75" customHeight="1">
      <c r="A68" s="208"/>
      <c r="B68" s="209" t="s">
        <v>79</v>
      </c>
      <c r="C68" s="199">
        <v>1</v>
      </c>
      <c r="D68" s="200">
        <v>7</v>
      </c>
      <c r="E68" s="201">
        <v>10</v>
      </c>
      <c r="F68" s="210">
        <v>8</v>
      </c>
      <c r="G68" s="210">
        <v>2</v>
      </c>
      <c r="H68" s="200">
        <v>2</v>
      </c>
      <c r="I68" s="202">
        <v>1</v>
      </c>
      <c r="J68" s="200">
        <v>3</v>
      </c>
      <c r="K68" s="200">
        <v>1</v>
      </c>
      <c r="L68" s="200">
        <v>3</v>
      </c>
      <c r="M68" s="202">
        <v>0</v>
      </c>
      <c r="N68" s="202">
        <v>0</v>
      </c>
      <c r="O68" s="202">
        <v>0</v>
      </c>
      <c r="P68" s="203">
        <f t="shared" si="0"/>
        <v>0</v>
      </c>
      <c r="Q68" s="202">
        <v>0</v>
      </c>
      <c r="R68" s="202">
        <v>0</v>
      </c>
    </row>
    <row r="69" spans="1:18" ht="12.75" customHeight="1">
      <c r="A69" s="208"/>
      <c r="B69" s="216" t="s">
        <v>80</v>
      </c>
      <c r="C69" s="213">
        <v>0</v>
      </c>
      <c r="D69" s="202">
        <v>0</v>
      </c>
      <c r="E69" s="201">
        <f>F69+G69</f>
        <v>0</v>
      </c>
      <c r="F69" s="214">
        <f>H69+J69+L69+N69</f>
        <v>0</v>
      </c>
      <c r="G69" s="214">
        <f>I69+K69+M69+O69</f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3">
        <f t="shared" si="0"/>
        <v>0</v>
      </c>
      <c r="Q69" s="202">
        <v>0</v>
      </c>
      <c r="R69" s="202">
        <v>0</v>
      </c>
    </row>
    <row r="70" spans="1:18" ht="4.5" customHeight="1" thickBot="1">
      <c r="A70" s="208"/>
      <c r="B70" s="217"/>
      <c r="C70" s="218"/>
      <c r="D70" s="219"/>
      <c r="E70" s="220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21"/>
      <c r="Q70" s="219"/>
      <c r="R70" s="219"/>
    </row>
    <row r="71" ht="13.5" customHeight="1">
      <c r="B71" s="222" t="s">
        <v>169</v>
      </c>
    </row>
    <row r="72" ht="11.25"/>
    <row r="73" ht="11.25"/>
    <row r="74" ht="11.25"/>
    <row r="75" ht="11.25"/>
    <row r="76" ht="11.25"/>
    <row r="77" ht="11.25"/>
    <row r="78" ht="11.25"/>
  </sheetData>
  <mergeCells count="6">
    <mergeCell ref="H5:I5"/>
    <mergeCell ref="E4:O4"/>
    <mergeCell ref="P4:R5"/>
    <mergeCell ref="N5:O5"/>
    <mergeCell ref="L5:M5"/>
    <mergeCell ref="J5:K5"/>
  </mergeCells>
  <printOptions/>
  <pageMargins left="0.5905511811023623" right="0.1968503937007874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T71"/>
    </sheetView>
  </sheetViews>
  <sheetFormatPr defaultColWidth="10.00390625" defaultRowHeight="12.75" customHeight="1"/>
  <cols>
    <col min="1" max="1" width="0.5" style="33" customWidth="1"/>
    <col min="2" max="2" width="7.625" style="33" customWidth="1"/>
    <col min="3" max="3" width="7.50390625" style="33" customWidth="1"/>
    <col min="4" max="5" width="6.50390625" style="33" customWidth="1"/>
    <col min="6" max="6" width="7.50390625" style="33" customWidth="1"/>
    <col min="7" max="14" width="6.50390625" style="33" customWidth="1"/>
    <col min="15" max="15" width="3.625" style="34" customWidth="1"/>
    <col min="16" max="17" width="3.625" style="33" customWidth="1"/>
    <col min="18" max="18" width="3.625" style="34" customWidth="1"/>
    <col min="19" max="20" width="3.625" style="33" customWidth="1"/>
    <col min="21" max="16384" width="10.00390625" style="33" customWidth="1"/>
  </cols>
  <sheetData>
    <row r="1" ht="4.5" customHeight="1"/>
    <row r="2" ht="12.75" customHeight="1">
      <c r="B2" s="35" t="s">
        <v>442</v>
      </c>
    </row>
    <row r="3" ht="4.5" customHeight="1" thickBot="1"/>
    <row r="4" spans="2:20" ht="12" customHeight="1">
      <c r="B4" s="106"/>
      <c r="C4" s="107"/>
      <c r="D4" s="126" t="s">
        <v>9</v>
      </c>
      <c r="E4" s="106"/>
      <c r="F4" s="438" t="s">
        <v>176</v>
      </c>
      <c r="G4" s="439"/>
      <c r="H4" s="439"/>
      <c r="I4" s="439"/>
      <c r="J4" s="439"/>
      <c r="K4" s="439"/>
      <c r="L4" s="439"/>
      <c r="M4" s="439"/>
      <c r="N4" s="440"/>
      <c r="O4" s="423" t="s">
        <v>177</v>
      </c>
      <c r="P4" s="354"/>
      <c r="Q4" s="455"/>
      <c r="R4" s="423" t="s">
        <v>178</v>
      </c>
      <c r="S4" s="354"/>
      <c r="T4" s="455"/>
    </row>
    <row r="5" spans="2:20" s="36" customFormat="1" ht="12" customHeight="1">
      <c r="B5" s="128" t="s">
        <v>25</v>
      </c>
      <c r="C5" s="223"/>
      <c r="D5" s="223"/>
      <c r="E5" s="223"/>
      <c r="F5" s="223"/>
      <c r="G5" s="129" t="s">
        <v>9</v>
      </c>
      <c r="H5" s="224"/>
      <c r="I5" s="447" t="s">
        <v>179</v>
      </c>
      <c r="J5" s="448"/>
      <c r="K5" s="447" t="s">
        <v>180</v>
      </c>
      <c r="L5" s="448"/>
      <c r="M5" s="447" t="s">
        <v>181</v>
      </c>
      <c r="N5" s="448"/>
      <c r="O5" s="456" t="s">
        <v>9</v>
      </c>
      <c r="P5" s="458" t="s">
        <v>83</v>
      </c>
      <c r="Q5" s="458" t="s">
        <v>84</v>
      </c>
      <c r="R5" s="456" t="s">
        <v>9</v>
      </c>
      <c r="S5" s="458" t="s">
        <v>83</v>
      </c>
      <c r="T5" s="458" t="s">
        <v>84</v>
      </c>
    </row>
    <row r="6" spans="3:20" s="36" customFormat="1" ht="12" customHeight="1">
      <c r="C6" s="17" t="s">
        <v>9</v>
      </c>
      <c r="D6" s="17" t="s">
        <v>83</v>
      </c>
      <c r="E6" s="17" t="s">
        <v>84</v>
      </c>
      <c r="F6" s="37" t="s">
        <v>9</v>
      </c>
      <c r="G6" s="37" t="s">
        <v>83</v>
      </c>
      <c r="H6" s="37" t="s">
        <v>84</v>
      </c>
      <c r="I6" s="37" t="s">
        <v>83</v>
      </c>
      <c r="J6" s="37" t="s">
        <v>84</v>
      </c>
      <c r="K6" s="37" t="s">
        <v>83</v>
      </c>
      <c r="L6" s="37" t="s">
        <v>84</v>
      </c>
      <c r="M6" s="37" t="s">
        <v>83</v>
      </c>
      <c r="N6" s="37" t="s">
        <v>84</v>
      </c>
      <c r="O6" s="457"/>
      <c r="P6" s="459"/>
      <c r="Q6" s="459"/>
      <c r="R6" s="457"/>
      <c r="S6" s="459"/>
      <c r="T6" s="459"/>
    </row>
    <row r="7" spans="2:20" ht="4.5" customHeight="1">
      <c r="B7" s="226"/>
      <c r="C7" s="227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9"/>
      <c r="P7" s="228"/>
      <c r="Q7" s="228"/>
      <c r="R7" s="230"/>
      <c r="S7" s="231"/>
      <c r="T7" s="231"/>
    </row>
    <row r="8" spans="2:20" ht="12.75" customHeight="1">
      <c r="B8" s="54" t="s">
        <v>28</v>
      </c>
      <c r="C8" s="427">
        <v>27925</v>
      </c>
      <c r="D8" s="428">
        <v>13701</v>
      </c>
      <c r="E8" s="428">
        <v>14224</v>
      </c>
      <c r="F8" s="428">
        <v>27842</v>
      </c>
      <c r="G8" s="428">
        <v>13690</v>
      </c>
      <c r="H8" s="428">
        <v>14152</v>
      </c>
      <c r="I8" s="428">
        <v>4549</v>
      </c>
      <c r="J8" s="428">
        <v>4679</v>
      </c>
      <c r="K8" s="428">
        <v>4601</v>
      </c>
      <c r="L8" s="428">
        <v>4865</v>
      </c>
      <c r="M8" s="428">
        <v>4540</v>
      </c>
      <c r="N8" s="428">
        <v>4608</v>
      </c>
      <c r="O8" s="429">
        <v>81</v>
      </c>
      <c r="P8" s="428">
        <v>11</v>
      </c>
      <c r="Q8" s="428">
        <v>70</v>
      </c>
      <c r="R8" s="429">
        <v>2</v>
      </c>
      <c r="S8" s="246">
        <v>0</v>
      </c>
      <c r="T8" s="429">
        <v>2</v>
      </c>
    </row>
    <row r="9" spans="2:20" ht="12.75" customHeight="1">
      <c r="B9" s="48" t="s">
        <v>30</v>
      </c>
      <c r="C9" s="175">
        <v>1288</v>
      </c>
      <c r="D9" s="177">
        <v>742</v>
      </c>
      <c r="E9" s="177">
        <v>546</v>
      </c>
      <c r="F9" s="177">
        <v>1286</v>
      </c>
      <c r="G9" s="177">
        <v>742</v>
      </c>
      <c r="H9" s="177">
        <v>544</v>
      </c>
      <c r="I9" s="176">
        <v>279</v>
      </c>
      <c r="J9" s="176">
        <v>178</v>
      </c>
      <c r="K9" s="176">
        <v>229</v>
      </c>
      <c r="L9" s="176">
        <v>180</v>
      </c>
      <c r="M9" s="176">
        <v>234</v>
      </c>
      <c r="N9" s="176">
        <v>186</v>
      </c>
      <c r="O9" s="245">
        <f>P9+Q9</f>
        <v>0</v>
      </c>
      <c r="P9" s="178">
        <v>0</v>
      </c>
      <c r="Q9" s="178">
        <v>0</v>
      </c>
      <c r="R9" s="248">
        <v>2</v>
      </c>
      <c r="S9" s="243">
        <v>0</v>
      </c>
      <c r="T9" s="176">
        <v>2</v>
      </c>
    </row>
    <row r="10" spans="3:20" s="34" customFormat="1" ht="4.5" customHeight="1"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</row>
    <row r="11" spans="1:20" ht="12.75" customHeight="1">
      <c r="A11" s="54"/>
      <c r="B11" s="55" t="s">
        <v>31</v>
      </c>
      <c r="C11" s="175">
        <v>11076</v>
      </c>
      <c r="D11" s="177">
        <v>5533</v>
      </c>
      <c r="E11" s="177">
        <v>5543</v>
      </c>
      <c r="F11" s="177">
        <v>11076</v>
      </c>
      <c r="G11" s="177">
        <v>5533</v>
      </c>
      <c r="H11" s="177">
        <v>5543</v>
      </c>
      <c r="I11" s="176">
        <v>1843</v>
      </c>
      <c r="J11" s="176">
        <v>1843</v>
      </c>
      <c r="K11" s="176">
        <v>1866</v>
      </c>
      <c r="L11" s="176">
        <v>1894</v>
      </c>
      <c r="M11" s="176">
        <v>1824</v>
      </c>
      <c r="N11" s="176">
        <v>1806</v>
      </c>
      <c r="O11" s="245">
        <f aca="true" t="shared" si="0" ref="O11:O69">P11+Q11</f>
        <v>0</v>
      </c>
      <c r="P11" s="243">
        <v>0</v>
      </c>
      <c r="Q11" s="243">
        <v>0</v>
      </c>
      <c r="R11" s="245">
        <f aca="true" t="shared" si="1" ref="R11:R69">S11+T11</f>
        <v>0</v>
      </c>
      <c r="S11" s="243">
        <v>0</v>
      </c>
      <c r="T11" s="243">
        <v>0</v>
      </c>
    </row>
    <row r="12" spans="1:20" ht="12.75" customHeight="1">
      <c r="A12" s="54"/>
      <c r="B12" s="55" t="s">
        <v>32</v>
      </c>
      <c r="C12" s="175">
        <v>2475</v>
      </c>
      <c r="D12" s="177">
        <v>1287</v>
      </c>
      <c r="E12" s="177">
        <v>1188</v>
      </c>
      <c r="F12" s="177">
        <v>2473</v>
      </c>
      <c r="G12" s="177">
        <v>1287</v>
      </c>
      <c r="H12" s="177">
        <v>1186</v>
      </c>
      <c r="I12" s="176">
        <v>455</v>
      </c>
      <c r="J12" s="176">
        <v>397</v>
      </c>
      <c r="K12" s="176">
        <v>411</v>
      </c>
      <c r="L12" s="176">
        <v>403</v>
      </c>
      <c r="M12" s="176">
        <v>421</v>
      </c>
      <c r="N12" s="176">
        <v>386</v>
      </c>
      <c r="O12" s="245">
        <f t="shared" si="0"/>
        <v>0</v>
      </c>
      <c r="P12" s="243">
        <v>0</v>
      </c>
      <c r="Q12" s="243">
        <v>0</v>
      </c>
      <c r="R12" s="248">
        <v>2</v>
      </c>
      <c r="S12" s="243">
        <v>0</v>
      </c>
      <c r="T12" s="176">
        <v>2</v>
      </c>
    </row>
    <row r="13" spans="1:20" ht="12.75" customHeight="1">
      <c r="A13" s="54"/>
      <c r="B13" s="55" t="s">
        <v>33</v>
      </c>
      <c r="C13" s="175">
        <v>1618</v>
      </c>
      <c r="D13" s="177">
        <v>705</v>
      </c>
      <c r="E13" s="177">
        <v>913</v>
      </c>
      <c r="F13" s="177">
        <v>1618</v>
      </c>
      <c r="G13" s="177">
        <v>705</v>
      </c>
      <c r="H13" s="177">
        <v>913</v>
      </c>
      <c r="I13" s="176">
        <v>217</v>
      </c>
      <c r="J13" s="176">
        <v>313</v>
      </c>
      <c r="K13" s="176">
        <v>269</v>
      </c>
      <c r="L13" s="176">
        <v>313</v>
      </c>
      <c r="M13" s="176">
        <v>219</v>
      </c>
      <c r="N13" s="176">
        <v>287</v>
      </c>
      <c r="O13" s="245">
        <f t="shared" si="0"/>
        <v>0</v>
      </c>
      <c r="P13" s="243">
        <v>0</v>
      </c>
      <c r="Q13" s="243">
        <v>0</v>
      </c>
      <c r="R13" s="245">
        <f t="shared" si="1"/>
        <v>0</v>
      </c>
      <c r="S13" s="243">
        <v>0</v>
      </c>
      <c r="T13" s="243">
        <v>0</v>
      </c>
    </row>
    <row r="14" spans="1:20" ht="12.75" customHeight="1">
      <c r="A14" s="54"/>
      <c r="B14" s="55" t="s">
        <v>34</v>
      </c>
      <c r="C14" s="175">
        <v>2660</v>
      </c>
      <c r="D14" s="177">
        <v>1330</v>
      </c>
      <c r="E14" s="177">
        <v>1330</v>
      </c>
      <c r="F14" s="177">
        <v>2591</v>
      </c>
      <c r="G14" s="177">
        <v>1330</v>
      </c>
      <c r="H14" s="177">
        <v>1261</v>
      </c>
      <c r="I14" s="176">
        <v>434</v>
      </c>
      <c r="J14" s="176">
        <v>411</v>
      </c>
      <c r="K14" s="176">
        <v>457</v>
      </c>
      <c r="L14" s="176">
        <v>433</v>
      </c>
      <c r="M14" s="176">
        <v>439</v>
      </c>
      <c r="N14" s="176">
        <v>417</v>
      </c>
      <c r="O14" s="248">
        <v>69</v>
      </c>
      <c r="P14" s="243">
        <v>0</v>
      </c>
      <c r="Q14" s="176">
        <v>69</v>
      </c>
      <c r="R14" s="245">
        <f t="shared" si="1"/>
        <v>0</v>
      </c>
      <c r="S14" s="243">
        <v>0</v>
      </c>
      <c r="T14" s="243">
        <v>0</v>
      </c>
    </row>
    <row r="15" spans="1:20" ht="12.75" customHeight="1">
      <c r="A15" s="54"/>
      <c r="B15" s="55" t="s">
        <v>35</v>
      </c>
      <c r="C15" s="175">
        <v>233</v>
      </c>
      <c r="D15" s="177">
        <v>132</v>
      </c>
      <c r="E15" s="177">
        <v>101</v>
      </c>
      <c r="F15" s="177">
        <v>233</v>
      </c>
      <c r="G15" s="177">
        <v>132</v>
      </c>
      <c r="H15" s="177">
        <v>101</v>
      </c>
      <c r="I15" s="176">
        <v>55</v>
      </c>
      <c r="J15" s="176">
        <v>30</v>
      </c>
      <c r="K15" s="176">
        <v>36</v>
      </c>
      <c r="L15" s="176">
        <v>41</v>
      </c>
      <c r="M15" s="176">
        <v>41</v>
      </c>
      <c r="N15" s="176">
        <v>30</v>
      </c>
      <c r="O15" s="245">
        <f t="shared" si="0"/>
        <v>0</v>
      </c>
      <c r="P15" s="243">
        <v>0</v>
      </c>
      <c r="Q15" s="243">
        <v>0</v>
      </c>
      <c r="R15" s="245">
        <f t="shared" si="1"/>
        <v>0</v>
      </c>
      <c r="S15" s="243">
        <v>0</v>
      </c>
      <c r="T15" s="243">
        <v>0</v>
      </c>
    </row>
    <row r="16" spans="1:20" s="34" customFormat="1" ht="4.5" customHeight="1">
      <c r="A16" s="57"/>
      <c r="B16" s="58"/>
      <c r="C16" s="247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5"/>
      <c r="P16" s="246"/>
      <c r="Q16" s="246"/>
      <c r="R16" s="245"/>
      <c r="S16" s="246"/>
      <c r="T16" s="246"/>
    </row>
    <row r="17" spans="1:20" ht="13.5" customHeight="1">
      <c r="A17" s="54"/>
      <c r="B17" s="55" t="s">
        <v>36</v>
      </c>
      <c r="C17" s="179">
        <f>D17+E17</f>
        <v>0</v>
      </c>
      <c r="D17" s="180">
        <f>G17+P17+S17</f>
        <v>0</v>
      </c>
      <c r="E17" s="180">
        <f>H17+Q17+T17</f>
        <v>0</v>
      </c>
      <c r="F17" s="180">
        <f>G17+H17</f>
        <v>0</v>
      </c>
      <c r="G17" s="180">
        <f>I17+K17+M17</f>
        <v>0</v>
      </c>
      <c r="H17" s="180">
        <f>J17+L17+N17</f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5">
        <f t="shared" si="0"/>
        <v>0</v>
      </c>
      <c r="P17" s="243">
        <v>0</v>
      </c>
      <c r="Q17" s="243">
        <v>0</v>
      </c>
      <c r="R17" s="245">
        <f t="shared" si="1"/>
        <v>0</v>
      </c>
      <c r="S17" s="243">
        <v>0</v>
      </c>
      <c r="T17" s="243">
        <v>0</v>
      </c>
    </row>
    <row r="18" spans="1:20" ht="12.75" customHeight="1">
      <c r="A18" s="54"/>
      <c r="B18" s="120" t="s">
        <v>37</v>
      </c>
      <c r="C18" s="179">
        <f>D18+E18</f>
        <v>0</v>
      </c>
      <c r="D18" s="180">
        <f>G18+P18+S18</f>
        <v>0</v>
      </c>
      <c r="E18" s="180">
        <f>H18+Q18+T18</f>
        <v>0</v>
      </c>
      <c r="F18" s="180">
        <f>G18+H18</f>
        <v>0</v>
      </c>
      <c r="G18" s="180">
        <f>I18+K18+M18</f>
        <v>0</v>
      </c>
      <c r="H18" s="180">
        <f>J18+L18+N18</f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5">
        <f t="shared" si="0"/>
        <v>0</v>
      </c>
      <c r="P18" s="243">
        <v>0</v>
      </c>
      <c r="Q18" s="243">
        <v>0</v>
      </c>
      <c r="R18" s="245">
        <f t="shared" si="1"/>
        <v>0</v>
      </c>
      <c r="S18" s="243">
        <v>0</v>
      </c>
      <c r="T18" s="243">
        <v>0</v>
      </c>
    </row>
    <row r="19" spans="1:20" ht="12.75" customHeight="1">
      <c r="A19" s="54"/>
      <c r="B19" s="55" t="s">
        <v>38</v>
      </c>
      <c r="C19" s="175">
        <v>758</v>
      </c>
      <c r="D19" s="177">
        <v>272</v>
      </c>
      <c r="E19" s="177">
        <v>486</v>
      </c>
      <c r="F19" s="177">
        <v>758</v>
      </c>
      <c r="G19" s="177">
        <v>272</v>
      </c>
      <c r="H19" s="177">
        <v>486</v>
      </c>
      <c r="I19" s="176">
        <v>96</v>
      </c>
      <c r="J19" s="176">
        <v>162</v>
      </c>
      <c r="K19" s="176">
        <v>78</v>
      </c>
      <c r="L19" s="176">
        <v>175</v>
      </c>
      <c r="M19" s="176">
        <v>98</v>
      </c>
      <c r="N19" s="176">
        <v>149</v>
      </c>
      <c r="O19" s="245">
        <f t="shared" si="0"/>
        <v>0</v>
      </c>
      <c r="P19" s="243">
        <v>0</v>
      </c>
      <c r="Q19" s="243">
        <v>0</v>
      </c>
      <c r="R19" s="245">
        <f t="shared" si="1"/>
        <v>0</v>
      </c>
      <c r="S19" s="243">
        <v>0</v>
      </c>
      <c r="T19" s="243">
        <v>0</v>
      </c>
    </row>
    <row r="20" spans="1:20" ht="12.75" customHeight="1">
      <c r="A20" s="54"/>
      <c r="B20" s="55" t="s">
        <v>39</v>
      </c>
      <c r="C20" s="175">
        <v>129</v>
      </c>
      <c r="D20" s="177">
        <v>85</v>
      </c>
      <c r="E20" s="177">
        <v>44</v>
      </c>
      <c r="F20" s="177">
        <v>129</v>
      </c>
      <c r="G20" s="177">
        <v>85</v>
      </c>
      <c r="H20" s="177">
        <v>44</v>
      </c>
      <c r="I20" s="176">
        <v>30</v>
      </c>
      <c r="J20" s="176">
        <v>17</v>
      </c>
      <c r="K20" s="176">
        <v>29</v>
      </c>
      <c r="L20" s="176">
        <v>15</v>
      </c>
      <c r="M20" s="176">
        <v>26</v>
      </c>
      <c r="N20" s="176">
        <v>12</v>
      </c>
      <c r="O20" s="245">
        <f t="shared" si="0"/>
        <v>0</v>
      </c>
      <c r="P20" s="243">
        <v>0</v>
      </c>
      <c r="Q20" s="243">
        <v>0</v>
      </c>
      <c r="R20" s="245">
        <f t="shared" si="1"/>
        <v>0</v>
      </c>
      <c r="S20" s="243">
        <v>0</v>
      </c>
      <c r="T20" s="243">
        <v>0</v>
      </c>
    </row>
    <row r="21" spans="1:20" ht="12.75" customHeight="1">
      <c r="A21" s="54"/>
      <c r="B21" s="55" t="s">
        <v>40</v>
      </c>
      <c r="C21" s="179">
        <f>D21+E21</f>
        <v>0</v>
      </c>
      <c r="D21" s="180">
        <f>G21+P21+S21</f>
        <v>0</v>
      </c>
      <c r="E21" s="180">
        <f>H21+Q21+T21</f>
        <v>0</v>
      </c>
      <c r="F21" s="180">
        <f>G21+H21</f>
        <v>0</v>
      </c>
      <c r="G21" s="180">
        <f>I21+K21+M21</f>
        <v>0</v>
      </c>
      <c r="H21" s="180">
        <f>J21+L21+N21</f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5">
        <f t="shared" si="0"/>
        <v>0</v>
      </c>
      <c r="P21" s="243">
        <v>0</v>
      </c>
      <c r="Q21" s="243">
        <v>0</v>
      </c>
      <c r="R21" s="245">
        <f t="shared" si="1"/>
        <v>0</v>
      </c>
      <c r="S21" s="243">
        <v>0</v>
      </c>
      <c r="T21" s="243">
        <v>0</v>
      </c>
    </row>
    <row r="22" spans="1:20" s="34" customFormat="1" ht="4.5" customHeight="1">
      <c r="A22" s="57"/>
      <c r="B22" s="58"/>
      <c r="C22" s="244"/>
      <c r="D22" s="245"/>
      <c r="E22" s="245"/>
      <c r="F22" s="245"/>
      <c r="G22" s="245"/>
      <c r="H22" s="245"/>
      <c r="I22" s="246"/>
      <c r="J22" s="246"/>
      <c r="K22" s="246"/>
      <c r="L22" s="246"/>
      <c r="M22" s="246"/>
      <c r="N22" s="246"/>
      <c r="O22" s="245"/>
      <c r="P22" s="246"/>
      <c r="Q22" s="246"/>
      <c r="R22" s="245"/>
      <c r="S22" s="246"/>
      <c r="T22" s="246"/>
    </row>
    <row r="23" spans="1:20" ht="13.5" customHeight="1">
      <c r="A23" s="54"/>
      <c r="B23" s="55" t="s">
        <v>41</v>
      </c>
      <c r="C23" s="175">
        <v>238</v>
      </c>
      <c r="D23" s="177">
        <v>3</v>
      </c>
      <c r="E23" s="177">
        <v>235</v>
      </c>
      <c r="F23" s="177">
        <v>238</v>
      </c>
      <c r="G23" s="177">
        <v>3</v>
      </c>
      <c r="H23" s="177">
        <v>235</v>
      </c>
      <c r="I23" s="243">
        <v>1</v>
      </c>
      <c r="J23" s="176">
        <v>79</v>
      </c>
      <c r="K23" s="243">
        <v>0</v>
      </c>
      <c r="L23" s="176">
        <v>79</v>
      </c>
      <c r="M23" s="243">
        <v>2</v>
      </c>
      <c r="N23" s="176">
        <v>77</v>
      </c>
      <c r="O23" s="245">
        <f t="shared" si="0"/>
        <v>0</v>
      </c>
      <c r="P23" s="243">
        <v>0</v>
      </c>
      <c r="Q23" s="243">
        <v>0</v>
      </c>
      <c r="R23" s="245">
        <f t="shared" si="1"/>
        <v>0</v>
      </c>
      <c r="S23" s="243">
        <v>0</v>
      </c>
      <c r="T23" s="243">
        <v>0</v>
      </c>
    </row>
    <row r="24" spans="1:20" ht="12.75" customHeight="1">
      <c r="A24" s="54"/>
      <c r="B24" s="55" t="s">
        <v>42</v>
      </c>
      <c r="C24" s="175">
        <v>268</v>
      </c>
      <c r="D24" s="177">
        <v>129</v>
      </c>
      <c r="E24" s="177">
        <v>139</v>
      </c>
      <c r="F24" s="177">
        <v>268</v>
      </c>
      <c r="G24" s="177">
        <v>129</v>
      </c>
      <c r="H24" s="177">
        <v>139</v>
      </c>
      <c r="I24" s="176">
        <v>42</v>
      </c>
      <c r="J24" s="176">
        <v>47</v>
      </c>
      <c r="K24" s="176">
        <v>41</v>
      </c>
      <c r="L24" s="176">
        <v>46</v>
      </c>
      <c r="M24" s="176">
        <v>46</v>
      </c>
      <c r="N24" s="176">
        <v>46</v>
      </c>
      <c r="O24" s="245">
        <f t="shared" si="0"/>
        <v>0</v>
      </c>
      <c r="P24" s="243">
        <v>0</v>
      </c>
      <c r="Q24" s="243">
        <v>0</v>
      </c>
      <c r="R24" s="245">
        <f t="shared" si="1"/>
        <v>0</v>
      </c>
      <c r="S24" s="243">
        <v>0</v>
      </c>
      <c r="T24" s="243">
        <v>0</v>
      </c>
    </row>
    <row r="25" spans="1:20" ht="12.75" customHeight="1">
      <c r="A25" s="54"/>
      <c r="B25" s="55" t="s">
        <v>43</v>
      </c>
      <c r="C25" s="179">
        <f>D25+E25</f>
        <v>0</v>
      </c>
      <c r="D25" s="180">
        <f>G25+P25+S25</f>
        <v>0</v>
      </c>
      <c r="E25" s="180">
        <f>H25+Q25+T25</f>
        <v>0</v>
      </c>
      <c r="F25" s="180">
        <f>G25+H25</f>
        <v>0</v>
      </c>
      <c r="G25" s="180">
        <f>I25+K25+M25</f>
        <v>0</v>
      </c>
      <c r="H25" s="180">
        <f>J25+L25+N25</f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5">
        <f t="shared" si="0"/>
        <v>0</v>
      </c>
      <c r="P25" s="243">
        <v>0</v>
      </c>
      <c r="Q25" s="243">
        <v>0</v>
      </c>
      <c r="R25" s="245">
        <f t="shared" si="1"/>
        <v>0</v>
      </c>
      <c r="S25" s="243">
        <v>0</v>
      </c>
      <c r="T25" s="243">
        <v>0</v>
      </c>
    </row>
    <row r="26" spans="1:20" ht="12.75" customHeight="1">
      <c r="A26" s="54"/>
      <c r="B26" s="55" t="s">
        <v>44</v>
      </c>
      <c r="C26" s="175">
        <v>23</v>
      </c>
      <c r="D26" s="177">
        <v>15</v>
      </c>
      <c r="E26" s="177">
        <v>8</v>
      </c>
      <c r="F26" s="177">
        <v>23</v>
      </c>
      <c r="G26" s="177">
        <v>15</v>
      </c>
      <c r="H26" s="177">
        <v>8</v>
      </c>
      <c r="I26" s="176">
        <v>4</v>
      </c>
      <c r="J26" s="176">
        <v>1</v>
      </c>
      <c r="K26" s="176">
        <v>4</v>
      </c>
      <c r="L26" s="176">
        <v>5</v>
      </c>
      <c r="M26" s="176">
        <v>7</v>
      </c>
      <c r="N26" s="176">
        <v>2</v>
      </c>
      <c r="O26" s="245">
        <f t="shared" si="0"/>
        <v>0</v>
      </c>
      <c r="P26" s="243">
        <v>0</v>
      </c>
      <c r="Q26" s="243">
        <v>0</v>
      </c>
      <c r="R26" s="245">
        <f t="shared" si="1"/>
        <v>0</v>
      </c>
      <c r="S26" s="243">
        <v>0</v>
      </c>
      <c r="T26" s="243">
        <v>0</v>
      </c>
    </row>
    <row r="27" spans="1:20" ht="12.75" customHeight="1">
      <c r="A27" s="54"/>
      <c r="B27" s="55" t="s">
        <v>45</v>
      </c>
      <c r="C27" s="179">
        <f>D27+E27</f>
        <v>0</v>
      </c>
      <c r="D27" s="180">
        <f>G27+P27+S27</f>
        <v>0</v>
      </c>
      <c r="E27" s="180">
        <f>H27+Q27+T27</f>
        <v>0</v>
      </c>
      <c r="F27" s="180">
        <f>G27+H27</f>
        <v>0</v>
      </c>
      <c r="G27" s="180">
        <f>I27+K27+M27</f>
        <v>0</v>
      </c>
      <c r="H27" s="180">
        <f>J27+L27+N27</f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5">
        <f t="shared" si="0"/>
        <v>0</v>
      </c>
      <c r="P27" s="243">
        <v>0</v>
      </c>
      <c r="Q27" s="243">
        <v>0</v>
      </c>
      <c r="R27" s="245">
        <f t="shared" si="1"/>
        <v>0</v>
      </c>
      <c r="S27" s="243">
        <v>0</v>
      </c>
      <c r="T27" s="243">
        <v>0</v>
      </c>
    </row>
    <row r="28" spans="1:20" s="34" customFormat="1" ht="4.5" customHeight="1">
      <c r="A28" s="57"/>
      <c r="B28" s="58"/>
      <c r="C28" s="244"/>
      <c r="D28" s="245"/>
      <c r="E28" s="245"/>
      <c r="F28" s="245"/>
      <c r="G28" s="245"/>
      <c r="H28" s="245"/>
      <c r="I28" s="246"/>
      <c r="J28" s="246"/>
      <c r="K28" s="246"/>
      <c r="L28" s="246"/>
      <c r="M28" s="246"/>
      <c r="N28" s="246"/>
      <c r="O28" s="245"/>
      <c r="P28" s="246"/>
      <c r="Q28" s="246"/>
      <c r="R28" s="245"/>
      <c r="S28" s="246"/>
      <c r="T28" s="246"/>
    </row>
    <row r="29" spans="1:20" ht="13.5" customHeight="1">
      <c r="A29" s="54"/>
      <c r="B29" s="55" t="s">
        <v>46</v>
      </c>
      <c r="C29" s="179">
        <f>D29+E29</f>
        <v>0</v>
      </c>
      <c r="D29" s="180">
        <f>G29+P29+S29</f>
        <v>0</v>
      </c>
      <c r="E29" s="180">
        <f>H29+Q29+T29</f>
        <v>0</v>
      </c>
      <c r="F29" s="180">
        <f>G29+H29</f>
        <v>0</v>
      </c>
      <c r="G29" s="180">
        <f>I29+K29+M29</f>
        <v>0</v>
      </c>
      <c r="H29" s="180">
        <f>J29+L29+N29</f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45">
        <f t="shared" si="0"/>
        <v>0</v>
      </c>
      <c r="P29" s="243">
        <v>0</v>
      </c>
      <c r="Q29" s="243">
        <v>0</v>
      </c>
      <c r="R29" s="245">
        <f t="shared" si="1"/>
        <v>0</v>
      </c>
      <c r="S29" s="243">
        <v>0</v>
      </c>
      <c r="T29" s="243">
        <v>0</v>
      </c>
    </row>
    <row r="30" spans="1:20" ht="12.75" customHeight="1">
      <c r="A30" s="54"/>
      <c r="B30" s="55" t="s">
        <v>47</v>
      </c>
      <c r="C30" s="179">
        <f>D30+E30</f>
        <v>0</v>
      </c>
      <c r="D30" s="180">
        <f>G30+P30+S30</f>
        <v>0</v>
      </c>
      <c r="E30" s="180">
        <f>H30+Q30+T30</f>
        <v>0</v>
      </c>
      <c r="F30" s="180">
        <f>G30+H30</f>
        <v>0</v>
      </c>
      <c r="G30" s="180">
        <f>I30+K30+M30</f>
        <v>0</v>
      </c>
      <c r="H30" s="180">
        <f>J30+L30+N30</f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45">
        <f t="shared" si="0"/>
        <v>0</v>
      </c>
      <c r="P30" s="243">
        <v>0</v>
      </c>
      <c r="Q30" s="243">
        <v>0</v>
      </c>
      <c r="R30" s="245">
        <f t="shared" si="1"/>
        <v>0</v>
      </c>
      <c r="S30" s="243">
        <v>0</v>
      </c>
      <c r="T30" s="243">
        <v>0</v>
      </c>
    </row>
    <row r="31" spans="1:20" ht="12.75" customHeight="1">
      <c r="A31" s="54"/>
      <c r="B31" s="55" t="s">
        <v>48</v>
      </c>
      <c r="C31" s="175">
        <v>421</v>
      </c>
      <c r="D31" s="177">
        <v>257</v>
      </c>
      <c r="E31" s="177">
        <v>164</v>
      </c>
      <c r="F31" s="177">
        <v>409</v>
      </c>
      <c r="G31" s="177">
        <v>246</v>
      </c>
      <c r="H31" s="177">
        <v>163</v>
      </c>
      <c r="I31" s="176">
        <v>82</v>
      </c>
      <c r="J31" s="176">
        <v>57</v>
      </c>
      <c r="K31" s="176">
        <v>77</v>
      </c>
      <c r="L31" s="176">
        <v>55</v>
      </c>
      <c r="M31" s="176">
        <v>87</v>
      </c>
      <c r="N31" s="176">
        <v>51</v>
      </c>
      <c r="O31" s="248">
        <v>12</v>
      </c>
      <c r="P31" s="176">
        <v>11</v>
      </c>
      <c r="Q31" s="243">
        <v>1</v>
      </c>
      <c r="R31" s="245">
        <f t="shared" si="1"/>
        <v>0</v>
      </c>
      <c r="S31" s="243">
        <v>0</v>
      </c>
      <c r="T31" s="243">
        <v>0</v>
      </c>
    </row>
    <row r="32" spans="1:20" ht="12.75" customHeight="1">
      <c r="A32" s="54"/>
      <c r="B32" s="55" t="s">
        <v>49</v>
      </c>
      <c r="C32" s="179">
        <f>D32+E32</f>
        <v>0</v>
      </c>
      <c r="D32" s="180">
        <f>G32+P32+S32</f>
        <v>0</v>
      </c>
      <c r="E32" s="180">
        <f>H32+Q32+T32</f>
        <v>0</v>
      </c>
      <c r="F32" s="180">
        <f>G32+H32</f>
        <v>0</v>
      </c>
      <c r="G32" s="180">
        <f>I32+K32+M32</f>
        <v>0</v>
      </c>
      <c r="H32" s="180">
        <f>J32+L32+N32</f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5">
        <f t="shared" si="0"/>
        <v>0</v>
      </c>
      <c r="P32" s="243">
        <v>0</v>
      </c>
      <c r="Q32" s="243">
        <v>0</v>
      </c>
      <c r="R32" s="245">
        <f t="shared" si="1"/>
        <v>0</v>
      </c>
      <c r="S32" s="243">
        <v>0</v>
      </c>
      <c r="T32" s="243">
        <v>0</v>
      </c>
    </row>
    <row r="33" spans="1:20" ht="12.75" customHeight="1">
      <c r="A33" s="54"/>
      <c r="B33" s="55" t="s">
        <v>50</v>
      </c>
      <c r="C33" s="175">
        <v>255</v>
      </c>
      <c r="D33" s="177">
        <v>105</v>
      </c>
      <c r="E33" s="177">
        <v>150</v>
      </c>
      <c r="F33" s="177">
        <v>255</v>
      </c>
      <c r="G33" s="177">
        <v>105</v>
      </c>
      <c r="H33" s="177">
        <v>150</v>
      </c>
      <c r="I33" s="176">
        <v>26</v>
      </c>
      <c r="J33" s="176">
        <v>55</v>
      </c>
      <c r="K33" s="176">
        <v>39</v>
      </c>
      <c r="L33" s="176">
        <v>49</v>
      </c>
      <c r="M33" s="176">
        <v>40</v>
      </c>
      <c r="N33" s="176">
        <v>46</v>
      </c>
      <c r="O33" s="245">
        <f t="shared" si="0"/>
        <v>0</v>
      </c>
      <c r="P33" s="243">
        <v>0</v>
      </c>
      <c r="Q33" s="243">
        <v>0</v>
      </c>
      <c r="R33" s="245">
        <f t="shared" si="1"/>
        <v>0</v>
      </c>
      <c r="S33" s="243">
        <v>0</v>
      </c>
      <c r="T33" s="243">
        <v>0</v>
      </c>
    </row>
    <row r="34" spans="1:20" s="34" customFormat="1" ht="4.5" customHeight="1">
      <c r="A34" s="57"/>
      <c r="B34" s="58"/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5"/>
      <c r="P34" s="246"/>
      <c r="Q34" s="246"/>
      <c r="R34" s="245"/>
      <c r="S34" s="246"/>
      <c r="T34" s="246"/>
    </row>
    <row r="35" spans="1:20" ht="13.5" customHeight="1">
      <c r="A35" s="54"/>
      <c r="B35" s="55" t="s">
        <v>51</v>
      </c>
      <c r="C35" s="179">
        <f>D35+E35</f>
        <v>0</v>
      </c>
      <c r="D35" s="180">
        <f>G35+P35+S35</f>
        <v>0</v>
      </c>
      <c r="E35" s="180">
        <f>H35+Q35+T35</f>
        <v>0</v>
      </c>
      <c r="F35" s="180">
        <f>G35+H35</f>
        <v>0</v>
      </c>
      <c r="G35" s="180">
        <f>I35+K35+M35</f>
        <v>0</v>
      </c>
      <c r="H35" s="180">
        <f>J35+L35+N35</f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45">
        <f t="shared" si="0"/>
        <v>0</v>
      </c>
      <c r="P35" s="243">
        <v>0</v>
      </c>
      <c r="Q35" s="243">
        <v>0</v>
      </c>
      <c r="R35" s="245">
        <f t="shared" si="1"/>
        <v>0</v>
      </c>
      <c r="S35" s="243">
        <v>0</v>
      </c>
      <c r="T35" s="243">
        <v>0</v>
      </c>
    </row>
    <row r="36" spans="1:20" ht="12.75" customHeight="1">
      <c r="A36" s="54"/>
      <c r="B36" s="55" t="s">
        <v>52</v>
      </c>
      <c r="C36" s="175">
        <v>249</v>
      </c>
      <c r="D36" s="177">
        <v>131</v>
      </c>
      <c r="E36" s="177">
        <v>118</v>
      </c>
      <c r="F36" s="177">
        <v>249</v>
      </c>
      <c r="G36" s="177">
        <v>131</v>
      </c>
      <c r="H36" s="177">
        <v>118</v>
      </c>
      <c r="I36" s="176">
        <v>47</v>
      </c>
      <c r="J36" s="176">
        <v>34</v>
      </c>
      <c r="K36" s="176">
        <v>38</v>
      </c>
      <c r="L36" s="176">
        <v>42</v>
      </c>
      <c r="M36" s="176">
        <v>46</v>
      </c>
      <c r="N36" s="176">
        <v>42</v>
      </c>
      <c r="O36" s="245">
        <f t="shared" si="0"/>
        <v>0</v>
      </c>
      <c r="P36" s="243">
        <v>0</v>
      </c>
      <c r="Q36" s="243">
        <v>0</v>
      </c>
      <c r="R36" s="245">
        <f t="shared" si="1"/>
        <v>0</v>
      </c>
      <c r="S36" s="243">
        <v>0</v>
      </c>
      <c r="T36" s="243">
        <v>0</v>
      </c>
    </row>
    <row r="37" spans="1:20" ht="12.75" customHeight="1">
      <c r="A37" s="54"/>
      <c r="B37" s="55" t="s">
        <v>53</v>
      </c>
      <c r="C37" s="179">
        <f>D37+E37</f>
        <v>0</v>
      </c>
      <c r="D37" s="180">
        <f aca="true" t="shared" si="2" ref="D37:E39">G37+P37+S37</f>
        <v>0</v>
      </c>
      <c r="E37" s="180">
        <f t="shared" si="2"/>
        <v>0</v>
      </c>
      <c r="F37" s="180">
        <f>G37+H37</f>
        <v>0</v>
      </c>
      <c r="G37" s="180">
        <f aca="true" t="shared" si="3" ref="G37:H39">I37+K37+M37</f>
        <v>0</v>
      </c>
      <c r="H37" s="180">
        <f t="shared" si="3"/>
        <v>0</v>
      </c>
      <c r="I37" s="243">
        <v>0</v>
      </c>
      <c r="J37" s="243">
        <v>0</v>
      </c>
      <c r="K37" s="243">
        <v>0</v>
      </c>
      <c r="L37" s="243">
        <v>0</v>
      </c>
      <c r="M37" s="243">
        <v>0</v>
      </c>
      <c r="N37" s="243">
        <v>0</v>
      </c>
      <c r="O37" s="245">
        <f t="shared" si="0"/>
        <v>0</v>
      </c>
      <c r="P37" s="243">
        <v>0</v>
      </c>
      <c r="Q37" s="243">
        <v>0</v>
      </c>
      <c r="R37" s="245">
        <f t="shared" si="1"/>
        <v>0</v>
      </c>
      <c r="S37" s="243">
        <v>0</v>
      </c>
      <c r="T37" s="243">
        <v>0</v>
      </c>
    </row>
    <row r="38" spans="1:20" ht="12.75" customHeight="1">
      <c r="A38" s="54"/>
      <c r="B38" s="55" t="s">
        <v>54</v>
      </c>
      <c r="C38" s="179">
        <f>D38+E38</f>
        <v>0</v>
      </c>
      <c r="D38" s="180">
        <f t="shared" si="2"/>
        <v>0</v>
      </c>
      <c r="E38" s="180">
        <f t="shared" si="2"/>
        <v>0</v>
      </c>
      <c r="F38" s="180">
        <f>G38+H38</f>
        <v>0</v>
      </c>
      <c r="G38" s="180">
        <f t="shared" si="3"/>
        <v>0</v>
      </c>
      <c r="H38" s="180">
        <f t="shared" si="3"/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45">
        <f t="shared" si="0"/>
        <v>0</v>
      </c>
      <c r="P38" s="243">
        <v>0</v>
      </c>
      <c r="Q38" s="243">
        <v>0</v>
      </c>
      <c r="R38" s="245">
        <f t="shared" si="1"/>
        <v>0</v>
      </c>
      <c r="S38" s="243">
        <v>0</v>
      </c>
      <c r="T38" s="243">
        <v>0</v>
      </c>
    </row>
    <row r="39" spans="1:20" ht="12.75" customHeight="1">
      <c r="A39" s="54"/>
      <c r="B39" s="55" t="s">
        <v>55</v>
      </c>
      <c r="C39" s="179">
        <f>D39+E39</f>
        <v>0</v>
      </c>
      <c r="D39" s="180">
        <f t="shared" si="2"/>
        <v>0</v>
      </c>
      <c r="E39" s="180">
        <f t="shared" si="2"/>
        <v>0</v>
      </c>
      <c r="F39" s="180">
        <f>G39+H39</f>
        <v>0</v>
      </c>
      <c r="G39" s="180">
        <f t="shared" si="3"/>
        <v>0</v>
      </c>
      <c r="H39" s="180">
        <f t="shared" si="3"/>
        <v>0</v>
      </c>
      <c r="I39" s="243">
        <v>0</v>
      </c>
      <c r="J39" s="243">
        <v>0</v>
      </c>
      <c r="K39" s="243">
        <v>0</v>
      </c>
      <c r="L39" s="243">
        <v>0</v>
      </c>
      <c r="M39" s="243">
        <v>0</v>
      </c>
      <c r="N39" s="243">
        <v>0</v>
      </c>
      <c r="O39" s="245">
        <f t="shared" si="0"/>
        <v>0</v>
      </c>
      <c r="P39" s="243">
        <v>0</v>
      </c>
      <c r="Q39" s="243">
        <v>0</v>
      </c>
      <c r="R39" s="245">
        <f t="shared" si="1"/>
        <v>0</v>
      </c>
      <c r="S39" s="243">
        <v>0</v>
      </c>
      <c r="T39" s="243">
        <v>0</v>
      </c>
    </row>
    <row r="40" spans="1:20" s="34" customFormat="1" ht="4.5" customHeight="1">
      <c r="A40" s="57"/>
      <c r="B40" s="58"/>
      <c r="C40" s="244"/>
      <c r="D40" s="245"/>
      <c r="E40" s="245"/>
      <c r="F40" s="245"/>
      <c r="G40" s="245"/>
      <c r="H40" s="245"/>
      <c r="I40" s="246"/>
      <c r="J40" s="246"/>
      <c r="K40" s="246"/>
      <c r="L40" s="246"/>
      <c r="M40" s="246"/>
      <c r="N40" s="246"/>
      <c r="O40" s="245"/>
      <c r="P40" s="246"/>
      <c r="Q40" s="246"/>
      <c r="R40" s="245"/>
      <c r="S40" s="246"/>
      <c r="T40" s="246"/>
    </row>
    <row r="41" spans="1:20" ht="13.5" customHeight="1">
      <c r="A41" s="54"/>
      <c r="B41" s="55" t="s">
        <v>56</v>
      </c>
      <c r="C41" s="175">
        <v>793</v>
      </c>
      <c r="D41" s="177">
        <v>348</v>
      </c>
      <c r="E41" s="177">
        <v>445</v>
      </c>
      <c r="F41" s="177">
        <v>793</v>
      </c>
      <c r="G41" s="177">
        <v>348</v>
      </c>
      <c r="H41" s="177">
        <v>445</v>
      </c>
      <c r="I41" s="176">
        <v>105</v>
      </c>
      <c r="J41" s="176">
        <v>136</v>
      </c>
      <c r="K41" s="176">
        <v>126</v>
      </c>
      <c r="L41" s="176">
        <v>152</v>
      </c>
      <c r="M41" s="176">
        <v>117</v>
      </c>
      <c r="N41" s="176">
        <v>157</v>
      </c>
      <c r="O41" s="245">
        <f t="shared" si="0"/>
        <v>0</v>
      </c>
      <c r="P41" s="243">
        <v>0</v>
      </c>
      <c r="Q41" s="243">
        <v>0</v>
      </c>
      <c r="R41" s="245">
        <f t="shared" si="1"/>
        <v>0</v>
      </c>
      <c r="S41" s="243">
        <v>0</v>
      </c>
      <c r="T41" s="243">
        <v>0</v>
      </c>
    </row>
    <row r="42" spans="1:20" ht="12.75" customHeight="1">
      <c r="A42" s="54"/>
      <c r="B42" s="55" t="s">
        <v>57</v>
      </c>
      <c r="C42" s="179">
        <f>D42+E42</f>
        <v>0</v>
      </c>
      <c r="D42" s="180">
        <f>G42+P42+S42</f>
        <v>0</v>
      </c>
      <c r="E42" s="180">
        <f>H42+Q42+T42</f>
        <v>0</v>
      </c>
      <c r="F42" s="180">
        <f>G42+H42</f>
        <v>0</v>
      </c>
      <c r="G42" s="180">
        <f>I42+K42+M42</f>
        <v>0</v>
      </c>
      <c r="H42" s="180">
        <f>J42+L42+N42</f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  <c r="N42" s="243">
        <v>0</v>
      </c>
      <c r="O42" s="245">
        <f t="shared" si="0"/>
        <v>0</v>
      </c>
      <c r="P42" s="243">
        <v>0</v>
      </c>
      <c r="Q42" s="243">
        <v>0</v>
      </c>
      <c r="R42" s="245">
        <f t="shared" si="1"/>
        <v>0</v>
      </c>
      <c r="S42" s="243">
        <v>0</v>
      </c>
      <c r="T42" s="243">
        <v>0</v>
      </c>
    </row>
    <row r="43" spans="1:20" ht="12.75" customHeight="1">
      <c r="A43" s="54"/>
      <c r="B43" s="55" t="s">
        <v>58</v>
      </c>
      <c r="C43" s="175">
        <v>798</v>
      </c>
      <c r="D43" s="177">
        <v>377</v>
      </c>
      <c r="E43" s="177">
        <v>421</v>
      </c>
      <c r="F43" s="177">
        <v>798</v>
      </c>
      <c r="G43" s="177">
        <v>377</v>
      </c>
      <c r="H43" s="177">
        <v>421</v>
      </c>
      <c r="I43" s="176">
        <v>113</v>
      </c>
      <c r="J43" s="176">
        <v>127</v>
      </c>
      <c r="K43" s="176">
        <v>126</v>
      </c>
      <c r="L43" s="176">
        <v>153</v>
      </c>
      <c r="M43" s="176">
        <v>138</v>
      </c>
      <c r="N43" s="176">
        <v>141</v>
      </c>
      <c r="O43" s="245">
        <f t="shared" si="0"/>
        <v>0</v>
      </c>
      <c r="P43" s="243">
        <v>0</v>
      </c>
      <c r="Q43" s="243">
        <v>0</v>
      </c>
      <c r="R43" s="245">
        <f t="shared" si="1"/>
        <v>0</v>
      </c>
      <c r="S43" s="243">
        <v>0</v>
      </c>
      <c r="T43" s="243">
        <v>0</v>
      </c>
    </row>
    <row r="44" spans="1:20" ht="12.75" customHeight="1">
      <c r="A44" s="54"/>
      <c r="B44" s="55" t="s">
        <v>59</v>
      </c>
      <c r="C44" s="175">
        <v>247</v>
      </c>
      <c r="D44" s="177">
        <v>141</v>
      </c>
      <c r="E44" s="177">
        <v>106</v>
      </c>
      <c r="F44" s="177">
        <v>247</v>
      </c>
      <c r="G44" s="177">
        <v>141</v>
      </c>
      <c r="H44" s="177">
        <v>106</v>
      </c>
      <c r="I44" s="176">
        <v>56</v>
      </c>
      <c r="J44" s="176">
        <v>33</v>
      </c>
      <c r="K44" s="176">
        <v>43</v>
      </c>
      <c r="L44" s="176">
        <v>34</v>
      </c>
      <c r="M44" s="176">
        <v>42</v>
      </c>
      <c r="N44" s="176">
        <v>39</v>
      </c>
      <c r="O44" s="245">
        <f t="shared" si="0"/>
        <v>0</v>
      </c>
      <c r="P44" s="243">
        <v>0</v>
      </c>
      <c r="Q44" s="243">
        <v>0</v>
      </c>
      <c r="R44" s="245">
        <f t="shared" si="1"/>
        <v>0</v>
      </c>
      <c r="S44" s="243">
        <v>0</v>
      </c>
      <c r="T44" s="243">
        <v>0</v>
      </c>
    </row>
    <row r="45" spans="1:20" ht="12.75" customHeight="1">
      <c r="A45" s="54"/>
      <c r="B45" s="55" t="s">
        <v>60</v>
      </c>
      <c r="C45" s="179">
        <f>D45+E45</f>
        <v>0</v>
      </c>
      <c r="D45" s="180">
        <f>G45+P45+S45</f>
        <v>0</v>
      </c>
      <c r="E45" s="180">
        <f>H45+Q45+T45</f>
        <v>0</v>
      </c>
      <c r="F45" s="180">
        <f>G45+H45</f>
        <v>0</v>
      </c>
      <c r="G45" s="180">
        <f>I45+K45+M45</f>
        <v>0</v>
      </c>
      <c r="H45" s="180">
        <f>J45+L45+N45</f>
        <v>0</v>
      </c>
      <c r="I45" s="243">
        <v>0</v>
      </c>
      <c r="J45" s="243">
        <v>0</v>
      </c>
      <c r="K45" s="243">
        <v>0</v>
      </c>
      <c r="L45" s="243">
        <v>0</v>
      </c>
      <c r="M45" s="243">
        <v>0</v>
      </c>
      <c r="N45" s="243">
        <v>0</v>
      </c>
      <c r="O45" s="245">
        <f t="shared" si="0"/>
        <v>0</v>
      </c>
      <c r="P45" s="243">
        <v>0</v>
      </c>
      <c r="Q45" s="243">
        <v>0</v>
      </c>
      <c r="R45" s="245">
        <f t="shared" si="1"/>
        <v>0</v>
      </c>
      <c r="S45" s="243">
        <v>0</v>
      </c>
      <c r="T45" s="243">
        <v>0</v>
      </c>
    </row>
    <row r="46" spans="1:20" s="34" customFormat="1" ht="4.5" customHeight="1">
      <c r="A46" s="57"/>
      <c r="B46" s="58"/>
      <c r="C46" s="244"/>
      <c r="D46" s="245"/>
      <c r="E46" s="245"/>
      <c r="F46" s="245"/>
      <c r="G46" s="245"/>
      <c r="H46" s="245"/>
      <c r="I46" s="246"/>
      <c r="J46" s="246"/>
      <c r="K46" s="246"/>
      <c r="L46" s="246"/>
      <c r="M46" s="246"/>
      <c r="N46" s="246"/>
      <c r="O46" s="245"/>
      <c r="P46" s="246"/>
      <c r="Q46" s="246"/>
      <c r="R46" s="245"/>
      <c r="S46" s="246"/>
      <c r="T46" s="246"/>
    </row>
    <row r="47" spans="1:20" ht="13.5" customHeight="1">
      <c r="A47" s="54"/>
      <c r="B47" s="55" t="s">
        <v>61</v>
      </c>
      <c r="C47" s="175">
        <v>409</v>
      </c>
      <c r="D47" s="177">
        <v>186</v>
      </c>
      <c r="E47" s="177">
        <v>223</v>
      </c>
      <c r="F47" s="177">
        <v>409</v>
      </c>
      <c r="G47" s="177">
        <v>186</v>
      </c>
      <c r="H47" s="177">
        <v>223</v>
      </c>
      <c r="I47" s="176">
        <v>64</v>
      </c>
      <c r="J47" s="176">
        <v>77</v>
      </c>
      <c r="K47" s="176">
        <v>61</v>
      </c>
      <c r="L47" s="176">
        <v>77</v>
      </c>
      <c r="M47" s="176">
        <v>61</v>
      </c>
      <c r="N47" s="176">
        <v>69</v>
      </c>
      <c r="O47" s="245">
        <f t="shared" si="0"/>
        <v>0</v>
      </c>
      <c r="P47" s="243">
        <v>0</v>
      </c>
      <c r="Q47" s="243">
        <v>0</v>
      </c>
      <c r="R47" s="245">
        <f t="shared" si="1"/>
        <v>0</v>
      </c>
      <c r="S47" s="243">
        <v>0</v>
      </c>
      <c r="T47" s="243">
        <v>0</v>
      </c>
    </row>
    <row r="48" spans="1:20" ht="12.75" customHeight="1">
      <c r="A48" s="54"/>
      <c r="B48" s="55" t="s">
        <v>62</v>
      </c>
      <c r="C48" s="175">
        <v>492</v>
      </c>
      <c r="D48" s="177">
        <v>210</v>
      </c>
      <c r="E48" s="177">
        <v>282</v>
      </c>
      <c r="F48" s="177">
        <v>492</v>
      </c>
      <c r="G48" s="177">
        <v>210</v>
      </c>
      <c r="H48" s="177">
        <v>282</v>
      </c>
      <c r="I48" s="176">
        <v>60</v>
      </c>
      <c r="J48" s="176">
        <v>101</v>
      </c>
      <c r="K48" s="176">
        <v>74</v>
      </c>
      <c r="L48" s="176">
        <v>96</v>
      </c>
      <c r="M48" s="176">
        <v>76</v>
      </c>
      <c r="N48" s="176">
        <v>85</v>
      </c>
      <c r="O48" s="245">
        <f t="shared" si="0"/>
        <v>0</v>
      </c>
      <c r="P48" s="243">
        <v>0</v>
      </c>
      <c r="Q48" s="243">
        <v>0</v>
      </c>
      <c r="R48" s="245">
        <f t="shared" si="1"/>
        <v>0</v>
      </c>
      <c r="S48" s="243">
        <v>0</v>
      </c>
      <c r="T48" s="243">
        <v>0</v>
      </c>
    </row>
    <row r="49" spans="1:20" ht="12.75" customHeight="1">
      <c r="A49" s="54"/>
      <c r="B49" s="55" t="s">
        <v>63</v>
      </c>
      <c r="C49" s="175">
        <v>781</v>
      </c>
      <c r="D49" s="177">
        <v>392</v>
      </c>
      <c r="E49" s="177">
        <v>389</v>
      </c>
      <c r="F49" s="177">
        <v>781</v>
      </c>
      <c r="G49" s="177">
        <v>392</v>
      </c>
      <c r="H49" s="177">
        <v>389</v>
      </c>
      <c r="I49" s="176">
        <v>134</v>
      </c>
      <c r="J49" s="176">
        <v>106</v>
      </c>
      <c r="K49" s="176">
        <v>136</v>
      </c>
      <c r="L49" s="176">
        <v>142</v>
      </c>
      <c r="M49" s="176">
        <v>122</v>
      </c>
      <c r="N49" s="176">
        <v>141</v>
      </c>
      <c r="O49" s="245">
        <f t="shared" si="0"/>
        <v>0</v>
      </c>
      <c r="P49" s="243">
        <v>0</v>
      </c>
      <c r="Q49" s="243">
        <v>0</v>
      </c>
      <c r="R49" s="245">
        <f t="shared" si="1"/>
        <v>0</v>
      </c>
      <c r="S49" s="243">
        <v>0</v>
      </c>
      <c r="T49" s="243">
        <v>0</v>
      </c>
    </row>
    <row r="50" spans="1:20" ht="12.75" customHeight="1">
      <c r="A50" s="54"/>
      <c r="B50" s="55" t="s">
        <v>64</v>
      </c>
      <c r="C50" s="179">
        <f>D50+E50</f>
        <v>0</v>
      </c>
      <c r="D50" s="180">
        <f>G50+P50+S50</f>
        <v>0</v>
      </c>
      <c r="E50" s="180">
        <f>H50+Q50+T50</f>
        <v>0</v>
      </c>
      <c r="F50" s="180">
        <f>G50+H50</f>
        <v>0</v>
      </c>
      <c r="G50" s="180">
        <f>I50+K50+M50</f>
        <v>0</v>
      </c>
      <c r="H50" s="180">
        <f>J50+L50+N50</f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45">
        <f t="shared" si="0"/>
        <v>0</v>
      </c>
      <c r="P50" s="243">
        <v>0</v>
      </c>
      <c r="Q50" s="243">
        <v>0</v>
      </c>
      <c r="R50" s="245">
        <f t="shared" si="1"/>
        <v>0</v>
      </c>
      <c r="S50" s="243">
        <v>0</v>
      </c>
      <c r="T50" s="243">
        <v>0</v>
      </c>
    </row>
    <row r="51" spans="1:20" ht="13.5" customHeight="1">
      <c r="A51" s="54"/>
      <c r="B51" s="55" t="s">
        <v>65</v>
      </c>
      <c r="C51" s="179">
        <f>D51+E51</f>
        <v>0</v>
      </c>
      <c r="D51" s="180">
        <f>G51+P51+S51</f>
        <v>0</v>
      </c>
      <c r="E51" s="180">
        <f>H51+Q51+T51</f>
        <v>0</v>
      </c>
      <c r="F51" s="180">
        <f>G51+H51</f>
        <v>0</v>
      </c>
      <c r="G51" s="180">
        <f>I51+K51+M51</f>
        <v>0</v>
      </c>
      <c r="H51" s="180">
        <f>J51+L51+N51</f>
        <v>0</v>
      </c>
      <c r="I51" s="243">
        <v>0</v>
      </c>
      <c r="J51" s="243">
        <v>0</v>
      </c>
      <c r="K51" s="243">
        <v>0</v>
      </c>
      <c r="L51" s="243">
        <v>0</v>
      </c>
      <c r="M51" s="243">
        <v>0</v>
      </c>
      <c r="N51" s="243">
        <v>0</v>
      </c>
      <c r="O51" s="245">
        <f t="shared" si="0"/>
        <v>0</v>
      </c>
      <c r="P51" s="243">
        <v>0</v>
      </c>
      <c r="Q51" s="243">
        <v>0</v>
      </c>
      <c r="R51" s="245">
        <f t="shared" si="1"/>
        <v>0</v>
      </c>
      <c r="S51" s="243">
        <v>0</v>
      </c>
      <c r="T51" s="243">
        <v>0</v>
      </c>
    </row>
    <row r="52" spans="1:20" s="34" customFormat="1" ht="4.5" customHeight="1">
      <c r="A52" s="57"/>
      <c r="B52" s="58"/>
      <c r="C52" s="244"/>
      <c r="D52" s="245"/>
      <c r="E52" s="245"/>
      <c r="F52" s="245"/>
      <c r="G52" s="245"/>
      <c r="H52" s="245"/>
      <c r="I52" s="246"/>
      <c r="J52" s="246"/>
      <c r="K52" s="246"/>
      <c r="L52" s="246"/>
      <c r="M52" s="246"/>
      <c r="N52" s="246"/>
      <c r="O52" s="245"/>
      <c r="P52" s="246"/>
      <c r="Q52" s="246"/>
      <c r="R52" s="245"/>
      <c r="S52" s="246"/>
      <c r="T52" s="246"/>
    </row>
    <row r="53" spans="1:20" ht="13.5" customHeight="1">
      <c r="A53" s="54"/>
      <c r="B53" s="55" t="s">
        <v>66</v>
      </c>
      <c r="C53" s="175">
        <v>837</v>
      </c>
      <c r="D53" s="177">
        <v>405</v>
      </c>
      <c r="E53" s="177">
        <v>432</v>
      </c>
      <c r="F53" s="177">
        <v>837</v>
      </c>
      <c r="G53" s="177">
        <v>405</v>
      </c>
      <c r="H53" s="177">
        <v>432</v>
      </c>
      <c r="I53" s="176">
        <v>129</v>
      </c>
      <c r="J53" s="176">
        <v>151</v>
      </c>
      <c r="K53" s="176">
        <v>135</v>
      </c>
      <c r="L53" s="176">
        <v>145</v>
      </c>
      <c r="M53" s="176">
        <v>141</v>
      </c>
      <c r="N53" s="176">
        <v>136</v>
      </c>
      <c r="O53" s="245">
        <f t="shared" si="0"/>
        <v>0</v>
      </c>
      <c r="P53" s="243">
        <v>0</v>
      </c>
      <c r="Q53" s="243">
        <v>0</v>
      </c>
      <c r="R53" s="245">
        <f t="shared" si="1"/>
        <v>0</v>
      </c>
      <c r="S53" s="243">
        <v>0</v>
      </c>
      <c r="T53" s="243">
        <v>0</v>
      </c>
    </row>
    <row r="54" spans="1:20" ht="12.75" customHeight="1">
      <c r="A54" s="54"/>
      <c r="B54" s="55" t="s">
        <v>67</v>
      </c>
      <c r="C54" s="175">
        <v>348</v>
      </c>
      <c r="D54" s="177">
        <v>87</v>
      </c>
      <c r="E54" s="177">
        <v>261</v>
      </c>
      <c r="F54" s="177">
        <v>348</v>
      </c>
      <c r="G54" s="177">
        <v>87</v>
      </c>
      <c r="H54" s="177">
        <v>261</v>
      </c>
      <c r="I54" s="176">
        <v>31</v>
      </c>
      <c r="J54" s="176">
        <v>90</v>
      </c>
      <c r="K54" s="176">
        <v>29</v>
      </c>
      <c r="L54" s="176">
        <v>86</v>
      </c>
      <c r="M54" s="176">
        <v>27</v>
      </c>
      <c r="N54" s="176">
        <v>85</v>
      </c>
      <c r="O54" s="245">
        <f t="shared" si="0"/>
        <v>0</v>
      </c>
      <c r="P54" s="243">
        <v>0</v>
      </c>
      <c r="Q54" s="243">
        <v>0</v>
      </c>
      <c r="R54" s="245">
        <f t="shared" si="1"/>
        <v>0</v>
      </c>
      <c r="S54" s="243">
        <v>0</v>
      </c>
      <c r="T54" s="243">
        <v>0</v>
      </c>
    </row>
    <row r="55" spans="1:20" ht="12.75" customHeight="1">
      <c r="A55" s="54"/>
      <c r="B55" s="55" t="s">
        <v>68</v>
      </c>
      <c r="C55" s="179">
        <f>D55+E55</f>
        <v>0</v>
      </c>
      <c r="D55" s="180">
        <f>G55+P55+S55</f>
        <v>0</v>
      </c>
      <c r="E55" s="180">
        <f>H55+Q55+T55</f>
        <v>0</v>
      </c>
      <c r="F55" s="180">
        <f>G55+H55</f>
        <v>0</v>
      </c>
      <c r="G55" s="180">
        <f>I55+K55+M55</f>
        <v>0</v>
      </c>
      <c r="H55" s="180">
        <f>J55+L55+N55</f>
        <v>0</v>
      </c>
      <c r="I55" s="243">
        <v>0</v>
      </c>
      <c r="J55" s="243">
        <v>0</v>
      </c>
      <c r="K55" s="243">
        <v>0</v>
      </c>
      <c r="L55" s="243">
        <v>0</v>
      </c>
      <c r="M55" s="243">
        <v>0</v>
      </c>
      <c r="N55" s="243">
        <v>0</v>
      </c>
      <c r="O55" s="245">
        <f t="shared" si="0"/>
        <v>0</v>
      </c>
      <c r="P55" s="243">
        <v>0</v>
      </c>
      <c r="Q55" s="243">
        <v>0</v>
      </c>
      <c r="R55" s="245">
        <f t="shared" si="1"/>
        <v>0</v>
      </c>
      <c r="S55" s="243">
        <v>0</v>
      </c>
      <c r="T55" s="243">
        <v>0</v>
      </c>
    </row>
    <row r="56" spans="1:20" ht="12.75" customHeight="1">
      <c r="A56" s="54"/>
      <c r="B56" s="55" t="s">
        <v>69</v>
      </c>
      <c r="C56" s="175">
        <v>602</v>
      </c>
      <c r="D56" s="177">
        <v>588</v>
      </c>
      <c r="E56" s="177">
        <v>14</v>
      </c>
      <c r="F56" s="177">
        <v>602</v>
      </c>
      <c r="G56" s="177">
        <v>588</v>
      </c>
      <c r="H56" s="177">
        <v>14</v>
      </c>
      <c r="I56" s="176">
        <v>199</v>
      </c>
      <c r="J56" s="176">
        <v>6</v>
      </c>
      <c r="K56" s="176">
        <v>193</v>
      </c>
      <c r="L56" s="176">
        <v>1</v>
      </c>
      <c r="M56" s="176">
        <v>196</v>
      </c>
      <c r="N56" s="176">
        <v>7</v>
      </c>
      <c r="O56" s="245">
        <f t="shared" si="0"/>
        <v>0</v>
      </c>
      <c r="P56" s="243">
        <v>0</v>
      </c>
      <c r="Q56" s="243">
        <v>0</v>
      </c>
      <c r="R56" s="245">
        <f t="shared" si="1"/>
        <v>0</v>
      </c>
      <c r="S56" s="243">
        <v>0</v>
      </c>
      <c r="T56" s="243">
        <v>0</v>
      </c>
    </row>
    <row r="57" spans="1:20" ht="12.75" customHeight="1">
      <c r="A57" s="54"/>
      <c r="B57" s="55" t="s">
        <v>70</v>
      </c>
      <c r="C57" s="179">
        <f>D57+E57</f>
        <v>0</v>
      </c>
      <c r="D57" s="180">
        <f>G57+P57+S57</f>
        <v>0</v>
      </c>
      <c r="E57" s="180">
        <f>H57+Q57+T57</f>
        <v>0</v>
      </c>
      <c r="F57" s="180">
        <f>G57+H57</f>
        <v>0</v>
      </c>
      <c r="G57" s="180">
        <f>I57+K57+M57</f>
        <v>0</v>
      </c>
      <c r="H57" s="180">
        <f>J57+L57+N57</f>
        <v>0</v>
      </c>
      <c r="I57" s="243">
        <v>0</v>
      </c>
      <c r="J57" s="243">
        <v>0</v>
      </c>
      <c r="K57" s="243">
        <v>0</v>
      </c>
      <c r="L57" s="243">
        <v>0</v>
      </c>
      <c r="M57" s="243">
        <v>0</v>
      </c>
      <c r="N57" s="243">
        <v>0</v>
      </c>
      <c r="O57" s="245">
        <f t="shared" si="0"/>
        <v>0</v>
      </c>
      <c r="P57" s="243">
        <v>0</v>
      </c>
      <c r="Q57" s="243">
        <v>0</v>
      </c>
      <c r="R57" s="245">
        <f t="shared" si="1"/>
        <v>0</v>
      </c>
      <c r="S57" s="243">
        <v>0</v>
      </c>
      <c r="T57" s="243">
        <v>0</v>
      </c>
    </row>
    <row r="58" spans="1:20" s="34" customFormat="1" ht="4.5" customHeight="1">
      <c r="A58" s="57"/>
      <c r="B58" s="58"/>
      <c r="C58" s="244"/>
      <c r="D58" s="245"/>
      <c r="E58" s="245"/>
      <c r="F58" s="245"/>
      <c r="G58" s="245"/>
      <c r="H58" s="245"/>
      <c r="I58" s="246"/>
      <c r="J58" s="246"/>
      <c r="K58" s="246"/>
      <c r="L58" s="246"/>
      <c r="M58" s="246"/>
      <c r="N58" s="246"/>
      <c r="O58" s="245"/>
      <c r="P58" s="246"/>
      <c r="Q58" s="246"/>
      <c r="R58" s="245"/>
      <c r="S58" s="246"/>
      <c r="T58" s="246"/>
    </row>
    <row r="59" spans="1:20" ht="13.5" customHeight="1">
      <c r="A59" s="54"/>
      <c r="B59" s="55" t="s">
        <v>71</v>
      </c>
      <c r="C59" s="175">
        <v>546</v>
      </c>
      <c r="D59" s="177">
        <v>230</v>
      </c>
      <c r="E59" s="177">
        <v>316</v>
      </c>
      <c r="F59" s="177">
        <v>546</v>
      </c>
      <c r="G59" s="177">
        <v>230</v>
      </c>
      <c r="H59" s="177">
        <v>316</v>
      </c>
      <c r="I59" s="176">
        <v>66</v>
      </c>
      <c r="J59" s="176">
        <v>106</v>
      </c>
      <c r="K59" s="176">
        <v>76</v>
      </c>
      <c r="L59" s="176">
        <v>111</v>
      </c>
      <c r="M59" s="176">
        <v>88</v>
      </c>
      <c r="N59" s="176">
        <v>99</v>
      </c>
      <c r="O59" s="245">
        <f t="shared" si="0"/>
        <v>0</v>
      </c>
      <c r="P59" s="243">
        <v>0</v>
      </c>
      <c r="Q59" s="243">
        <v>0</v>
      </c>
      <c r="R59" s="245">
        <f t="shared" si="1"/>
        <v>0</v>
      </c>
      <c r="S59" s="243">
        <v>0</v>
      </c>
      <c r="T59" s="243">
        <v>0</v>
      </c>
    </row>
    <row r="60" spans="1:20" ht="12.75" customHeight="1">
      <c r="A60" s="54"/>
      <c r="B60" s="55" t="s">
        <v>72</v>
      </c>
      <c r="C60" s="179">
        <f>D60+E60</f>
        <v>0</v>
      </c>
      <c r="D60" s="180">
        <f aca="true" t="shared" si="4" ref="D60:E62">G60+P60+S60</f>
        <v>0</v>
      </c>
      <c r="E60" s="180">
        <f t="shared" si="4"/>
        <v>0</v>
      </c>
      <c r="F60" s="180">
        <f>G60+H60</f>
        <v>0</v>
      </c>
      <c r="G60" s="180">
        <f aca="true" t="shared" si="5" ref="G60:H62">I60+K60+M60</f>
        <v>0</v>
      </c>
      <c r="H60" s="180">
        <f t="shared" si="5"/>
        <v>0</v>
      </c>
      <c r="I60" s="243">
        <v>0</v>
      </c>
      <c r="J60" s="243">
        <v>0</v>
      </c>
      <c r="K60" s="243">
        <v>0</v>
      </c>
      <c r="L60" s="243">
        <v>0</v>
      </c>
      <c r="M60" s="243">
        <v>0</v>
      </c>
      <c r="N60" s="243">
        <v>0</v>
      </c>
      <c r="O60" s="245">
        <f t="shared" si="0"/>
        <v>0</v>
      </c>
      <c r="P60" s="243">
        <v>0</v>
      </c>
      <c r="Q60" s="243">
        <v>0</v>
      </c>
      <c r="R60" s="245">
        <f t="shared" si="1"/>
        <v>0</v>
      </c>
      <c r="S60" s="243">
        <v>0</v>
      </c>
      <c r="T60" s="243">
        <v>0</v>
      </c>
    </row>
    <row r="61" spans="1:20" ht="12.75" customHeight="1">
      <c r="A61" s="54"/>
      <c r="B61" s="55" t="s">
        <v>73</v>
      </c>
      <c r="C61" s="179">
        <f>D61+E61</f>
        <v>0</v>
      </c>
      <c r="D61" s="180">
        <f t="shared" si="4"/>
        <v>0</v>
      </c>
      <c r="E61" s="180">
        <f t="shared" si="4"/>
        <v>0</v>
      </c>
      <c r="F61" s="180">
        <f>G61+H61</f>
        <v>0</v>
      </c>
      <c r="G61" s="180">
        <f t="shared" si="5"/>
        <v>0</v>
      </c>
      <c r="H61" s="180">
        <f t="shared" si="5"/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5">
        <f t="shared" si="0"/>
        <v>0</v>
      </c>
      <c r="P61" s="243">
        <v>0</v>
      </c>
      <c r="Q61" s="243">
        <v>0</v>
      </c>
      <c r="R61" s="245">
        <f t="shared" si="1"/>
        <v>0</v>
      </c>
      <c r="S61" s="243">
        <v>0</v>
      </c>
      <c r="T61" s="243">
        <v>0</v>
      </c>
    </row>
    <row r="62" spans="1:20" ht="12.75" customHeight="1">
      <c r="A62" s="54"/>
      <c r="B62" s="55" t="s">
        <v>74</v>
      </c>
      <c r="C62" s="179">
        <f>D62+E62</f>
        <v>0</v>
      </c>
      <c r="D62" s="180">
        <f t="shared" si="4"/>
        <v>0</v>
      </c>
      <c r="E62" s="180">
        <f t="shared" si="4"/>
        <v>0</v>
      </c>
      <c r="F62" s="180">
        <f>G62+H62</f>
        <v>0</v>
      </c>
      <c r="G62" s="180">
        <f t="shared" si="5"/>
        <v>0</v>
      </c>
      <c r="H62" s="180">
        <f t="shared" si="5"/>
        <v>0</v>
      </c>
      <c r="I62" s="243">
        <v>0</v>
      </c>
      <c r="J62" s="243">
        <v>0</v>
      </c>
      <c r="K62" s="243">
        <v>0</v>
      </c>
      <c r="L62" s="243">
        <v>0</v>
      </c>
      <c r="M62" s="243">
        <v>0</v>
      </c>
      <c r="N62" s="243">
        <v>0</v>
      </c>
      <c r="O62" s="245">
        <f t="shared" si="0"/>
        <v>0</v>
      </c>
      <c r="P62" s="243">
        <v>0</v>
      </c>
      <c r="Q62" s="243">
        <v>0</v>
      </c>
      <c r="R62" s="245">
        <f t="shared" si="1"/>
        <v>0</v>
      </c>
      <c r="S62" s="243">
        <v>0</v>
      </c>
      <c r="T62" s="243">
        <v>0</v>
      </c>
    </row>
    <row r="63" spans="1:20" ht="12.75" customHeight="1">
      <c r="A63" s="54"/>
      <c r="B63" s="55" t="s">
        <v>75</v>
      </c>
      <c r="C63" s="175">
        <v>1117</v>
      </c>
      <c r="D63" s="177">
        <v>532</v>
      </c>
      <c r="E63" s="177">
        <v>585</v>
      </c>
      <c r="F63" s="177">
        <v>1117</v>
      </c>
      <c r="G63" s="177">
        <v>532</v>
      </c>
      <c r="H63" s="177">
        <v>585</v>
      </c>
      <c r="I63" s="176">
        <v>171</v>
      </c>
      <c r="J63" s="176">
        <v>188</v>
      </c>
      <c r="K63" s="176">
        <v>191</v>
      </c>
      <c r="L63" s="176">
        <v>208</v>
      </c>
      <c r="M63" s="176">
        <v>170</v>
      </c>
      <c r="N63" s="176">
        <v>189</v>
      </c>
      <c r="O63" s="245">
        <f t="shared" si="0"/>
        <v>0</v>
      </c>
      <c r="P63" s="243">
        <v>0</v>
      </c>
      <c r="Q63" s="243">
        <v>0</v>
      </c>
      <c r="R63" s="245">
        <f t="shared" si="1"/>
        <v>0</v>
      </c>
      <c r="S63" s="243">
        <v>0</v>
      </c>
      <c r="T63" s="243">
        <v>0</v>
      </c>
    </row>
    <row r="64" spans="1:20" s="34" customFormat="1" ht="4.5" customHeight="1">
      <c r="A64" s="57"/>
      <c r="B64" s="58"/>
      <c r="C64" s="247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5"/>
      <c r="P64" s="246"/>
      <c r="Q64" s="246"/>
      <c r="R64" s="245"/>
      <c r="S64" s="246"/>
      <c r="T64" s="246"/>
    </row>
    <row r="65" spans="1:20" ht="13.5" customHeight="1">
      <c r="A65" s="54"/>
      <c r="B65" s="55" t="s">
        <v>76</v>
      </c>
      <c r="C65" s="179">
        <f>D65+E65</f>
        <v>0</v>
      </c>
      <c r="D65" s="180">
        <f>G65+P65+S65</f>
        <v>0</v>
      </c>
      <c r="E65" s="180">
        <f>H65+Q65+T65</f>
        <v>0</v>
      </c>
      <c r="F65" s="180">
        <f>G65+H65</f>
        <v>0</v>
      </c>
      <c r="G65" s="180">
        <f>I65+K65+M65</f>
        <v>0</v>
      </c>
      <c r="H65" s="180">
        <f>J65+L65+N65</f>
        <v>0</v>
      </c>
      <c r="I65" s="243">
        <v>0</v>
      </c>
      <c r="J65" s="243">
        <v>0</v>
      </c>
      <c r="K65" s="243">
        <v>0</v>
      </c>
      <c r="L65" s="243">
        <v>0</v>
      </c>
      <c r="M65" s="243">
        <v>0</v>
      </c>
      <c r="N65" s="243">
        <v>0</v>
      </c>
      <c r="O65" s="245">
        <f t="shared" si="0"/>
        <v>0</v>
      </c>
      <c r="P65" s="243">
        <v>0</v>
      </c>
      <c r="Q65" s="243">
        <v>0</v>
      </c>
      <c r="R65" s="245">
        <f t="shared" si="1"/>
        <v>0</v>
      </c>
      <c r="S65" s="243">
        <v>0</v>
      </c>
      <c r="T65" s="243">
        <v>0</v>
      </c>
    </row>
    <row r="66" spans="1:20" ht="12.75" customHeight="1">
      <c r="A66" s="54"/>
      <c r="B66" s="55" t="s">
        <v>77</v>
      </c>
      <c r="C66" s="175">
        <v>552</v>
      </c>
      <c r="D66" s="177">
        <v>221</v>
      </c>
      <c r="E66" s="177">
        <v>331</v>
      </c>
      <c r="F66" s="177">
        <v>552</v>
      </c>
      <c r="G66" s="177">
        <v>221</v>
      </c>
      <c r="H66" s="177">
        <v>331</v>
      </c>
      <c r="I66" s="176">
        <v>89</v>
      </c>
      <c r="J66" s="176">
        <v>112</v>
      </c>
      <c r="K66" s="176">
        <v>66</v>
      </c>
      <c r="L66" s="176">
        <v>110</v>
      </c>
      <c r="M66" s="176">
        <v>66</v>
      </c>
      <c r="N66" s="176">
        <v>109</v>
      </c>
      <c r="O66" s="245">
        <f t="shared" si="0"/>
        <v>0</v>
      </c>
      <c r="P66" s="243">
        <v>0</v>
      </c>
      <c r="Q66" s="243">
        <v>0</v>
      </c>
      <c r="R66" s="245">
        <f t="shared" si="1"/>
        <v>0</v>
      </c>
      <c r="S66" s="243">
        <v>0</v>
      </c>
      <c r="T66" s="243">
        <v>0</v>
      </c>
    </row>
    <row r="67" spans="1:20" ht="12.75" customHeight="1">
      <c r="A67" s="54"/>
      <c r="B67" s="55" t="s">
        <v>78</v>
      </c>
      <c r="C67" s="179">
        <f>D67+E67</f>
        <v>0</v>
      </c>
      <c r="D67" s="180">
        <f aca="true" t="shared" si="6" ref="D67:E69">G67+P67+S67</f>
        <v>0</v>
      </c>
      <c r="E67" s="180">
        <f t="shared" si="6"/>
        <v>0</v>
      </c>
      <c r="F67" s="180">
        <f>G67+H67</f>
        <v>0</v>
      </c>
      <c r="G67" s="180">
        <f aca="true" t="shared" si="7" ref="G67:H69">I67+K67+M67</f>
        <v>0</v>
      </c>
      <c r="H67" s="180">
        <f t="shared" si="7"/>
        <v>0</v>
      </c>
      <c r="I67" s="243">
        <v>0</v>
      </c>
      <c r="J67" s="243">
        <v>0</v>
      </c>
      <c r="K67" s="243">
        <v>0</v>
      </c>
      <c r="L67" s="243">
        <v>0</v>
      </c>
      <c r="M67" s="243">
        <v>0</v>
      </c>
      <c r="N67" s="243">
        <v>0</v>
      </c>
      <c r="O67" s="245">
        <f t="shared" si="0"/>
        <v>0</v>
      </c>
      <c r="P67" s="243">
        <v>0</v>
      </c>
      <c r="Q67" s="243">
        <v>0</v>
      </c>
      <c r="R67" s="245">
        <f t="shared" si="1"/>
        <v>0</v>
      </c>
      <c r="S67" s="243">
        <v>0</v>
      </c>
      <c r="T67" s="243">
        <v>0</v>
      </c>
    </row>
    <row r="68" spans="1:20" ht="12.75" customHeight="1">
      <c r="A68" s="54"/>
      <c r="B68" s="120" t="s">
        <v>79</v>
      </c>
      <c r="C68" s="179">
        <f>D68+E68</f>
        <v>0</v>
      </c>
      <c r="D68" s="180">
        <f t="shared" si="6"/>
        <v>0</v>
      </c>
      <c r="E68" s="180">
        <f t="shared" si="6"/>
        <v>0</v>
      </c>
      <c r="F68" s="180">
        <f>G68+H68</f>
        <v>0</v>
      </c>
      <c r="G68" s="180">
        <f t="shared" si="7"/>
        <v>0</v>
      </c>
      <c r="H68" s="180">
        <f t="shared" si="7"/>
        <v>0</v>
      </c>
      <c r="I68" s="243">
        <v>0</v>
      </c>
      <c r="J68" s="243">
        <v>0</v>
      </c>
      <c r="K68" s="243">
        <v>0</v>
      </c>
      <c r="L68" s="243">
        <v>0</v>
      </c>
      <c r="M68" s="243">
        <v>0</v>
      </c>
      <c r="N68" s="243">
        <v>0</v>
      </c>
      <c r="O68" s="245">
        <f t="shared" si="0"/>
        <v>0</v>
      </c>
      <c r="P68" s="243">
        <v>0</v>
      </c>
      <c r="Q68" s="243">
        <v>0</v>
      </c>
      <c r="R68" s="245">
        <f t="shared" si="1"/>
        <v>0</v>
      </c>
      <c r="S68" s="243">
        <v>0</v>
      </c>
      <c r="T68" s="243">
        <v>0</v>
      </c>
    </row>
    <row r="69" spans="1:20" ht="12.75" customHeight="1">
      <c r="A69" s="54"/>
      <c r="B69" s="121" t="s">
        <v>80</v>
      </c>
      <c r="C69" s="179">
        <f>D69+E69</f>
        <v>0</v>
      </c>
      <c r="D69" s="180">
        <f t="shared" si="6"/>
        <v>0</v>
      </c>
      <c r="E69" s="180">
        <f t="shared" si="6"/>
        <v>0</v>
      </c>
      <c r="F69" s="180">
        <f>G69+H69</f>
        <v>0</v>
      </c>
      <c r="G69" s="180">
        <f t="shared" si="7"/>
        <v>0</v>
      </c>
      <c r="H69" s="180">
        <f t="shared" si="7"/>
        <v>0</v>
      </c>
      <c r="I69" s="243">
        <v>0</v>
      </c>
      <c r="J69" s="243">
        <v>0</v>
      </c>
      <c r="K69" s="243">
        <v>0</v>
      </c>
      <c r="L69" s="243">
        <v>0</v>
      </c>
      <c r="M69" s="243">
        <v>0</v>
      </c>
      <c r="N69" s="243">
        <v>0</v>
      </c>
      <c r="O69" s="245">
        <f t="shared" si="0"/>
        <v>0</v>
      </c>
      <c r="P69" s="243">
        <v>0</v>
      </c>
      <c r="Q69" s="243">
        <v>0</v>
      </c>
      <c r="R69" s="245">
        <f t="shared" si="1"/>
        <v>0</v>
      </c>
      <c r="S69" s="243">
        <v>0</v>
      </c>
      <c r="T69" s="243">
        <v>0</v>
      </c>
    </row>
    <row r="70" spans="1:20" ht="4.5" customHeight="1">
      <c r="A70" s="54"/>
      <c r="B70" s="233"/>
      <c r="C70" s="234"/>
      <c r="D70" s="235"/>
      <c r="E70" s="235"/>
      <c r="F70" s="235"/>
      <c r="G70" s="235"/>
      <c r="H70" s="235"/>
      <c r="I70" s="236"/>
      <c r="J70" s="236"/>
      <c r="K70" s="236"/>
      <c r="L70" s="236"/>
      <c r="M70" s="236"/>
      <c r="N70" s="236"/>
      <c r="O70" s="237"/>
      <c r="P70" s="236"/>
      <c r="Q70" s="236"/>
      <c r="R70" s="237"/>
      <c r="S70" s="236"/>
      <c r="T70" s="236"/>
    </row>
    <row r="71" ht="13.5" customHeight="1"/>
    <row r="72" ht="11.25"/>
    <row r="73" ht="11.25"/>
    <row r="74" ht="11.25"/>
    <row r="75" ht="11.25"/>
  </sheetData>
  <mergeCells count="12">
    <mergeCell ref="I5:J5"/>
    <mergeCell ref="K5:L5"/>
    <mergeCell ref="M5:N5"/>
    <mergeCell ref="F4:N4"/>
    <mergeCell ref="R4:T4"/>
    <mergeCell ref="O4:Q4"/>
    <mergeCell ref="O5:O6"/>
    <mergeCell ref="P5:P6"/>
    <mergeCell ref="Q5:Q6"/>
    <mergeCell ref="R5:R6"/>
    <mergeCell ref="S5:S6"/>
    <mergeCell ref="T5:T6"/>
  </mergeCells>
  <printOptions/>
  <pageMargins left="0.5905511811023623" right="0.1968503937007874" top="1.3779527559055118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2001-03-07T02:09:38Z</dcterms:created>
  <dcterms:modified xsi:type="dcterms:W3CDTF">2001-03-07T07:20:39Z</dcterms:modified>
  <cp:category/>
  <cp:version/>
  <cp:contentType/>
  <cp:contentStatus/>
</cp:coreProperties>
</file>