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5(H27)\G_統計情報担当\統計書\H26統計書HP公表用\H26統計書HP公表用E\"/>
    </mc:Choice>
  </mc:AlternateContent>
  <bookViews>
    <workbookView xWindow="0" yWindow="0" windowWidth="20490" windowHeight="7815" tabRatio="705"/>
  </bookViews>
  <sheets>
    <sheet name="統計表一覧" sheetId="25" r:id="rId1"/>
    <sheet name="145" sheetId="1" r:id="rId2"/>
    <sheet name="146(1)" sheetId="21" r:id="rId3"/>
    <sheet name="146(2)" sheetId="20" r:id="rId4"/>
    <sheet name="146(3)" sheetId="24" r:id="rId5"/>
    <sheet name="146(4)" sheetId="3" r:id="rId6"/>
    <sheet name="147" sheetId="16" r:id="rId7"/>
    <sheet name="148" sheetId="4" r:id="rId8"/>
    <sheet name="149" sheetId="17" r:id="rId9"/>
    <sheet name="150" sheetId="5" r:id="rId10"/>
    <sheet name="151" sheetId="23" r:id="rId11"/>
    <sheet name="152 " sheetId="19" r:id="rId12"/>
    <sheet name="153 " sheetId="18" r:id="rId13"/>
  </sheets>
  <definedNames>
    <definedName name="_Regression_Int" localSheetId="11" hidden="1">1</definedName>
    <definedName name="_xlnm.Print_Area" localSheetId="1">'145'!$B$2:$H$26</definedName>
    <definedName name="_xlnm.Print_Area" localSheetId="2">'146(1)'!$B$2:$H$33</definedName>
    <definedName name="_xlnm.Print_Area" localSheetId="3">'146(2)'!$B$2:$H$32</definedName>
    <definedName name="_xlnm.Print_Area" localSheetId="4">'146(3)'!$B$2:$H$33</definedName>
    <definedName name="_xlnm.Print_Area" localSheetId="5">'146(4)'!$B$2:$H$21</definedName>
    <definedName name="_xlnm.Print_Area" localSheetId="6">'147'!$B$2:$G$25</definedName>
    <definedName name="_xlnm.Print_Area" localSheetId="7">'148'!$B$3:$E$30</definedName>
    <definedName name="_xlnm.Print_Area" localSheetId="8">'149'!$B$3:$G$26</definedName>
    <definedName name="_xlnm.Print_Area" localSheetId="9">'150'!$B$2:$J$28</definedName>
    <definedName name="_xlnm.Print_Area" localSheetId="10">'151'!$B$2:$M$28</definedName>
    <definedName name="_xlnm.Print_Area" localSheetId="11">'152 '!$B$2:$L$36</definedName>
    <definedName name="_xlnm.Print_Area" localSheetId="12">'153 '!$B$2:$S$34</definedName>
  </definedNames>
  <calcPr calcId="152511"/>
</workbook>
</file>

<file path=xl/calcChain.xml><?xml version="1.0" encoding="utf-8"?>
<calcChain xmlns="http://schemas.openxmlformats.org/spreadsheetml/2006/main">
  <c r="L27" i="23" l="1"/>
  <c r="K27" i="23"/>
  <c r="I27" i="23"/>
  <c r="M27" i="23" s="1"/>
  <c r="M26" i="23"/>
  <c r="J26" i="23"/>
  <c r="M25" i="23"/>
  <c r="J25" i="23"/>
  <c r="M24" i="23"/>
  <c r="J24" i="23"/>
  <c r="M23" i="23"/>
  <c r="J23" i="23"/>
  <c r="M22" i="23"/>
  <c r="J22" i="23"/>
  <c r="M21" i="23"/>
  <c r="J21" i="23"/>
  <c r="J20" i="23"/>
  <c r="M19" i="23"/>
  <c r="J19" i="23"/>
  <c r="M18" i="23"/>
  <c r="J18" i="23"/>
  <c r="M17" i="23"/>
  <c r="J17" i="23"/>
  <c r="M16" i="23"/>
  <c r="J16" i="23"/>
  <c r="M15" i="23"/>
  <c r="J15" i="23"/>
  <c r="M14" i="23"/>
  <c r="J14" i="23"/>
  <c r="M13" i="23"/>
  <c r="J13" i="23"/>
  <c r="M12" i="23"/>
  <c r="J12" i="23"/>
  <c r="M11" i="23"/>
  <c r="J11" i="23"/>
  <c r="M10" i="23"/>
  <c r="J10" i="23"/>
  <c r="M9" i="23"/>
  <c r="J9" i="23"/>
  <c r="M8" i="23"/>
  <c r="J8" i="23"/>
  <c r="M7" i="23"/>
  <c r="J7" i="23"/>
  <c r="J27" i="23" s="1"/>
  <c r="M6" i="23"/>
  <c r="J6" i="23"/>
  <c r="E8" i="4" l="1"/>
  <c r="D8" i="4"/>
  <c r="C8" i="4"/>
  <c r="G8" i="16"/>
  <c r="F8" i="16"/>
  <c r="D8" i="16"/>
  <c r="C8" i="16"/>
  <c r="F7" i="16"/>
  <c r="F6" i="16"/>
  <c r="F33" i="18"/>
  <c r="D33" i="18"/>
  <c r="E33" i="18"/>
  <c r="C33" i="18"/>
  <c r="F32" i="18"/>
  <c r="D32" i="18"/>
  <c r="E32" i="18"/>
  <c r="C32" i="18"/>
  <c r="F31" i="18"/>
  <c r="D31" i="18"/>
  <c r="E31" i="18"/>
  <c r="C31" i="18"/>
  <c r="F30" i="18"/>
  <c r="D30" i="18"/>
  <c r="E30" i="18"/>
  <c r="C30" i="18"/>
  <c r="F29" i="18"/>
  <c r="D29" i="18"/>
  <c r="E29" i="18"/>
  <c r="C29" i="18"/>
  <c r="F28" i="18"/>
  <c r="D28" i="18"/>
  <c r="E28" i="18"/>
  <c r="C28" i="18"/>
  <c r="F27" i="18"/>
  <c r="D27" i="18"/>
  <c r="E27" i="18"/>
  <c r="C27" i="18"/>
  <c r="F26" i="18"/>
  <c r="D26" i="18"/>
  <c r="E26" i="18"/>
  <c r="C26" i="18"/>
  <c r="F25" i="18"/>
  <c r="D25" i="18"/>
  <c r="E25" i="18"/>
  <c r="C25" i="18"/>
  <c r="F24" i="18"/>
  <c r="D24" i="18"/>
  <c r="E24" i="18"/>
  <c r="C24" i="18"/>
  <c r="F23" i="18"/>
  <c r="D23" i="18"/>
  <c r="E23" i="18"/>
  <c r="C23" i="18"/>
  <c r="F22" i="18"/>
  <c r="D22" i="18"/>
  <c r="E22" i="18"/>
  <c r="C22" i="18"/>
  <c r="F21" i="18"/>
  <c r="D21" i="18"/>
  <c r="E21" i="18"/>
  <c r="C21" i="18"/>
  <c r="F20" i="18"/>
  <c r="D20" i="18"/>
  <c r="E20" i="18"/>
  <c r="C20" i="18"/>
  <c r="F19" i="18"/>
  <c r="D19" i="18"/>
  <c r="E19" i="18"/>
  <c r="C19" i="18"/>
  <c r="F18" i="18"/>
  <c r="D18" i="18"/>
  <c r="E18" i="18"/>
  <c r="C18" i="18"/>
  <c r="F17" i="18"/>
  <c r="D17" i="18"/>
  <c r="E17" i="18"/>
  <c r="C17" i="18"/>
  <c r="F16" i="18"/>
  <c r="D16" i="18"/>
  <c r="E16" i="18"/>
  <c r="C16" i="18"/>
  <c r="F15" i="18"/>
  <c r="D15" i="18"/>
  <c r="E15" i="18"/>
  <c r="C15" i="18"/>
  <c r="F14" i="18"/>
  <c r="D14" i="18"/>
  <c r="E14" i="18"/>
  <c r="C14" i="18"/>
  <c r="F13" i="18"/>
  <c r="D13" i="18"/>
  <c r="E13" i="18"/>
  <c r="C13" i="18"/>
  <c r="F12" i="18"/>
  <c r="D12" i="18"/>
  <c r="E12" i="18"/>
  <c r="C12" i="18"/>
  <c r="F11" i="18"/>
  <c r="D11" i="18"/>
  <c r="E11" i="18"/>
  <c r="C11" i="18"/>
  <c r="F10" i="18"/>
  <c r="F9" i="18"/>
  <c r="E10" i="18"/>
  <c r="E9" i="18"/>
  <c r="C10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C9" i="18"/>
  <c r="L10" i="19"/>
  <c r="K10" i="19"/>
  <c r="J10" i="19"/>
  <c r="I10" i="19"/>
  <c r="H10" i="19"/>
  <c r="G10" i="19"/>
  <c r="F10" i="19"/>
  <c r="E10" i="19"/>
  <c r="D10" i="19"/>
  <c r="C10" i="19"/>
  <c r="D9" i="17"/>
  <c r="D7" i="17"/>
  <c r="E9" i="17"/>
  <c r="F9" i="17"/>
  <c r="F7" i="17"/>
  <c r="G9" i="17"/>
  <c r="G7" i="17"/>
  <c r="D10" i="17"/>
  <c r="E10" i="17"/>
  <c r="E7" i="17"/>
  <c r="F10" i="17"/>
  <c r="G10" i="17"/>
  <c r="D10" i="18"/>
  <c r="D9" i="18"/>
</calcChain>
</file>

<file path=xl/sharedStrings.xml><?xml version="1.0" encoding="utf-8"?>
<sst xmlns="http://schemas.openxmlformats.org/spreadsheetml/2006/main" count="701" uniqueCount="343">
  <si>
    <t>徴  収  決  定  済  額</t>
  </si>
  <si>
    <t>収    納    済    額</t>
  </si>
  <si>
    <t>税        目</t>
  </si>
  <si>
    <t>計</t>
  </si>
  <si>
    <t>源泉所得税</t>
  </si>
  <si>
    <t>申告所得税</t>
  </si>
  <si>
    <t>法人税</t>
  </si>
  <si>
    <t>相続税</t>
  </si>
  <si>
    <t>消費税</t>
  </si>
  <si>
    <t>消費税及地方消費税</t>
  </si>
  <si>
    <t>酒税</t>
  </si>
  <si>
    <t>たばこ税</t>
  </si>
  <si>
    <t>たばこ税及たばこ特別税</t>
  </si>
  <si>
    <t>印紙収入</t>
  </si>
  <si>
    <t>揮発油税及地方道路税</t>
    <rPh sb="0" eb="3">
      <t>キハツユ</t>
    </rPh>
    <rPh sb="3" eb="4">
      <t>ゼイ</t>
    </rPh>
    <rPh sb="4" eb="5">
      <t>オヨ</t>
    </rPh>
    <rPh sb="5" eb="7">
      <t>チホウ</t>
    </rPh>
    <rPh sb="7" eb="9">
      <t>ドウロ</t>
    </rPh>
    <rPh sb="9" eb="10">
      <t>ゼイ</t>
    </rPh>
    <phoneticPr fontId="3"/>
  </si>
  <si>
    <t>繰 越 分</t>
    <rPh sb="0" eb="1">
      <t>グリ</t>
    </rPh>
    <rPh sb="2" eb="3">
      <t>コシ</t>
    </rPh>
    <phoneticPr fontId="3"/>
  </si>
  <si>
    <t>その他</t>
    <rPh sb="2" eb="3">
      <t>タ</t>
    </rPh>
    <phoneticPr fontId="3"/>
  </si>
  <si>
    <t>税          目</t>
  </si>
  <si>
    <t>収入未済額</t>
  </si>
  <si>
    <t>県民税計</t>
  </si>
  <si>
    <t>個人</t>
  </si>
  <si>
    <t>法人</t>
  </si>
  <si>
    <t>利子割</t>
  </si>
  <si>
    <t xml:space="preserve">        </t>
  </si>
  <si>
    <t>事業税計</t>
  </si>
  <si>
    <t>地方消費税計</t>
  </si>
  <si>
    <t>譲渡割</t>
  </si>
  <si>
    <t>貨物割</t>
  </si>
  <si>
    <t>県たばこ税</t>
  </si>
  <si>
    <t>ゴルフ場利用税</t>
  </si>
  <si>
    <t>軽油引取税</t>
  </si>
  <si>
    <t>（特別地方消費税）</t>
    <rPh sb="1" eb="3">
      <t>トクベツ</t>
    </rPh>
    <rPh sb="3" eb="5">
      <t>チホウ</t>
    </rPh>
    <rPh sb="5" eb="8">
      <t>ショウヒゼイ</t>
    </rPh>
    <phoneticPr fontId="3"/>
  </si>
  <si>
    <t>資料　県税務課</t>
  </si>
  <si>
    <t>税       目</t>
  </si>
  <si>
    <t>現年度分計</t>
  </si>
  <si>
    <t>延滞金</t>
  </si>
  <si>
    <t>過少申告加算金</t>
  </si>
  <si>
    <t>不申告加算金</t>
  </si>
  <si>
    <t>重加算金</t>
  </si>
  <si>
    <t>滞納処分費</t>
  </si>
  <si>
    <t>滞納繰越分計</t>
  </si>
  <si>
    <t>歳                   入</t>
  </si>
  <si>
    <t>歳                   出</t>
  </si>
  <si>
    <t>款</t>
  </si>
  <si>
    <t>交通安全対策特別交付金</t>
  </si>
  <si>
    <t>国庫支出金</t>
  </si>
  <si>
    <t>予   算   額</t>
  </si>
  <si>
    <t>歳   入   額</t>
  </si>
  <si>
    <t>歳   出   額</t>
  </si>
  <si>
    <t>用度事業</t>
  </si>
  <si>
    <t>市町村振興資金貸付金</t>
  </si>
  <si>
    <t>都市用水水源費負担金</t>
  </si>
  <si>
    <t>中小企業近代化資金貸付金</t>
  </si>
  <si>
    <t>農業改良資金貸付金</t>
  </si>
  <si>
    <t>林業改善資金貸付金</t>
  </si>
  <si>
    <t>県有林県行造林事業</t>
  </si>
  <si>
    <t>沿岸漁業改善資金貸付金</t>
  </si>
  <si>
    <t>公用地公共用地取得事業</t>
  </si>
  <si>
    <t>港湾等整備事業</t>
  </si>
  <si>
    <t>県営住宅敷金等管理</t>
  </si>
  <si>
    <t>証紙収入</t>
  </si>
  <si>
    <t>給与集中管理</t>
  </si>
  <si>
    <t>事         業</t>
  </si>
  <si>
    <t>収益的収支</t>
  </si>
  <si>
    <t>資本的収支</t>
  </si>
  <si>
    <t>電気事業</t>
  </si>
  <si>
    <t>工業用水道事業</t>
  </si>
  <si>
    <t>土地造成事業</t>
  </si>
  <si>
    <t>駐車場事業</t>
  </si>
  <si>
    <t>区         分</t>
  </si>
  <si>
    <t>(㎡)</t>
  </si>
  <si>
    <t>建物</t>
  </si>
  <si>
    <t>立木</t>
  </si>
  <si>
    <t>船舶</t>
  </si>
  <si>
    <t>(隻)</t>
  </si>
  <si>
    <t>航空機</t>
  </si>
  <si>
    <t>(機)</t>
  </si>
  <si>
    <t>地上権</t>
  </si>
  <si>
    <t>有価証券</t>
  </si>
  <si>
    <t>(株)</t>
  </si>
  <si>
    <t>出資による権利</t>
  </si>
  <si>
    <t>(件)</t>
  </si>
  <si>
    <t>工作物</t>
  </si>
  <si>
    <t>浮さん橋</t>
  </si>
  <si>
    <t>(個)</t>
  </si>
  <si>
    <t>無体財産権</t>
  </si>
  <si>
    <t>不動産の信託の受益権</t>
  </si>
  <si>
    <t>目　　　　　　　　的</t>
  </si>
  <si>
    <t>現在高(Ａ)</t>
  </si>
  <si>
    <t>発行額(Ｂ)</t>
  </si>
  <si>
    <t>元 金 (C)</t>
  </si>
  <si>
    <t>利　　子</t>
  </si>
  <si>
    <t>(D)=(A)+(B)-(C)</t>
  </si>
  <si>
    <t>事業債</t>
    <rPh sb="0" eb="3">
      <t>ジギョウサイ</t>
    </rPh>
    <phoneticPr fontId="3"/>
  </si>
  <si>
    <t>(1)</t>
  </si>
  <si>
    <t>(2)</t>
  </si>
  <si>
    <t>退職手当債</t>
  </si>
  <si>
    <t>国の予算貸付</t>
  </si>
  <si>
    <t>その他</t>
  </si>
  <si>
    <t>資料　県財政課</t>
  </si>
  <si>
    <t>実質収支</t>
  </si>
  <si>
    <t>積 立 金</t>
  </si>
  <si>
    <t>徳島市</t>
  </si>
  <si>
    <t>鳴門市</t>
  </si>
  <si>
    <t>小松島市</t>
  </si>
  <si>
    <t>阿南市</t>
  </si>
  <si>
    <t>資料　県市町村課</t>
  </si>
  <si>
    <t>税</t>
  </si>
  <si>
    <t>市　町　村</t>
  </si>
  <si>
    <t>市町村たばこ税</t>
  </si>
  <si>
    <t>調定済額</t>
  </si>
  <si>
    <t>収入済額</t>
  </si>
  <si>
    <t>教育・福祉施設等整備</t>
    <rPh sb="3" eb="5">
      <t>フクシ</t>
    </rPh>
    <rPh sb="7" eb="8">
      <t>トウ</t>
    </rPh>
    <phoneticPr fontId="3"/>
  </si>
  <si>
    <t>一般単独</t>
    <rPh sb="0" eb="2">
      <t>イッパン</t>
    </rPh>
    <rPh sb="2" eb="4">
      <t>タンドク</t>
    </rPh>
    <phoneticPr fontId="3"/>
  </si>
  <si>
    <t>首都圏等整備</t>
    <rPh sb="0" eb="3">
      <t>シュトケン</t>
    </rPh>
    <rPh sb="3" eb="4">
      <t>トウ</t>
    </rPh>
    <rPh sb="4" eb="6">
      <t>セイビ</t>
    </rPh>
    <phoneticPr fontId="3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</si>
  <si>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3"/>
  </si>
  <si>
    <t>厚生福祉施設整備</t>
    <rPh sb="0" eb="2">
      <t>コウセイ</t>
    </rPh>
    <rPh sb="2" eb="4">
      <t>フクシ</t>
    </rPh>
    <rPh sb="4" eb="6">
      <t>シセツ</t>
    </rPh>
    <rPh sb="6" eb="8">
      <t>セイビ</t>
    </rPh>
    <phoneticPr fontId="3"/>
  </si>
  <si>
    <t>うち転貸によるもの</t>
    <rPh sb="2" eb="4">
      <t>テンタイ</t>
    </rPh>
    <phoneticPr fontId="3"/>
  </si>
  <si>
    <t>旧法による税</t>
    <rPh sb="5" eb="6">
      <t>ゼイ</t>
    </rPh>
    <phoneticPr fontId="3"/>
  </si>
  <si>
    <t>狩猟税</t>
    <rPh sb="0" eb="1">
      <t>カ</t>
    </rPh>
    <phoneticPr fontId="3"/>
  </si>
  <si>
    <t>欠損額</t>
    <rPh sb="0" eb="3">
      <t>ケッソンガク</t>
    </rPh>
    <phoneticPr fontId="3"/>
  </si>
  <si>
    <t>収入額</t>
    <rPh sb="0" eb="3">
      <t>シュウニュウガク</t>
    </rPh>
    <phoneticPr fontId="3"/>
  </si>
  <si>
    <t>調定額</t>
    <rPh sb="0" eb="1">
      <t>チョウ</t>
    </rPh>
    <rPh sb="1" eb="3">
      <t>テイガク</t>
    </rPh>
    <phoneticPr fontId="3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</si>
  <si>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</si>
  <si>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</si>
  <si>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</si>
  <si>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</si>
  <si>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</si>
  <si>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</si>
  <si>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</si>
  <si>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</si>
  <si>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</si>
  <si>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</si>
  <si>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</si>
  <si>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</si>
  <si>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</si>
  <si>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</si>
  <si>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</si>
  <si>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</si>
  <si>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</si>
  <si>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</si>
  <si>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</si>
  <si>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</si>
  <si>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</si>
  <si>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</si>
  <si>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</si>
  <si>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</si>
  <si>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佐那河内村</t>
    <rPh sb="0" eb="5">
      <t>サナゴウチソン</t>
    </rPh>
    <phoneticPr fontId="4"/>
  </si>
  <si>
    <t>つるぎ町</t>
    <rPh sb="3" eb="4">
      <t>チョウ</t>
    </rPh>
    <phoneticPr fontId="4"/>
  </si>
  <si>
    <t>東みよし町</t>
    <rPh sb="0" eb="1">
      <t>ヒガシ</t>
    </rPh>
    <rPh sb="4" eb="5">
      <t>チョウ</t>
    </rPh>
    <phoneticPr fontId="4"/>
  </si>
  <si>
    <t>吉野川市</t>
    <rPh sb="0" eb="3">
      <t>ヨシノガワ</t>
    </rPh>
    <phoneticPr fontId="4"/>
  </si>
  <si>
    <t>阿波市</t>
    <rPh sb="0" eb="1">
      <t>オク</t>
    </rPh>
    <rPh sb="1" eb="2">
      <t>ナミ</t>
    </rPh>
    <phoneticPr fontId="4"/>
  </si>
  <si>
    <t>美馬市</t>
    <rPh sb="0" eb="1">
      <t>ビ</t>
    </rPh>
    <rPh sb="1" eb="2">
      <t>ウマ</t>
    </rPh>
    <rPh sb="2" eb="3">
      <t>シ</t>
    </rPh>
    <phoneticPr fontId="4"/>
  </si>
  <si>
    <t>三好市</t>
    <rPh sb="0" eb="1">
      <t>サン</t>
    </rPh>
    <rPh sb="1" eb="2">
      <t>ヨシミ</t>
    </rPh>
    <rPh sb="2" eb="3">
      <t>シ</t>
    </rPh>
    <phoneticPr fontId="4"/>
  </si>
  <si>
    <t>勝浦町</t>
    <rPh sb="0" eb="1">
      <t>マサル</t>
    </rPh>
    <rPh sb="1" eb="2">
      <t>ウラ</t>
    </rPh>
    <rPh sb="2" eb="3">
      <t>チョウ</t>
    </rPh>
    <phoneticPr fontId="4"/>
  </si>
  <si>
    <t>上勝町</t>
    <rPh sb="0" eb="1">
      <t>ウエ</t>
    </rPh>
    <rPh sb="1" eb="2">
      <t>カツ</t>
    </rPh>
    <rPh sb="2" eb="3">
      <t>マチ</t>
    </rPh>
    <phoneticPr fontId="4"/>
  </si>
  <si>
    <t>石井町</t>
    <rPh sb="0" eb="1">
      <t>イシ</t>
    </rPh>
    <rPh sb="1" eb="2">
      <t>セイ</t>
    </rPh>
    <rPh sb="2" eb="3">
      <t>チョウ</t>
    </rPh>
    <phoneticPr fontId="4"/>
  </si>
  <si>
    <t>神山町</t>
    <rPh sb="0" eb="1">
      <t>カミ</t>
    </rPh>
    <rPh sb="1" eb="2">
      <t>ヤマ</t>
    </rPh>
    <rPh sb="2" eb="3">
      <t>マチ</t>
    </rPh>
    <phoneticPr fontId="4"/>
  </si>
  <si>
    <t>那賀町</t>
    <rPh sb="0" eb="1">
      <t>トモ</t>
    </rPh>
    <rPh sb="1" eb="2">
      <t>ガ</t>
    </rPh>
    <rPh sb="2" eb="3">
      <t>マチ</t>
    </rPh>
    <phoneticPr fontId="4"/>
  </si>
  <si>
    <t>牟岐町</t>
    <rPh sb="0" eb="1">
      <t>ム</t>
    </rPh>
    <rPh sb="1" eb="2">
      <t>チマタ</t>
    </rPh>
    <rPh sb="2" eb="3">
      <t>マチ</t>
    </rPh>
    <phoneticPr fontId="4"/>
  </si>
  <si>
    <t>美波町</t>
    <rPh sb="0" eb="1">
      <t>ビ</t>
    </rPh>
    <rPh sb="1" eb="2">
      <t>ナミ</t>
    </rPh>
    <rPh sb="2" eb="3">
      <t>チョウ</t>
    </rPh>
    <phoneticPr fontId="4"/>
  </si>
  <si>
    <t>海陽町</t>
    <rPh sb="0" eb="1">
      <t>ウミ</t>
    </rPh>
    <rPh sb="1" eb="2">
      <t>ヨウ</t>
    </rPh>
    <rPh sb="2" eb="3">
      <t>マチ</t>
    </rPh>
    <phoneticPr fontId="4"/>
  </si>
  <si>
    <t>松茂町</t>
    <rPh sb="0" eb="1">
      <t>マツ</t>
    </rPh>
    <rPh sb="1" eb="2">
      <t>シゲル</t>
    </rPh>
    <rPh sb="2" eb="3">
      <t>マチ</t>
    </rPh>
    <phoneticPr fontId="4"/>
  </si>
  <si>
    <t>北島町</t>
    <rPh sb="0" eb="1">
      <t>キタ</t>
    </rPh>
    <rPh sb="1" eb="2">
      <t>シマ</t>
    </rPh>
    <rPh sb="2" eb="3">
      <t>マチ</t>
    </rPh>
    <phoneticPr fontId="4"/>
  </si>
  <si>
    <t>藍住町</t>
    <rPh sb="0" eb="1">
      <t>アイ</t>
    </rPh>
    <rPh sb="1" eb="2">
      <t>ジュウ</t>
    </rPh>
    <rPh sb="2" eb="3">
      <t>マチ</t>
    </rPh>
    <phoneticPr fontId="4"/>
  </si>
  <si>
    <t>板野町</t>
    <rPh sb="0" eb="1">
      <t>イタ</t>
    </rPh>
    <rPh sb="1" eb="2">
      <t>ノ</t>
    </rPh>
    <rPh sb="2" eb="3">
      <t>チョウ</t>
    </rPh>
    <phoneticPr fontId="4"/>
  </si>
  <si>
    <t>上板町</t>
    <rPh sb="0" eb="1">
      <t>ウエ</t>
    </rPh>
    <rPh sb="1" eb="2">
      <t>イタ</t>
    </rPh>
    <rPh sb="2" eb="3">
      <t>マチ</t>
    </rPh>
    <phoneticPr fontId="4"/>
  </si>
  <si>
    <t>普通</t>
  </si>
  <si>
    <t>目的税</t>
  </si>
  <si>
    <t>市町村民税</t>
  </si>
  <si>
    <t>固定資産税</t>
  </si>
  <si>
    <t>軽自動車税</t>
  </si>
  <si>
    <t>その他の税</t>
  </si>
  <si>
    <t>資料  高松国税局</t>
    <phoneticPr fontId="3"/>
  </si>
  <si>
    <t>資料　県会計課</t>
    <rPh sb="4" eb="6">
      <t>カイケイ</t>
    </rPh>
    <phoneticPr fontId="3"/>
  </si>
  <si>
    <t>円</t>
    <rPh sb="0" eb="1">
      <t>エン</t>
    </rPh>
    <phoneticPr fontId="3"/>
  </si>
  <si>
    <t>公債管理</t>
    <rPh sb="0" eb="2">
      <t>コウサイ</t>
    </rPh>
    <rPh sb="2" eb="4">
      <t>カンリ</t>
    </rPh>
    <phoneticPr fontId="3"/>
  </si>
  <si>
    <t>流域下水道事業</t>
    <rPh sb="0" eb="2">
      <t>リュウイキ</t>
    </rPh>
    <rPh sb="2" eb="5">
      <t>ゲスイドウ</t>
    </rPh>
    <rPh sb="5" eb="7">
      <t>ジギョウ</t>
    </rPh>
    <phoneticPr fontId="3"/>
  </si>
  <si>
    <t>-</t>
  </si>
  <si>
    <t>資料　県企業局，県病院局</t>
    <rPh sb="11" eb="12">
      <t>キョク</t>
    </rPh>
    <phoneticPr fontId="3"/>
  </si>
  <si>
    <t>資料　県管財課，県病院局，県企業局</t>
    <rPh sb="11" eb="12">
      <t>キョク</t>
    </rPh>
    <rPh sb="13" eb="14">
      <t>ケン</t>
    </rPh>
    <phoneticPr fontId="3"/>
  </si>
  <si>
    <t>（単位：千円）</t>
    <phoneticPr fontId="3"/>
  </si>
  <si>
    <t>病院事業</t>
    <phoneticPr fontId="3"/>
  </si>
  <si>
    <t>総　　　　額</t>
    <phoneticPr fontId="3"/>
  </si>
  <si>
    <t>積 立 金      取崩し額</t>
    <rPh sb="0" eb="1">
      <t>セキ</t>
    </rPh>
    <rPh sb="2" eb="3">
      <t>リツ</t>
    </rPh>
    <rPh sb="4" eb="5">
      <t>キン</t>
    </rPh>
    <rPh sb="11" eb="12">
      <t>ト</t>
    </rPh>
    <rPh sb="12" eb="13">
      <t>クズ</t>
    </rPh>
    <rPh sb="14" eb="15">
      <t>ガク</t>
    </rPh>
    <phoneticPr fontId="3"/>
  </si>
  <si>
    <t>実質単年度　収　　　支</t>
    <rPh sb="0" eb="2">
      <t>ジッシツ</t>
    </rPh>
    <rPh sb="2" eb="5">
      <t>タンネンド</t>
    </rPh>
    <rPh sb="6" eb="7">
      <t>オサム</t>
    </rPh>
    <rPh sb="10" eb="11">
      <t>ササ</t>
    </rPh>
    <phoneticPr fontId="3"/>
  </si>
  <si>
    <t>翌年度へ繰り越すべき財      源</t>
    <rPh sb="0" eb="3">
      <t>ヨクネンド</t>
    </rPh>
    <rPh sb="4" eb="5">
      <t>ク</t>
    </rPh>
    <rPh sb="6" eb="7">
      <t>コ</t>
    </rPh>
    <rPh sb="10" eb="11">
      <t>ザイ</t>
    </rPh>
    <rPh sb="17" eb="18">
      <t>ミナモト</t>
    </rPh>
    <phoneticPr fontId="3"/>
  </si>
  <si>
    <t>注１　道路, 河川, 海岸保全施設, 港湾施設, 漁港施設, 公園施設, 急傾斜地崩壊防止施設及び公営</t>
    <rPh sb="0" eb="1">
      <t>チュウ</t>
    </rPh>
    <rPh sb="3" eb="5">
      <t>ドウロ</t>
    </rPh>
    <rPh sb="7" eb="9">
      <t>カセン</t>
    </rPh>
    <rPh sb="11" eb="13">
      <t>カイガン</t>
    </rPh>
    <rPh sb="13" eb="15">
      <t>ホゼン</t>
    </rPh>
    <rPh sb="15" eb="17">
      <t>シセツ</t>
    </rPh>
    <rPh sb="19" eb="21">
      <t>コウワン</t>
    </rPh>
    <rPh sb="21" eb="23">
      <t>シセツ</t>
    </rPh>
    <rPh sb="25" eb="27">
      <t>ギョコウ</t>
    </rPh>
    <rPh sb="27" eb="29">
      <t>シセツ</t>
    </rPh>
    <rPh sb="31" eb="33">
      <t>コウエン</t>
    </rPh>
    <rPh sb="33" eb="35">
      <t>シセツ</t>
    </rPh>
    <rPh sb="37" eb="38">
      <t>キュウ</t>
    </rPh>
    <rPh sb="38" eb="41">
      <t>ケイシャチ</t>
    </rPh>
    <rPh sb="41" eb="43">
      <t>ホウカイ</t>
    </rPh>
    <rPh sb="43" eb="45">
      <t>ボウシ</t>
    </rPh>
    <rPh sb="45" eb="47">
      <t>シセツ</t>
    </rPh>
    <rPh sb="47" eb="48">
      <t>オヨ</t>
    </rPh>
    <rPh sb="49" eb="51">
      <t>コウエイ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</si>
  <si>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</si>
  <si>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注    各計数は，単位未満を四捨五入したものであり，計とは符号しないものがある。</t>
    <phoneticPr fontId="3"/>
  </si>
  <si>
    <t>県税　　　　　　　　　　　　　　　　　　</t>
  </si>
  <si>
    <t>地方消費税清算金　　　　　　　　　　　　　　</t>
  </si>
  <si>
    <t>地方譲与税　　　　　　　　　　　　　　　</t>
  </si>
  <si>
    <t>地方特例交付金　　　　　　　　　　　　　　　</t>
    <rPh sb="2" eb="4">
      <t>トクレイ</t>
    </rPh>
    <rPh sb="4" eb="7">
      <t>コウフキン</t>
    </rPh>
    <phoneticPr fontId="3"/>
  </si>
  <si>
    <t>地方交付税　　　　　　　　　　　　　　　</t>
  </si>
  <si>
    <t>分担金及び負担金</t>
  </si>
  <si>
    <t>使用料及び手数料</t>
  </si>
  <si>
    <t>財産収入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</si>
  <si>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</si>
  <si>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</si>
  <si>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</si>
  <si>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</si>
  <si>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県債　　　　　　　　　　　　　　　　　　</t>
  </si>
  <si>
    <t>議会費　　　　　　　　　　　　　　　　　　　　　　　　　　</t>
  </si>
  <si>
    <t>総務費　　　　　　　　　　　　　　　　　　　　　　　　　　</t>
  </si>
  <si>
    <t>民生費　　　　　　　　　　　　　　　　　　　　　　　　　　</t>
  </si>
  <si>
    <t>衛生費　　　　　　　　　　　　　　　　　　　　　　　　　　</t>
  </si>
  <si>
    <t>労働費　　　　　　　　　　　　　　　　　　　　　　　　　　</t>
  </si>
  <si>
    <t>農林水産業費　　　　　　　　　　　　　　　　　　　　　　　</t>
  </si>
  <si>
    <t>商工費　　　　　　　　　　　　　　　　　　　　　　　　　　</t>
  </si>
  <si>
    <t>土木費　　　　　　　　　　　　　　　　　　　　　　　　　　</t>
  </si>
  <si>
    <t>警察費　　　　　　　　　　　　　　　　　　　　　　　　　　</t>
  </si>
  <si>
    <t>教育費　　　　　　　　　　　　　　　　　　　　　　　　　　</t>
  </si>
  <si>
    <t>災害復旧費　　　　　　　　　　　　　　　　　　　　　　　　</t>
  </si>
  <si>
    <t>公債費　　　　　　　　　　　　　　　　　　　　　　　　　　</t>
  </si>
  <si>
    <t>諸支出金　　　　　　　　　　　　　　　　　　　　　　　　　</t>
  </si>
  <si>
    <t>予備費　　　　　　　　　　　　　　　　　　　　　　　　　　</t>
  </si>
  <si>
    <t>中小企業・雇用対策事業</t>
    <rPh sb="5" eb="7">
      <t>コヨウ</t>
    </rPh>
    <rPh sb="7" eb="9">
      <t>タイサク</t>
    </rPh>
    <rPh sb="9" eb="11">
      <t>ジギョウ</t>
    </rPh>
    <phoneticPr fontId="2"/>
  </si>
  <si>
    <t>徳島ビル管理事業</t>
    <rPh sb="0" eb="2">
      <t>トクシマ</t>
    </rPh>
    <rPh sb="4" eb="6">
      <t>カンリ</t>
    </rPh>
    <rPh sb="6" eb="8">
      <t>ジギョウ</t>
    </rPh>
    <phoneticPr fontId="2"/>
  </si>
  <si>
    <t>奨学金貸付金</t>
  </si>
  <si>
    <t>資料　県会計課</t>
    <rPh sb="0" eb="2">
      <t>シリョウ</t>
    </rPh>
    <rPh sb="3" eb="4">
      <t>ケン</t>
    </rPh>
    <rPh sb="4" eb="7">
      <t>カイケイカ</t>
    </rPh>
    <phoneticPr fontId="3"/>
  </si>
  <si>
    <t>鉱区税</t>
    <rPh sb="0" eb="2">
      <t>コウク</t>
    </rPh>
    <phoneticPr fontId="3"/>
  </si>
  <si>
    <t>-</t>
    <phoneticPr fontId="3"/>
  </si>
  <si>
    <t>（単位：円）</t>
    <phoneticPr fontId="3"/>
  </si>
  <si>
    <t>予算現額</t>
    <phoneticPr fontId="3"/>
  </si>
  <si>
    <t>収入済額</t>
    <phoneticPr fontId="3"/>
  </si>
  <si>
    <t>支出済額</t>
    <phoneticPr fontId="3"/>
  </si>
  <si>
    <t>会     計    名</t>
    <phoneticPr fontId="3"/>
  </si>
  <si>
    <t>収       入</t>
    <phoneticPr fontId="3"/>
  </si>
  <si>
    <t>支       出</t>
    <phoneticPr fontId="3"/>
  </si>
  <si>
    <t>総     額</t>
    <phoneticPr fontId="3"/>
  </si>
  <si>
    <t>行 政 財 産</t>
    <phoneticPr fontId="3"/>
  </si>
  <si>
    <t>普 通 財 産</t>
    <phoneticPr fontId="3"/>
  </si>
  <si>
    <t>土   地</t>
    <phoneticPr fontId="3"/>
  </si>
  <si>
    <t>　庁舎敷地等</t>
    <phoneticPr fontId="3"/>
  </si>
  <si>
    <t>　山　　　　林</t>
    <phoneticPr fontId="3"/>
  </si>
  <si>
    <t>(㎡)</t>
    <phoneticPr fontId="3"/>
  </si>
  <si>
    <t>　　　住宅として，公共用に供している財産を除く。</t>
    <phoneticPr fontId="3"/>
  </si>
  <si>
    <t>病院事業</t>
    <phoneticPr fontId="3"/>
  </si>
  <si>
    <t>　２　病院事業は，企業用財産台帳による。</t>
    <phoneticPr fontId="3"/>
  </si>
  <si>
    <t>企業局</t>
    <phoneticPr fontId="3"/>
  </si>
  <si>
    <t>電気事業</t>
    <phoneticPr fontId="3"/>
  </si>
  <si>
    <t>工業用水道事業</t>
    <phoneticPr fontId="3"/>
  </si>
  <si>
    <t>土地造成事業</t>
    <phoneticPr fontId="3"/>
  </si>
  <si>
    <t>駐車場事業</t>
    <phoneticPr fontId="3"/>
  </si>
  <si>
    <t>公営住宅建設</t>
    <phoneticPr fontId="3"/>
  </si>
  <si>
    <t>災害復旧</t>
    <phoneticPr fontId="3"/>
  </si>
  <si>
    <t>単独災害復旧</t>
    <phoneticPr fontId="3"/>
  </si>
  <si>
    <t>補助災害復旧</t>
    <phoneticPr fontId="3"/>
  </si>
  <si>
    <t>補 助・直 轄</t>
    <rPh sb="0" eb="1">
      <t>タスク</t>
    </rPh>
    <rPh sb="2" eb="3">
      <t>スケ</t>
    </rPh>
    <rPh sb="4" eb="5">
      <t>チョク</t>
    </rPh>
    <rPh sb="6" eb="7">
      <t>カツ</t>
    </rPh>
    <phoneticPr fontId="3"/>
  </si>
  <si>
    <t>緊急防災・減債事業計画に基づく単独</t>
    <rPh sb="0" eb="2">
      <t>キンキュウ</t>
    </rPh>
    <rPh sb="2" eb="4">
      <t>ボウサイ</t>
    </rPh>
    <rPh sb="5" eb="7">
      <t>ゲンサイ</t>
    </rPh>
    <rPh sb="7" eb="9">
      <t>ジギョウ</t>
    </rPh>
    <rPh sb="9" eb="11">
      <t>ケイカク</t>
    </rPh>
    <rPh sb="12" eb="13">
      <t>モト</t>
    </rPh>
    <rPh sb="15" eb="17">
      <t>タンドク</t>
    </rPh>
    <phoneticPr fontId="3"/>
  </si>
  <si>
    <t>継ぎ足し単独</t>
    <rPh sb="0" eb="1">
      <t>ツ</t>
    </rPh>
    <rPh sb="2" eb="3">
      <t>タ</t>
    </rPh>
    <rPh sb="4" eb="6">
      <t>タンドク</t>
    </rPh>
    <phoneticPr fontId="3"/>
  </si>
  <si>
    <t>公共用地先行取得等</t>
    <phoneticPr fontId="3"/>
  </si>
  <si>
    <t>総　額</t>
    <phoneticPr fontId="3"/>
  </si>
  <si>
    <t>調定済額</t>
    <phoneticPr fontId="3"/>
  </si>
  <si>
    <t>146　県　　　　税</t>
    <phoneticPr fontId="3"/>
  </si>
  <si>
    <t>過誤納額</t>
    <phoneticPr fontId="3"/>
  </si>
  <si>
    <t>不動産取得税</t>
    <phoneticPr fontId="3"/>
  </si>
  <si>
    <t>自動車取得税</t>
    <phoneticPr fontId="3"/>
  </si>
  <si>
    <t>自動車税</t>
    <phoneticPr fontId="3"/>
  </si>
  <si>
    <t>(料理飲食等消費税)</t>
    <phoneticPr fontId="3"/>
  </si>
  <si>
    <t>調定額</t>
    <phoneticPr fontId="3"/>
  </si>
  <si>
    <t>欠損額</t>
    <phoneticPr fontId="3"/>
  </si>
  <si>
    <t>事業合計</t>
    <rPh sb="2" eb="4">
      <t>ゴウケイ</t>
    </rPh>
    <phoneticPr fontId="3"/>
  </si>
  <si>
    <t>平成24年度</t>
    <phoneticPr fontId="3"/>
  </si>
  <si>
    <t>(C)-(D)</t>
    <phoneticPr fontId="3"/>
  </si>
  <si>
    <t>(A)-(B)</t>
    <phoneticPr fontId="3"/>
  </si>
  <si>
    <t>市 町 村</t>
    <phoneticPr fontId="3"/>
  </si>
  <si>
    <t>繰　上　　　償還金</t>
    <phoneticPr fontId="3"/>
  </si>
  <si>
    <t>単年度　　　　収　支</t>
    <phoneticPr fontId="3"/>
  </si>
  <si>
    <t>歳入歳出　差　　引</t>
    <phoneticPr fontId="3"/>
  </si>
  <si>
    <t>歳 出 総 額</t>
    <phoneticPr fontId="3"/>
  </si>
  <si>
    <t>歳 入 総 額</t>
    <phoneticPr fontId="3"/>
  </si>
  <si>
    <t xml:space="preserve"> （単位：千円）</t>
    <phoneticPr fontId="3"/>
  </si>
  <si>
    <t>事業債</t>
    <rPh sb="0" eb="3">
      <t>ジギョウサイ</t>
    </rPh>
    <phoneticPr fontId="7"/>
  </si>
  <si>
    <t>本年度分</t>
    <phoneticPr fontId="3"/>
  </si>
  <si>
    <t>源泉所得税及
復興特別所得税</t>
    <phoneticPr fontId="7"/>
  </si>
  <si>
    <t>申告所得税及
復興特別所得税</t>
    <phoneticPr fontId="7"/>
  </si>
  <si>
    <t>復興特別法人税</t>
  </si>
  <si>
    <r>
      <t>（単位：円，m</t>
    </r>
    <r>
      <rPr>
        <vertAlign val="superscript"/>
        <sz val="6"/>
        <color indexed="8"/>
        <rFont val="ＭＳ 明朝"/>
        <family val="1"/>
        <charset val="128"/>
      </rPr>
      <t>2</t>
    </r>
    <r>
      <rPr>
        <sz val="10"/>
        <color indexed="8"/>
        <rFont val="ＭＳ 明朝"/>
        <family val="1"/>
        <charset val="128"/>
      </rPr>
      <t>，m</t>
    </r>
    <r>
      <rPr>
        <vertAlign val="superscript"/>
        <sz val="6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）</t>
    </r>
    <phoneticPr fontId="3"/>
  </si>
  <si>
    <r>
      <t>(ｍ</t>
    </r>
    <r>
      <rPr>
        <vertAlign val="superscript"/>
        <sz val="6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phoneticPr fontId="3"/>
  </si>
  <si>
    <t>(F)+(G)+(H)-(I)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</si>
  <si>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</si>
  <si>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</si>
  <si>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</si>
  <si>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</si>
  <si>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</si>
  <si>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</si>
  <si>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</si>
  <si>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</si>
  <si>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</si>
  <si>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(J)</t>
    <phoneticPr fontId="3"/>
  </si>
  <si>
    <t>平成23年度</t>
    <rPh sb="4" eb="6">
      <t>ネンド</t>
    </rPh>
    <phoneticPr fontId="3"/>
  </si>
  <si>
    <t>　　24</t>
    <phoneticPr fontId="3"/>
  </si>
  <si>
    <t>　　25</t>
    <phoneticPr fontId="3"/>
  </si>
  <si>
    <t>平成23年度</t>
    <rPh sb="0" eb="2">
      <t>ヘイセイ</t>
    </rPh>
    <rPh sb="4" eb="6">
      <t>ネンド</t>
    </rPh>
    <phoneticPr fontId="27"/>
  </si>
  <si>
    <t>平成25年度</t>
    <phoneticPr fontId="3"/>
  </si>
  <si>
    <t>平成 23 年度</t>
    <rPh sb="0" eb="2">
      <t>ヘイセイ</t>
    </rPh>
    <rPh sb="6" eb="8">
      <t>ネンド</t>
    </rPh>
    <phoneticPr fontId="2"/>
  </si>
  <si>
    <t>平成 23 年度</t>
    <phoneticPr fontId="3"/>
  </si>
  <si>
    <t>母子父子寡婦福祉資金貸付金</t>
    <rPh sb="2" eb="4">
      <t>フシ</t>
    </rPh>
    <phoneticPr fontId="3"/>
  </si>
  <si>
    <t>－</t>
  </si>
  <si>
    <t>平成24年度</t>
    <rPh sb="0" eb="2">
      <t>ヘイセイ</t>
    </rPh>
    <rPh sb="4" eb="6">
      <t>ネンド</t>
    </rPh>
    <phoneticPr fontId="3"/>
  </si>
  <si>
    <t>※軽油引取税は旧法による分を含んだ額となっております。</t>
    <phoneticPr fontId="3"/>
  </si>
  <si>
    <t>平成23年度</t>
    <phoneticPr fontId="3"/>
  </si>
  <si>
    <t>平成24年度末</t>
    <phoneticPr fontId="3"/>
  </si>
  <si>
    <t xml:space="preserve">平成25年度元利償還額  </t>
    <phoneticPr fontId="3"/>
  </si>
  <si>
    <t>差引現在高</t>
    <phoneticPr fontId="3"/>
  </si>
  <si>
    <t>総　　額</t>
    <phoneticPr fontId="3"/>
  </si>
  <si>
    <t xml:space="preserve">一 般 公 共  </t>
    <phoneticPr fontId="3"/>
  </si>
  <si>
    <t>(旧)緊急防災・減債</t>
    <rPh sb="1" eb="2">
      <t>キュウ</t>
    </rPh>
    <rPh sb="3" eb="5">
      <t>キンキュウ</t>
    </rPh>
    <rPh sb="5" eb="7">
      <t>ボウサイ</t>
    </rPh>
    <rPh sb="8" eb="10">
      <t>ゲンサイ</t>
    </rPh>
    <phoneticPr fontId="7"/>
  </si>
  <si>
    <t>(3)</t>
    <phoneticPr fontId="7"/>
  </si>
  <si>
    <t>全国防災</t>
    <rPh sb="0" eb="2">
      <t>ゼンコク</t>
    </rPh>
    <rPh sb="2" eb="4">
      <t>ボウサイ</t>
    </rPh>
    <phoneticPr fontId="3"/>
  </si>
  <si>
    <r>
      <t xml:space="preserve">   145　国税賦課及び徴収状況</t>
    </r>
    <r>
      <rPr>
        <sz val="12"/>
        <rFont val="ＤＦＰ平成明朝体W7"/>
        <family val="1"/>
        <charset val="128"/>
      </rPr>
      <t>（平成23～25年度）</t>
    </r>
    <phoneticPr fontId="3"/>
  </si>
  <si>
    <r>
      <t>(2)現年度調定及び徴収状況</t>
    </r>
    <r>
      <rPr>
        <sz val="11"/>
        <color indexed="8"/>
        <rFont val="ＤＦＰ平成明朝体W7"/>
        <family val="1"/>
        <charset val="128"/>
      </rPr>
      <t>（平成24～26年度）</t>
    </r>
    <rPh sb="3" eb="4">
      <t>ゲン</t>
    </rPh>
    <rPh sb="4" eb="6">
      <t>ネンド</t>
    </rPh>
    <rPh sb="6" eb="8">
      <t>チョウテイ</t>
    </rPh>
    <rPh sb="8" eb="9">
      <t>オヨ</t>
    </rPh>
    <rPh sb="10" eb="12">
      <t>チョウシュウ</t>
    </rPh>
    <rPh sb="12" eb="14">
      <t>ジョウキョウ</t>
    </rPh>
    <phoneticPr fontId="3"/>
  </si>
  <si>
    <r>
      <t>(3)滞納繰越分の徴収状況</t>
    </r>
    <r>
      <rPr>
        <sz val="11"/>
        <color indexed="8"/>
        <rFont val="ＤＦＰ平成明朝体W7"/>
        <family val="1"/>
        <charset val="128"/>
      </rPr>
      <t>（平成24～26年度）</t>
    </r>
    <rPh sb="3" eb="5">
      <t>タイノウ</t>
    </rPh>
    <rPh sb="5" eb="6">
      <t>ク</t>
    </rPh>
    <rPh sb="6" eb="7">
      <t>コ</t>
    </rPh>
    <rPh sb="7" eb="8">
      <t>ブン</t>
    </rPh>
    <rPh sb="9" eb="11">
      <t>チョウシュウ</t>
    </rPh>
    <rPh sb="11" eb="13">
      <t>ジョウキョウ</t>
    </rPh>
    <phoneticPr fontId="3"/>
  </si>
  <si>
    <r>
      <t>146　県         税</t>
    </r>
    <r>
      <rPr>
        <sz val="12"/>
        <color indexed="8"/>
        <rFont val="ＤＦＰ平成明朝体W7"/>
        <family val="1"/>
        <charset val="128"/>
      </rPr>
      <t>（続き）</t>
    </r>
    <rPh sb="16" eb="17">
      <t>ツヅ</t>
    </rPh>
    <phoneticPr fontId="3"/>
  </si>
  <si>
    <r>
      <t>(4)税外収入状況</t>
    </r>
    <r>
      <rPr>
        <sz val="11"/>
        <color indexed="8"/>
        <rFont val="ＤＦＰ平成明朝体W7"/>
        <family val="1"/>
        <charset val="128"/>
      </rPr>
      <t>（平成24～26年度）</t>
    </r>
    <phoneticPr fontId="3"/>
  </si>
  <si>
    <r>
      <t xml:space="preserve"> 148　徳島県特別会計決算額</t>
    </r>
    <r>
      <rPr>
        <sz val="12"/>
        <rFont val="ＤＦＰ平成明朝体W7"/>
        <family val="1"/>
        <charset val="128"/>
      </rPr>
      <t>（平成23～25年度）</t>
    </r>
    <phoneticPr fontId="3"/>
  </si>
  <si>
    <r>
      <t>150　主な県有財産</t>
    </r>
    <r>
      <rPr>
        <sz val="12"/>
        <color indexed="8"/>
        <rFont val="ＤＦＰ平成明朝体W7"/>
        <family val="1"/>
        <charset val="128"/>
      </rPr>
      <t>（平成25年度）</t>
    </r>
    <phoneticPr fontId="3"/>
  </si>
  <si>
    <r>
      <t>152　市町村別普通会計決算状況</t>
    </r>
    <r>
      <rPr>
        <sz val="12"/>
        <color indexed="8"/>
        <rFont val="ＤＦＰ平成明朝体W7"/>
        <family val="1"/>
        <charset val="128"/>
      </rPr>
      <t>（平成23～25年度）</t>
    </r>
    <phoneticPr fontId="3"/>
  </si>
  <si>
    <r>
      <t>153　市町村別・税目別市町村税徴収状況</t>
    </r>
    <r>
      <rPr>
        <sz val="12"/>
        <color indexed="8"/>
        <rFont val="ＤＦＰ平成明朝体W7"/>
        <family val="1"/>
        <charset val="128"/>
      </rPr>
      <t>（平成23～25年度）</t>
    </r>
    <phoneticPr fontId="3"/>
  </si>
  <si>
    <r>
      <t>(1)収入総括</t>
    </r>
    <r>
      <rPr>
        <sz val="11"/>
        <color indexed="8"/>
        <rFont val="ＤＦＰ平成明朝体W7"/>
        <family val="1"/>
        <charset val="128"/>
      </rPr>
      <t>（平成24～26年度）</t>
    </r>
    <phoneticPr fontId="3"/>
  </si>
  <si>
    <r>
      <t>147　徳島県一般会計決算額</t>
    </r>
    <r>
      <rPr>
        <sz val="12"/>
        <rFont val="ＤＦＰ平成明朝体W7"/>
        <family val="1"/>
        <charset val="128"/>
      </rPr>
      <t>（平成23～25年度）</t>
    </r>
    <phoneticPr fontId="7"/>
  </si>
  <si>
    <r>
      <t>149　徳島県企業会計収入支出決算額</t>
    </r>
    <r>
      <rPr>
        <sz val="12"/>
        <color indexed="8"/>
        <rFont val="ＤＦＰ平成明朝体W7"/>
        <family val="1"/>
        <charset val="128"/>
      </rPr>
      <t>（平成24・25年度）</t>
    </r>
    <phoneticPr fontId="3"/>
  </si>
  <si>
    <r>
      <t>151　徳島県債目的別現在高</t>
    </r>
    <r>
      <rPr>
        <sz val="12"/>
        <color indexed="8"/>
        <rFont val="ＤＦＰ平成明朝体W7"/>
        <family val="1"/>
        <charset val="128"/>
      </rPr>
      <t>（平成25年度）</t>
    </r>
    <phoneticPr fontId="3"/>
  </si>
  <si>
    <t>16　財　　　政</t>
    <rPh sb="3" eb="4">
      <t>ザイ</t>
    </rPh>
    <rPh sb="7" eb="8">
      <t>セイ</t>
    </rPh>
    <phoneticPr fontId="7"/>
  </si>
  <si>
    <t>国税賦課及び徴収状況</t>
    <rPh sb="0" eb="2">
      <t>コクゼイ</t>
    </rPh>
    <rPh sb="2" eb="4">
      <t>フカ</t>
    </rPh>
    <rPh sb="4" eb="5">
      <t>オヨ</t>
    </rPh>
    <rPh sb="6" eb="8">
      <t>チョウシュウ</t>
    </rPh>
    <rPh sb="8" eb="10">
      <t>ジョウキョウ</t>
    </rPh>
    <phoneticPr fontId="7"/>
  </si>
  <si>
    <t>県　　税</t>
    <rPh sb="0" eb="1">
      <t>ケン</t>
    </rPh>
    <rPh sb="3" eb="4">
      <t>ゼイ</t>
    </rPh>
    <phoneticPr fontId="7"/>
  </si>
  <si>
    <t>(1)</t>
    <phoneticPr fontId="7"/>
  </si>
  <si>
    <t>収入総括</t>
    <rPh sb="0" eb="2">
      <t>シュウニュウ</t>
    </rPh>
    <rPh sb="2" eb="4">
      <t>ソウカツ</t>
    </rPh>
    <phoneticPr fontId="7"/>
  </si>
  <si>
    <t>(2)</t>
    <phoneticPr fontId="7"/>
  </si>
  <si>
    <t>現年度調定及び徴収状況</t>
    <rPh sb="0" eb="1">
      <t>ゲン</t>
    </rPh>
    <rPh sb="1" eb="3">
      <t>ネンド</t>
    </rPh>
    <rPh sb="3" eb="4">
      <t>チョウ</t>
    </rPh>
    <rPh sb="4" eb="5">
      <t>サダム</t>
    </rPh>
    <rPh sb="5" eb="6">
      <t>オヨ</t>
    </rPh>
    <rPh sb="7" eb="9">
      <t>チョウシュウ</t>
    </rPh>
    <rPh sb="9" eb="11">
      <t>ジョウキョウ</t>
    </rPh>
    <phoneticPr fontId="7"/>
  </si>
  <si>
    <t>(3)</t>
    <phoneticPr fontId="7"/>
  </si>
  <si>
    <t>滞納繰越分の徴収状況</t>
    <rPh sb="0" eb="2">
      <t>タイノウ</t>
    </rPh>
    <rPh sb="2" eb="3">
      <t>ク</t>
    </rPh>
    <rPh sb="3" eb="4">
      <t>コ</t>
    </rPh>
    <rPh sb="4" eb="5">
      <t>ブン</t>
    </rPh>
    <rPh sb="6" eb="8">
      <t>チョウシュウ</t>
    </rPh>
    <rPh sb="8" eb="10">
      <t>ジョウキョウ</t>
    </rPh>
    <phoneticPr fontId="7"/>
  </si>
  <si>
    <t>(4)</t>
    <phoneticPr fontId="7"/>
  </si>
  <si>
    <t>税外収入状況</t>
    <rPh sb="0" eb="1">
      <t>ゼイ</t>
    </rPh>
    <rPh sb="1" eb="2">
      <t>ガイ</t>
    </rPh>
    <rPh sb="2" eb="4">
      <t>シュウニュウ</t>
    </rPh>
    <rPh sb="4" eb="6">
      <t>ジョウキョウ</t>
    </rPh>
    <phoneticPr fontId="7"/>
  </si>
  <si>
    <t>徳島県一般会計決算額</t>
    <rPh sb="0" eb="3">
      <t>トクシマケン</t>
    </rPh>
    <rPh sb="3" eb="5">
      <t>イッパン</t>
    </rPh>
    <rPh sb="5" eb="7">
      <t>カイケイ</t>
    </rPh>
    <rPh sb="7" eb="10">
      <t>ケッサンガク</t>
    </rPh>
    <phoneticPr fontId="7"/>
  </si>
  <si>
    <t>徳島県特別会計決算額</t>
    <rPh sb="0" eb="3">
      <t>トクシマケン</t>
    </rPh>
    <rPh sb="3" eb="5">
      <t>トクベツ</t>
    </rPh>
    <rPh sb="5" eb="7">
      <t>カイケイ</t>
    </rPh>
    <rPh sb="7" eb="10">
      <t>ケッサンガク</t>
    </rPh>
    <phoneticPr fontId="7"/>
  </si>
  <si>
    <t>徳島県企業会計収入支出決算額</t>
    <rPh sb="0" eb="3">
      <t>トクシマケン</t>
    </rPh>
    <rPh sb="3" eb="5">
      <t>キギョウ</t>
    </rPh>
    <rPh sb="5" eb="7">
      <t>カイケイ</t>
    </rPh>
    <rPh sb="7" eb="9">
      <t>シュウニュウ</t>
    </rPh>
    <rPh sb="9" eb="11">
      <t>シシュツ</t>
    </rPh>
    <rPh sb="11" eb="14">
      <t>ケッサンガク</t>
    </rPh>
    <phoneticPr fontId="7"/>
  </si>
  <si>
    <t>主な県有財産</t>
    <rPh sb="0" eb="1">
      <t>オモ</t>
    </rPh>
    <rPh sb="2" eb="4">
      <t>ケンユウ</t>
    </rPh>
    <rPh sb="4" eb="6">
      <t>ザイサン</t>
    </rPh>
    <phoneticPr fontId="7"/>
  </si>
  <si>
    <t>徳島県債目的別現在高</t>
    <rPh sb="0" eb="3">
      <t>トクシマケン</t>
    </rPh>
    <rPh sb="3" eb="4">
      <t>サイ</t>
    </rPh>
    <rPh sb="4" eb="7">
      <t>モクテキベツ</t>
    </rPh>
    <rPh sb="7" eb="10">
      <t>ゲンザイダカ</t>
    </rPh>
    <phoneticPr fontId="7"/>
  </si>
  <si>
    <t>市町村別普通会計決算状況</t>
    <rPh sb="0" eb="3">
      <t>シチョウソン</t>
    </rPh>
    <rPh sb="3" eb="4">
      <t>ベツ</t>
    </rPh>
    <rPh sb="4" eb="6">
      <t>フツウ</t>
    </rPh>
    <rPh sb="6" eb="8">
      <t>カイケイ</t>
    </rPh>
    <rPh sb="8" eb="10">
      <t>ケッサン</t>
    </rPh>
    <rPh sb="10" eb="12">
      <t>ジョウキョウ</t>
    </rPh>
    <phoneticPr fontId="7"/>
  </si>
  <si>
    <t>市町村別・税目別市町村税徴収状況</t>
    <rPh sb="0" eb="3">
      <t>シチョウソン</t>
    </rPh>
    <rPh sb="3" eb="4">
      <t>ベツ</t>
    </rPh>
    <rPh sb="5" eb="8">
      <t>ゼイモクベツ</t>
    </rPh>
    <rPh sb="8" eb="11">
      <t>シチョウソン</t>
    </rPh>
    <rPh sb="11" eb="12">
      <t>ゼイ</t>
    </rPh>
    <rPh sb="12" eb="14">
      <t>チョウシュウ</t>
    </rPh>
    <rPh sb="14" eb="16">
      <t>ジョウキョウ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</si>
</sst>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;&quot;△ &quot;#,##0"/>
    <numFmt numFmtId="178" formatCode="#,##0.00_);[Red]\(#,##0.00\)"/>
    <numFmt numFmtId="179" formatCode="#,##0.00;[Red]#,##0.00"/>
    <numFmt numFmtId="180" formatCode="#,##0;[Red]#,##0"/>
    <numFmt numFmtId="181" formatCode="0_ "/>
  </numFmts>
  <fonts count="63"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u/>
      <sz val="8.4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vertAlign val="superscript"/>
      <sz val="6"/>
      <color indexed="8"/>
      <name val="ＭＳ 明朝"/>
      <family val="1"/>
      <charset val="128"/>
    </font>
    <font>
      <sz val="6"/>
      <name val="MSP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ＤＦＰ平成明朝体W7"/>
      <family val="1"/>
      <charset val="128"/>
    </font>
    <font>
      <sz val="12"/>
      <name val="ＤＦＰ平成明朝体W7"/>
      <family val="1"/>
      <charset val="128"/>
    </font>
    <font>
      <sz val="11"/>
      <color theme="1"/>
      <name val="ＤＦＰ平成明朝体W7"/>
      <family val="1"/>
      <charset val="128"/>
    </font>
    <font>
      <sz val="11"/>
      <color indexed="8"/>
      <name val="ＤＦＰ平成明朝体W7"/>
      <family val="1"/>
      <charset val="128"/>
    </font>
    <font>
      <sz val="14"/>
      <color theme="1"/>
      <name val="ＤＦＰ平成明朝体W7"/>
      <family val="1"/>
      <charset val="128"/>
    </font>
    <font>
      <sz val="12"/>
      <color indexed="8"/>
      <name val="ＤＦＰ平成明朝体W7"/>
      <family val="1"/>
      <charset val="128"/>
    </font>
    <font>
      <sz val="16"/>
      <color theme="1"/>
      <name val="ＤＦＰ平成明朝体W7"/>
      <family val="1"/>
      <charset val="128"/>
    </font>
    <font>
      <sz val="18"/>
      <color theme="1"/>
      <name val="ＤＦＰ平成明朝体W7"/>
      <family val="1"/>
      <charset val="128"/>
    </font>
    <font>
      <sz val="9"/>
      <color theme="1"/>
      <name val="ＤＦＰ平成明朝体W7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indexed="8"/>
      </top>
      <bottom style="thin">
        <color theme="1"/>
      </bottom>
      <diagonal/>
    </border>
    <border>
      <left/>
      <right style="thin">
        <color theme="1"/>
      </right>
      <top style="medium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indexed="8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medium">
        <color indexed="8"/>
      </top>
      <bottom style="thin">
        <color theme="1"/>
      </bottom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" fillId="0" borderId="0"/>
    <xf numFmtId="0" fontId="2" fillId="0" borderId="0"/>
    <xf numFmtId="37" fontId="2" fillId="0" borderId="0"/>
    <xf numFmtId="0" fontId="2" fillId="0" borderId="0"/>
    <xf numFmtId="37" fontId="2" fillId="0" borderId="0"/>
    <xf numFmtId="0" fontId="2" fillId="0" borderId="0"/>
    <xf numFmtId="0" fontId="24" fillId="4" borderId="0" applyNumberFormat="0" applyBorder="0" applyAlignment="0" applyProtection="0">
      <alignment vertical="center"/>
    </xf>
  </cellStyleXfs>
  <cellXfs count="416">
    <xf numFmtId="0" fontId="0" fillId="0" borderId="0" xfId="0"/>
    <xf numFmtId="0" fontId="32" fillId="0" borderId="10" xfId="0" applyFont="1" applyBorder="1" applyAlignment="1">
      <alignment vertical="center"/>
    </xf>
    <xf numFmtId="0" fontId="33" fillId="0" borderId="10" xfId="0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179" fontId="32" fillId="0" borderId="10" xfId="0" applyNumberFormat="1" applyFont="1" applyBorder="1" applyAlignment="1">
      <alignment vertical="center"/>
    </xf>
    <xf numFmtId="37" fontId="33" fillId="0" borderId="0" xfId="0" applyNumberFormat="1" applyFont="1" applyAlignment="1" applyProtection="1">
      <alignment horizontal="right" vertical="center"/>
    </xf>
    <xf numFmtId="37" fontId="33" fillId="0" borderId="10" xfId="0" applyNumberFormat="1" applyFont="1" applyBorder="1" applyAlignment="1" applyProtection="1">
      <alignment horizontal="right" vertical="center"/>
    </xf>
    <xf numFmtId="0" fontId="33" fillId="0" borderId="0" xfId="0" applyFont="1" applyAlignment="1">
      <alignment horizontal="distributed" vertical="center"/>
    </xf>
    <xf numFmtId="0" fontId="33" fillId="0" borderId="0" xfId="0" applyFont="1" applyAlignment="1">
      <alignment vertical="center"/>
    </xf>
    <xf numFmtId="0" fontId="33" fillId="0" borderId="11" xfId="0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4" fillId="0" borderId="0" xfId="28" applyFont="1" applyAlignment="1" applyProtection="1"/>
    <xf numFmtId="0" fontId="35" fillId="0" borderId="12" xfId="0" applyFont="1" applyBorder="1" applyAlignment="1">
      <alignment horizontal="center" vertical="center"/>
    </xf>
    <xf numFmtId="37" fontId="35" fillId="0" borderId="13" xfId="0" applyNumberFormat="1" applyFont="1" applyBorder="1" applyAlignment="1">
      <alignment vertical="center"/>
    </xf>
    <xf numFmtId="37" fontId="35" fillId="0" borderId="0" xfId="0" applyNumberFormat="1" applyFont="1" applyAlignment="1">
      <alignment vertical="center"/>
    </xf>
    <xf numFmtId="37" fontId="35" fillId="0" borderId="0" xfId="0" applyNumberFormat="1" applyFont="1" applyAlignment="1" applyProtection="1">
      <alignment horizontal="right" vertical="center"/>
    </xf>
    <xf numFmtId="0" fontId="35" fillId="0" borderId="0" xfId="0" applyFont="1" applyAlignment="1">
      <alignment vertical="center"/>
    </xf>
    <xf numFmtId="37" fontId="35" fillId="0" borderId="0" xfId="0" applyNumberFormat="1" applyFont="1" applyAlignment="1">
      <alignment horizontal="right" vertical="center"/>
    </xf>
    <xf numFmtId="37" fontId="35" fillId="0" borderId="0" xfId="0" applyNumberFormat="1" applyFont="1" applyAlignment="1" applyProtection="1">
      <alignment vertical="center"/>
    </xf>
    <xf numFmtId="37" fontId="33" fillId="0" borderId="13" xfId="0" applyNumberFormat="1" applyFont="1" applyBorder="1" applyAlignment="1">
      <alignment vertical="center"/>
    </xf>
    <xf numFmtId="37" fontId="33" fillId="0" borderId="0" xfId="0" applyNumberFormat="1" applyFont="1" applyAlignment="1" applyProtection="1">
      <alignment vertical="center"/>
    </xf>
    <xf numFmtId="0" fontId="36" fillId="0" borderId="0" xfId="0" applyFont="1" applyBorder="1" applyAlignment="1">
      <alignment horizontal="distributed" vertical="center" shrinkToFit="1"/>
    </xf>
    <xf numFmtId="37" fontId="35" fillId="0" borderId="0" xfId="0" applyNumberFormat="1" applyFont="1" applyBorder="1" applyAlignment="1" applyProtection="1">
      <alignment horizontal="right" vertical="center"/>
    </xf>
    <xf numFmtId="37" fontId="35" fillId="0" borderId="0" xfId="0" applyNumberFormat="1" applyFont="1" applyBorder="1" applyAlignment="1">
      <alignment horizontal="right" vertical="center"/>
    </xf>
    <xf numFmtId="37" fontId="35" fillId="0" borderId="0" xfId="0" applyNumberFormat="1" applyFont="1" applyBorder="1" applyAlignment="1" applyProtection="1">
      <alignment vertical="center"/>
    </xf>
    <xf numFmtId="0" fontId="36" fillId="0" borderId="10" xfId="0" applyFont="1" applyBorder="1" applyAlignment="1">
      <alignment horizontal="distributed" vertical="center" shrinkToFit="1"/>
    </xf>
    <xf numFmtId="37" fontId="35" fillId="0" borderId="14" xfId="0" applyNumberFormat="1" applyFont="1" applyBorder="1" applyAlignment="1">
      <alignment horizontal="right" vertical="center"/>
    </xf>
    <xf numFmtId="37" fontId="35" fillId="0" borderId="10" xfId="0" applyNumberFormat="1" applyFont="1" applyBorder="1" applyAlignment="1" applyProtection="1">
      <alignment horizontal="right" vertical="center"/>
    </xf>
    <xf numFmtId="37" fontId="35" fillId="0" borderId="10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37" fontId="32" fillId="0" borderId="0" xfId="0" applyNumberFormat="1" applyFont="1"/>
    <xf numFmtId="38" fontId="32" fillId="0" borderId="0" xfId="0" applyNumberFormat="1" applyFont="1"/>
    <xf numFmtId="37" fontId="33" fillId="0" borderId="15" xfId="0" applyNumberFormat="1" applyFont="1" applyBorder="1" applyAlignment="1" applyProtection="1">
      <alignment vertical="center"/>
    </xf>
    <xf numFmtId="37" fontId="33" fillId="0" borderId="15" xfId="0" applyNumberFormat="1" applyFont="1" applyBorder="1" applyAlignment="1" applyProtection="1">
      <alignment horizontal="right" vertical="center"/>
    </xf>
    <xf numFmtId="0" fontId="33" fillId="0" borderId="15" xfId="0" applyFont="1" applyBorder="1" applyAlignment="1">
      <alignment horizontal="right" vertical="center"/>
    </xf>
    <xf numFmtId="0" fontId="33" fillId="0" borderId="17" xfId="0" applyFont="1" applyBorder="1" applyAlignment="1">
      <alignment horizontal="right" vertical="center"/>
    </xf>
    <xf numFmtId="37" fontId="33" fillId="0" borderId="0" xfId="0" applyNumberFormat="1" applyFont="1" applyBorder="1" applyAlignment="1" applyProtection="1">
      <alignment vertical="center"/>
    </xf>
    <xf numFmtId="0" fontId="33" fillId="0" borderId="48" xfId="44" applyFont="1" applyBorder="1" applyAlignment="1">
      <alignment horizontal="center" vertical="center"/>
    </xf>
    <xf numFmtId="0" fontId="33" fillId="0" borderId="49" xfId="44" applyFont="1" applyBorder="1" applyAlignment="1">
      <alignment horizontal="center" vertical="center"/>
    </xf>
    <xf numFmtId="0" fontId="33" fillId="0" borderId="0" xfId="44" applyFont="1" applyAlignment="1">
      <alignment vertical="center"/>
    </xf>
    <xf numFmtId="0" fontId="35" fillId="0" borderId="0" xfId="44" applyFont="1" applyAlignment="1">
      <alignment vertical="center"/>
    </xf>
    <xf numFmtId="37" fontId="32" fillId="0" borderId="0" xfId="0" applyNumberFormat="1" applyFont="1" applyProtection="1"/>
    <xf numFmtId="0" fontId="32" fillId="0" borderId="0" xfId="0" applyFont="1" applyBorder="1"/>
    <xf numFmtId="179" fontId="32" fillId="0" borderId="0" xfId="0" applyNumberFormat="1" applyFont="1"/>
    <xf numFmtId="0" fontId="33" fillId="0" borderId="0" xfId="0" applyFont="1" applyFill="1" applyAlignment="1">
      <alignment vertical="center"/>
    </xf>
    <xf numFmtId="37" fontId="34" fillId="0" borderId="0" xfId="28" applyNumberFormat="1" applyFont="1" applyAlignment="1" applyProtection="1"/>
    <xf numFmtId="37" fontId="32" fillId="0" borderId="0" xfId="46" applyFont="1"/>
    <xf numFmtId="37" fontId="33" fillId="0" borderId="0" xfId="46" applyFont="1"/>
    <xf numFmtId="37" fontId="33" fillId="0" borderId="16" xfId="46" applyFont="1" applyBorder="1" applyAlignment="1" applyProtection="1">
      <alignment horizontal="left" vertical="center"/>
    </xf>
    <xf numFmtId="37" fontId="33" fillId="0" borderId="16" xfId="46" applyFont="1" applyBorder="1" applyAlignment="1">
      <alignment vertical="center"/>
    </xf>
    <xf numFmtId="37" fontId="33" fillId="0" borderId="16" xfId="46" applyFont="1" applyBorder="1" applyAlignment="1" applyProtection="1">
      <alignment horizontal="right" vertical="center"/>
    </xf>
    <xf numFmtId="37" fontId="33" fillId="0" borderId="0" xfId="46" applyFont="1" applyBorder="1"/>
    <xf numFmtId="37" fontId="38" fillId="0" borderId="0" xfId="46" applyFont="1"/>
    <xf numFmtId="37" fontId="36" fillId="0" borderId="0" xfId="46" applyFont="1" applyAlignment="1">
      <alignment vertical="center"/>
    </xf>
    <xf numFmtId="37" fontId="38" fillId="0" borderId="0" xfId="46" applyFont="1" applyBorder="1"/>
    <xf numFmtId="37" fontId="36" fillId="0" borderId="0" xfId="46" applyFont="1"/>
    <xf numFmtId="37" fontId="36" fillId="0" borderId="19" xfId="46" applyFont="1" applyBorder="1" applyAlignment="1" applyProtection="1">
      <alignment horizontal="left" vertical="center" shrinkToFit="1"/>
    </xf>
    <xf numFmtId="37" fontId="36" fillId="0" borderId="19" xfId="46" applyFont="1" applyBorder="1" applyAlignment="1" applyProtection="1">
      <alignment horizontal="center" vertical="center" shrinkToFit="1"/>
    </xf>
    <xf numFmtId="37" fontId="36" fillId="0" borderId="19" xfId="46" quotePrefix="1" applyFont="1" applyBorder="1" applyAlignment="1" applyProtection="1">
      <alignment horizontal="center" vertical="center" shrinkToFit="1"/>
    </xf>
    <xf numFmtId="37" fontId="36" fillId="0" borderId="0" xfId="46" applyFont="1" applyBorder="1"/>
    <xf numFmtId="37" fontId="36" fillId="0" borderId="20" xfId="46" applyFont="1" applyBorder="1" applyAlignment="1">
      <alignment vertical="center"/>
    </xf>
    <xf numFmtId="37" fontId="36" fillId="0" borderId="21" xfId="46" applyFont="1" applyBorder="1" applyAlignment="1" applyProtection="1">
      <alignment horizontal="center" vertical="center"/>
    </xf>
    <xf numFmtId="37" fontId="39" fillId="0" borderId="22" xfId="46" applyFont="1" applyBorder="1" applyAlignment="1" applyProtection="1">
      <alignment horizontal="left" vertical="center"/>
    </xf>
    <xf numFmtId="177" fontId="36" fillId="0" borderId="0" xfId="46" applyNumberFormat="1" applyFont="1" applyAlignment="1">
      <alignment vertical="center"/>
    </xf>
    <xf numFmtId="49" fontId="39" fillId="0" borderId="22" xfId="46" quotePrefix="1" applyNumberFormat="1" applyFont="1" applyBorder="1" applyAlignment="1" applyProtection="1">
      <alignment horizontal="left" vertical="center"/>
    </xf>
    <xf numFmtId="37" fontId="36" fillId="0" borderId="0" xfId="46" applyFont="1" applyBorder="1" applyAlignment="1">
      <alignment vertical="center"/>
    </xf>
    <xf numFmtId="177" fontId="36" fillId="0" borderId="19" xfId="46" applyNumberFormat="1" applyFont="1" applyBorder="1" applyAlignment="1">
      <alignment vertical="center"/>
    </xf>
    <xf numFmtId="177" fontId="36" fillId="0" borderId="0" xfId="46" applyNumberFormat="1" applyFont="1" applyAlignment="1" applyProtection="1">
      <alignment vertical="center"/>
    </xf>
    <xf numFmtId="177" fontId="36" fillId="0" borderId="0" xfId="46" applyNumberFormat="1" applyFont="1" applyBorder="1" applyAlignment="1" applyProtection="1">
      <alignment vertical="center"/>
    </xf>
    <xf numFmtId="177" fontId="36" fillId="0" borderId="0" xfId="46" applyNumberFormat="1" applyFont="1" applyBorder="1" applyAlignment="1">
      <alignment vertical="center"/>
    </xf>
    <xf numFmtId="37" fontId="36" fillId="0" borderId="0" xfId="46" applyFont="1" applyBorder="1" applyAlignment="1" applyProtection="1">
      <alignment horizontal="distributed" vertical="center"/>
    </xf>
    <xf numFmtId="177" fontId="36" fillId="0" borderId="19" xfId="46" applyNumberFormat="1" applyFont="1" applyBorder="1" applyAlignment="1" applyProtection="1">
      <alignment vertical="center"/>
    </xf>
    <xf numFmtId="177" fontId="36" fillId="0" borderId="0" xfId="46" applyNumberFormat="1" applyFont="1" applyBorder="1" applyAlignment="1" applyProtection="1">
      <alignment horizontal="right" vertical="center"/>
    </xf>
    <xf numFmtId="177" fontId="36" fillId="0" borderId="0" xfId="46" applyNumberFormat="1" applyFont="1" applyAlignment="1">
      <alignment horizontal="right" vertical="center"/>
    </xf>
    <xf numFmtId="177" fontId="36" fillId="0" borderId="0" xfId="46" applyNumberFormat="1" applyFont="1" applyBorder="1" applyAlignment="1" applyProtection="1">
      <alignment vertical="center" shrinkToFit="1"/>
    </xf>
    <xf numFmtId="37" fontId="36" fillId="0" borderId="22" xfId="46" applyFont="1" applyBorder="1" applyAlignment="1">
      <alignment horizontal="distributed" vertical="center"/>
    </xf>
    <xf numFmtId="37" fontId="36" fillId="0" borderId="22" xfId="46" applyFont="1" applyBorder="1" applyAlignment="1" applyProtection="1">
      <alignment horizontal="distributed" vertical="center"/>
    </xf>
    <xf numFmtId="37" fontId="36" fillId="0" borderId="22" xfId="46" applyFont="1" applyBorder="1" applyAlignment="1">
      <alignment horizontal="center" vertical="center" shrinkToFit="1"/>
    </xf>
    <xf numFmtId="177" fontId="36" fillId="0" borderId="0" xfId="46" quotePrefix="1" applyNumberFormat="1" applyFont="1" applyBorder="1" applyAlignment="1" applyProtection="1">
      <alignment horizontal="right" vertical="center"/>
    </xf>
    <xf numFmtId="177" fontId="36" fillId="0" borderId="0" xfId="46" applyNumberFormat="1" applyFont="1" applyFill="1" applyBorder="1" applyAlignment="1" applyProtection="1">
      <alignment vertical="center"/>
    </xf>
    <xf numFmtId="37" fontId="36" fillId="0" borderId="16" xfId="46" applyFont="1" applyBorder="1" applyAlignment="1" applyProtection="1">
      <alignment vertical="center" shrinkToFit="1"/>
    </xf>
    <xf numFmtId="177" fontId="36" fillId="0" borderId="23" xfId="46" applyNumberFormat="1" applyFont="1" applyBorder="1" applyAlignment="1">
      <alignment vertical="center"/>
    </xf>
    <xf numFmtId="177" fontId="36" fillId="0" borderId="16" xfId="46" applyNumberFormat="1" applyFont="1" applyBorder="1" applyAlignment="1" applyProtection="1">
      <alignment vertical="center"/>
    </xf>
    <xf numFmtId="177" fontId="36" fillId="0" borderId="16" xfId="46" applyNumberFormat="1" applyFont="1" applyBorder="1" applyAlignment="1">
      <alignment vertical="center"/>
    </xf>
    <xf numFmtId="177" fontId="36" fillId="0" borderId="16" xfId="46" applyNumberFormat="1" applyFont="1" applyBorder="1" applyAlignment="1" applyProtection="1">
      <alignment horizontal="right" vertical="center"/>
    </xf>
    <xf numFmtId="37" fontId="33" fillId="0" borderId="0" xfId="46" applyFont="1" applyBorder="1" applyAlignment="1" applyProtection="1">
      <alignment horizontal="left" vertical="center"/>
    </xf>
    <xf numFmtId="37" fontId="38" fillId="0" borderId="0" xfId="46" applyFont="1" applyBorder="1" applyAlignment="1">
      <alignment vertical="center"/>
    </xf>
    <xf numFmtId="37" fontId="32" fillId="0" borderId="0" xfId="46" applyFont="1" applyBorder="1"/>
    <xf numFmtId="37" fontId="32" fillId="0" borderId="0" xfId="48" applyFont="1"/>
    <xf numFmtId="37" fontId="32" fillId="0" borderId="0" xfId="48" applyFont="1" applyAlignment="1">
      <alignment horizontal="centerContinuous"/>
    </xf>
    <xf numFmtId="37" fontId="32" fillId="0" borderId="0" xfId="48" applyFont="1" applyBorder="1" applyAlignment="1">
      <alignment horizontal="centerContinuous"/>
    </xf>
    <xf numFmtId="37" fontId="40" fillId="0" borderId="0" xfId="28" applyNumberFormat="1" applyFont="1" applyAlignment="1" applyProtection="1"/>
    <xf numFmtId="37" fontId="41" fillId="0" borderId="0" xfId="48" applyFont="1" applyBorder="1" applyAlignment="1">
      <alignment vertical="center"/>
    </xf>
    <xf numFmtId="37" fontId="41" fillId="0" borderId="0" xfId="48" applyFont="1" applyAlignment="1">
      <alignment vertical="center"/>
    </xf>
    <xf numFmtId="37" fontId="41" fillId="0" borderId="0" xfId="48" applyFont="1" applyAlignment="1">
      <alignment horizontal="centerContinuous" vertical="center"/>
    </xf>
    <xf numFmtId="37" fontId="41" fillId="0" borderId="0" xfId="48" applyFont="1"/>
    <xf numFmtId="37" fontId="32" fillId="0" borderId="10" xfId="48" applyFont="1" applyBorder="1" applyAlignment="1">
      <alignment vertical="center"/>
    </xf>
    <xf numFmtId="37" fontId="32" fillId="0" borderId="0" xfId="48" applyFont="1" applyBorder="1" applyAlignment="1">
      <alignment vertical="center"/>
    </xf>
    <xf numFmtId="37" fontId="32" fillId="0" borderId="0" xfId="48" applyFont="1" applyBorder="1"/>
    <xf numFmtId="37" fontId="32" fillId="0" borderId="0" xfId="48" applyFont="1" applyAlignment="1">
      <alignment horizontal="center" vertical="center"/>
    </xf>
    <xf numFmtId="37" fontId="35" fillId="0" borderId="0" xfId="48" applyFont="1" applyAlignment="1">
      <alignment vertical="center"/>
    </xf>
    <xf numFmtId="37" fontId="35" fillId="0" borderId="12" xfId="48" applyFont="1" applyBorder="1" applyAlignment="1">
      <alignment vertical="center"/>
    </xf>
    <xf numFmtId="37" fontId="35" fillId="0" borderId="24" xfId="48" applyFont="1" applyBorder="1" applyAlignment="1">
      <alignment vertical="center"/>
    </xf>
    <xf numFmtId="37" fontId="35" fillId="0" borderId="0" xfId="48" applyFont="1" applyBorder="1" applyAlignment="1">
      <alignment vertical="center"/>
    </xf>
    <xf numFmtId="37" fontId="35" fillId="0" borderId="0" xfId="48" applyFont="1" applyBorder="1" applyAlignment="1">
      <alignment horizontal="centerContinuous" vertical="center"/>
    </xf>
    <xf numFmtId="37" fontId="35" fillId="0" borderId="0" xfId="48" applyFont="1" applyAlignment="1">
      <alignment horizontal="center" vertical="center"/>
    </xf>
    <xf numFmtId="37" fontId="35" fillId="0" borderId="24" xfId="48" applyFont="1" applyBorder="1" applyAlignment="1">
      <alignment horizontal="center" vertical="center"/>
    </xf>
    <xf numFmtId="37" fontId="35" fillId="0" borderId="0" xfId="48" applyFont="1" applyBorder="1" applyAlignment="1">
      <alignment horizontal="center" vertical="center"/>
    </xf>
    <xf numFmtId="37" fontId="35" fillId="0" borderId="0" xfId="48" applyFont="1"/>
    <xf numFmtId="37" fontId="35" fillId="0" borderId="0" xfId="48" applyNumberFormat="1" applyFont="1" applyBorder="1" applyAlignment="1" applyProtection="1">
      <alignment horizontal="right"/>
    </xf>
    <xf numFmtId="37" fontId="35" fillId="0" borderId="15" xfId="48" applyFont="1" applyBorder="1" applyAlignment="1">
      <alignment horizontal="center" vertical="center"/>
    </xf>
    <xf numFmtId="37" fontId="35" fillId="0" borderId="0" xfId="48" applyNumberFormat="1" applyFont="1" applyAlignment="1" applyProtection="1">
      <alignment vertical="center"/>
    </xf>
    <xf numFmtId="37" fontId="35" fillId="0" borderId="0" xfId="48" applyNumberFormat="1" applyFont="1" applyBorder="1" applyProtection="1"/>
    <xf numFmtId="37" fontId="35" fillId="0" borderId="0" xfId="48" applyNumberFormat="1" applyFont="1" applyProtection="1"/>
    <xf numFmtId="37" fontId="35" fillId="0" borderId="15" xfId="48" applyFont="1" applyBorder="1" applyAlignment="1">
      <alignment horizontal="distributed" vertical="center"/>
    </xf>
    <xf numFmtId="37" fontId="35" fillId="0" borderId="17" xfId="48" applyFont="1" applyBorder="1" applyAlignment="1">
      <alignment horizontal="distributed" vertical="center"/>
    </xf>
    <xf numFmtId="37" fontId="35" fillId="0" borderId="10" xfId="48" applyFont="1" applyBorder="1" applyAlignment="1">
      <alignment vertical="center"/>
    </xf>
    <xf numFmtId="37" fontId="35" fillId="0" borderId="10" xfId="48" applyNumberFormat="1" applyFont="1" applyBorder="1" applyAlignment="1" applyProtection="1">
      <alignment vertical="center"/>
    </xf>
    <xf numFmtId="37" fontId="35" fillId="0" borderId="0" xfId="48" applyNumberFormat="1" applyFont="1" applyBorder="1" applyAlignment="1" applyProtection="1">
      <alignment vertical="center"/>
    </xf>
    <xf numFmtId="37" fontId="32" fillId="0" borderId="25" xfId="48" applyFont="1" applyBorder="1" applyAlignment="1">
      <alignment vertical="center"/>
    </xf>
    <xf numFmtId="37" fontId="32" fillId="0" borderId="0" xfId="48" applyNumberFormat="1" applyFont="1" applyBorder="1" applyProtection="1"/>
    <xf numFmtId="37" fontId="35" fillId="0" borderId="0" xfId="48" applyFont="1" applyBorder="1"/>
    <xf numFmtId="37" fontId="32" fillId="0" borderId="0" xfId="48" applyNumberFormat="1" applyFont="1" applyProtection="1"/>
    <xf numFmtId="37" fontId="36" fillId="0" borderId="0" xfId="48" applyFont="1"/>
    <xf numFmtId="37" fontId="36" fillId="0" borderId="0" xfId="48" applyFont="1" applyBorder="1"/>
    <xf numFmtId="37" fontId="35" fillId="0" borderId="12" xfId="48" applyFont="1" applyBorder="1" applyAlignment="1">
      <alignment horizontal="center" vertical="center"/>
    </xf>
    <xf numFmtId="37" fontId="35" fillId="0" borderId="18" xfId="48" applyFont="1" applyBorder="1" applyAlignment="1">
      <alignment horizontal="center" vertical="center"/>
    </xf>
    <xf numFmtId="38" fontId="35" fillId="0" borderId="0" xfId="35" applyFont="1" applyAlignment="1" applyProtection="1">
      <alignment vertical="center"/>
    </xf>
    <xf numFmtId="38" fontId="35" fillId="0" borderId="0" xfId="35" applyFont="1" applyAlignment="1" applyProtection="1">
      <alignment horizontal="right" vertical="center"/>
    </xf>
    <xf numFmtId="38" fontId="35" fillId="0" borderId="0" xfId="35" applyFont="1" applyBorder="1" applyAlignment="1" applyProtection="1">
      <alignment horizontal="right" vertical="center"/>
    </xf>
    <xf numFmtId="38" fontId="33" fillId="0" borderId="0" xfId="34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5" fillId="0" borderId="10" xfId="0" applyFont="1" applyBorder="1" applyAlignment="1">
      <alignment vertical="center"/>
    </xf>
    <xf numFmtId="37" fontId="29" fillId="0" borderId="10" xfId="0" applyNumberFormat="1" applyFont="1" applyBorder="1" applyAlignment="1">
      <alignment vertical="center"/>
    </xf>
    <xf numFmtId="0" fontId="30" fillId="0" borderId="10" xfId="0" applyFont="1" applyBorder="1" applyAlignment="1">
      <alignment horizontal="right" vertical="center"/>
    </xf>
    <xf numFmtId="0" fontId="30" fillId="0" borderId="26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37" fontId="30" fillId="0" borderId="13" xfId="0" applyNumberFormat="1" applyFont="1" applyBorder="1" applyAlignment="1" applyProtection="1">
      <alignment vertical="center"/>
    </xf>
    <xf numFmtId="37" fontId="30" fillId="0" borderId="0" xfId="0" applyNumberFormat="1" applyFont="1" applyAlignment="1" applyProtection="1">
      <alignment vertical="center"/>
    </xf>
    <xf numFmtId="0" fontId="30" fillId="0" borderId="29" xfId="0" applyFont="1" applyBorder="1" applyAlignment="1">
      <alignment horizontal="center" vertical="center"/>
    </xf>
    <xf numFmtId="0" fontId="30" fillId="0" borderId="0" xfId="0" quotePrefix="1" applyFont="1" applyBorder="1" applyAlignment="1">
      <alignment horizontal="center" vertical="center"/>
    </xf>
    <xf numFmtId="38" fontId="30" fillId="0" borderId="13" xfId="34" applyFont="1" applyBorder="1" applyAlignment="1">
      <alignment vertical="center"/>
    </xf>
    <xf numFmtId="38" fontId="30" fillId="0" borderId="0" xfId="34" applyFont="1" applyAlignment="1">
      <alignment vertical="center"/>
    </xf>
    <xf numFmtId="0" fontId="30" fillId="0" borderId="30" xfId="0" quotePrefix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13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30" fillId="0" borderId="0" xfId="0" applyFont="1" applyAlignment="1">
      <alignment horizontal="distributed" vertical="center" shrinkToFit="1"/>
    </xf>
    <xf numFmtId="37" fontId="30" fillId="0" borderId="31" xfId="0" applyNumberFormat="1" applyFont="1" applyBorder="1" applyAlignment="1" applyProtection="1">
      <alignment horizontal="distributed" vertical="center" shrinkToFit="1"/>
    </xf>
    <xf numFmtId="0" fontId="31" fillId="0" borderId="0" xfId="0" applyFont="1" applyAlignment="1">
      <alignment horizontal="distributed" vertical="center" shrinkToFit="1"/>
    </xf>
    <xf numFmtId="37" fontId="30" fillId="0" borderId="32" xfId="0" applyNumberFormat="1" applyFont="1" applyBorder="1" applyAlignment="1" applyProtection="1">
      <alignment vertical="center"/>
    </xf>
    <xf numFmtId="0" fontId="30" fillId="0" borderId="0" xfId="0" applyFont="1" applyBorder="1" applyAlignment="1">
      <alignment horizontal="distributed" vertical="center" shrinkToFit="1"/>
    </xf>
    <xf numFmtId="0" fontId="30" fillId="0" borderId="0" xfId="0" applyFont="1" applyAlignment="1">
      <alignment horizontal="center" vertical="center" shrinkToFit="1"/>
    </xf>
    <xf numFmtId="37" fontId="30" fillId="0" borderId="0" xfId="0" applyNumberFormat="1" applyFont="1" applyAlignment="1" applyProtection="1">
      <alignment horizontal="right" vertical="center"/>
    </xf>
    <xf numFmtId="0" fontId="30" fillId="0" borderId="10" xfId="0" applyFont="1" applyBorder="1" applyAlignment="1">
      <alignment horizontal="distributed" vertical="center" shrinkToFit="1"/>
    </xf>
    <xf numFmtId="37" fontId="30" fillId="0" borderId="14" xfId="0" applyNumberFormat="1" applyFont="1" applyBorder="1" applyAlignment="1" applyProtection="1">
      <alignment vertical="center"/>
    </xf>
    <xf numFmtId="37" fontId="30" fillId="0" borderId="10" xfId="0" applyNumberFormat="1" applyFont="1" applyBorder="1" applyAlignment="1" applyProtection="1">
      <alignment vertical="center"/>
    </xf>
    <xf numFmtId="37" fontId="30" fillId="0" borderId="33" xfId="0" applyNumberFormat="1" applyFont="1" applyBorder="1" applyAlignment="1" applyProtection="1">
      <alignment horizontal="distributed" vertical="center" shrinkToFit="1"/>
    </xf>
    <xf numFmtId="0" fontId="30" fillId="0" borderId="0" xfId="0" applyFont="1" applyBorder="1" applyAlignment="1">
      <alignment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37" fontId="30" fillId="0" borderId="0" xfId="0" applyNumberFormat="1" applyFont="1" applyAlignment="1">
      <alignment vertical="center"/>
    </xf>
    <xf numFmtId="37" fontId="30" fillId="0" borderId="13" xfId="0" applyNumberFormat="1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distributed" vertical="center"/>
    </xf>
    <xf numFmtId="37" fontId="30" fillId="0" borderId="0" xfId="0" applyNumberFormat="1" applyFont="1" applyBorder="1" applyAlignment="1" applyProtection="1">
      <alignment vertical="center"/>
    </xf>
    <xf numFmtId="37" fontId="30" fillId="0" borderId="0" xfId="0" applyNumberFormat="1" applyFont="1" applyFill="1" applyBorder="1" applyAlignment="1" applyProtection="1">
      <alignment vertical="center"/>
    </xf>
    <xf numFmtId="0" fontId="30" fillId="0" borderId="10" xfId="0" applyFont="1" applyBorder="1" applyAlignment="1">
      <alignment horizontal="distributed" vertical="center"/>
    </xf>
    <xf numFmtId="37" fontId="30" fillId="0" borderId="10" xfId="0" applyNumberFormat="1" applyFont="1" applyBorder="1" applyAlignment="1">
      <alignment vertical="center"/>
    </xf>
    <xf numFmtId="0" fontId="35" fillId="0" borderId="0" xfId="0" applyFont="1" applyAlignment="1">
      <alignment horizontal="distributed" vertical="center"/>
    </xf>
    <xf numFmtId="0" fontId="35" fillId="0" borderId="12" xfId="45" applyFont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37" fontId="33" fillId="0" borderId="0" xfId="0" applyNumberFormat="1" applyFont="1" applyFill="1" applyAlignment="1" applyProtection="1">
      <alignment vertical="center"/>
    </xf>
    <xf numFmtId="38" fontId="33" fillId="0" borderId="0" xfId="34" applyFont="1" applyFill="1" applyAlignment="1">
      <alignment horizontal="right" vertical="center"/>
    </xf>
    <xf numFmtId="37" fontId="33" fillId="0" borderId="0" xfId="0" applyNumberFormat="1" applyFont="1" applyFill="1" applyBorder="1" applyAlignment="1">
      <alignment vertical="center"/>
    </xf>
    <xf numFmtId="37" fontId="33" fillId="0" borderId="10" xfId="0" applyNumberFormat="1" applyFont="1" applyFill="1" applyBorder="1" applyAlignment="1">
      <alignment vertical="center"/>
    </xf>
    <xf numFmtId="37" fontId="33" fillId="0" borderId="0" xfId="0" applyNumberFormat="1" applyFont="1" applyFill="1" applyAlignment="1" applyProtection="1">
      <alignment horizontal="center" vertical="center"/>
    </xf>
    <xf numFmtId="37" fontId="33" fillId="0" borderId="0" xfId="0" applyNumberFormat="1" applyFont="1" applyFill="1" applyAlignment="1" applyProtection="1">
      <alignment horizontal="right" vertical="center"/>
    </xf>
    <xf numFmtId="179" fontId="33" fillId="0" borderId="36" xfId="0" applyNumberFormat="1" applyFont="1" applyFill="1" applyBorder="1" applyAlignment="1">
      <alignment vertical="center"/>
    </xf>
    <xf numFmtId="179" fontId="33" fillId="0" borderId="28" xfId="0" applyNumberFormat="1" applyFont="1" applyFill="1" applyBorder="1" applyAlignment="1">
      <alignment vertical="center"/>
    </xf>
    <xf numFmtId="37" fontId="33" fillId="0" borderId="0" xfId="0" applyNumberFormat="1" applyFont="1" applyFill="1" applyAlignment="1" applyProtection="1">
      <alignment horizontal="distributed" vertical="center"/>
    </xf>
    <xf numFmtId="179" fontId="33" fillId="0" borderId="13" xfId="0" applyNumberFormat="1" applyFont="1" applyFill="1" applyBorder="1" applyAlignment="1">
      <alignment vertical="center"/>
    </xf>
    <xf numFmtId="179" fontId="33" fillId="0" borderId="0" xfId="0" applyNumberFormat="1" applyFont="1" applyFill="1" applyAlignment="1">
      <alignment vertical="center"/>
    </xf>
    <xf numFmtId="178" fontId="33" fillId="0" borderId="13" xfId="0" applyNumberFormat="1" applyFont="1" applyFill="1" applyBorder="1" applyAlignment="1">
      <alignment vertical="center"/>
    </xf>
    <xf numFmtId="178" fontId="33" fillId="0" borderId="0" xfId="0" applyNumberFormat="1" applyFont="1" applyFill="1" applyAlignment="1">
      <alignment vertical="center"/>
    </xf>
    <xf numFmtId="37" fontId="33" fillId="0" borderId="0" xfId="0" quotePrefix="1" applyNumberFormat="1" applyFont="1" applyFill="1" applyAlignment="1" applyProtection="1">
      <alignment horizontal="right" vertical="center"/>
    </xf>
    <xf numFmtId="180" fontId="33" fillId="0" borderId="13" xfId="0" applyNumberFormat="1" applyFont="1" applyFill="1" applyBorder="1" applyAlignment="1">
      <alignment vertical="center"/>
    </xf>
    <xf numFmtId="180" fontId="33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horizontal="right" vertical="center"/>
    </xf>
    <xf numFmtId="180" fontId="33" fillId="0" borderId="0" xfId="0" applyNumberFormat="1" applyFont="1" applyFill="1" applyAlignment="1">
      <alignment horizontal="right" vertical="center"/>
    </xf>
    <xf numFmtId="37" fontId="33" fillId="0" borderId="10" xfId="0" applyNumberFormat="1" applyFont="1" applyFill="1" applyBorder="1" applyAlignment="1" applyProtection="1">
      <alignment horizontal="right" vertical="center"/>
    </xf>
    <xf numFmtId="180" fontId="33" fillId="0" borderId="14" xfId="0" applyNumberFormat="1" applyFont="1" applyFill="1" applyBorder="1" applyAlignment="1">
      <alignment horizontal="right" vertical="center"/>
    </xf>
    <xf numFmtId="180" fontId="33" fillId="0" borderId="1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vertical="center"/>
    </xf>
    <xf numFmtId="0" fontId="32" fillId="0" borderId="10" xfId="45" applyFont="1" applyBorder="1" applyAlignment="1">
      <alignment vertical="center"/>
    </xf>
    <xf numFmtId="0" fontId="33" fillId="0" borderId="10" xfId="45" applyFont="1" applyBorder="1" applyAlignment="1">
      <alignment horizontal="right" vertical="center"/>
    </xf>
    <xf numFmtId="37" fontId="35" fillId="0" borderId="13" xfId="45" applyNumberFormat="1" applyFont="1" applyBorder="1" applyAlignment="1">
      <alignment vertical="center"/>
    </xf>
    <xf numFmtId="37" fontId="35" fillId="0" borderId="0" xfId="45" applyNumberFormat="1" applyFont="1" applyAlignment="1">
      <alignment vertical="center"/>
    </xf>
    <xf numFmtId="37" fontId="35" fillId="0" borderId="0" xfId="45" applyNumberFormat="1" applyFont="1" applyAlignment="1" applyProtection="1">
      <alignment horizontal="right" vertical="center"/>
    </xf>
    <xf numFmtId="37" fontId="35" fillId="0" borderId="0" xfId="45" applyNumberFormat="1" applyFont="1" applyAlignment="1">
      <alignment horizontal="right" vertical="center"/>
    </xf>
    <xf numFmtId="0" fontId="35" fillId="0" borderId="0" xfId="45" applyFont="1" applyAlignment="1">
      <alignment vertical="center"/>
    </xf>
    <xf numFmtId="37" fontId="35" fillId="0" borderId="0" xfId="45" applyNumberFormat="1" applyFont="1" applyAlignment="1" applyProtection="1">
      <alignment vertical="center"/>
    </xf>
    <xf numFmtId="0" fontId="35" fillId="0" borderId="0" xfId="45" applyFont="1" applyAlignment="1">
      <alignment horizontal="distributed" vertical="center"/>
    </xf>
    <xf numFmtId="0" fontId="35" fillId="0" borderId="0" xfId="45" applyFont="1" applyBorder="1" applyAlignment="1">
      <alignment vertical="center" shrinkToFit="1"/>
    </xf>
    <xf numFmtId="37" fontId="35" fillId="0" borderId="13" xfId="45" applyNumberFormat="1" applyFont="1" applyBorder="1" applyAlignment="1">
      <alignment horizontal="right" vertical="center"/>
    </xf>
    <xf numFmtId="37" fontId="35" fillId="0" borderId="0" xfId="45" applyNumberFormat="1" applyFont="1" applyBorder="1" applyAlignment="1">
      <alignment horizontal="right" vertical="center"/>
    </xf>
    <xf numFmtId="0" fontId="35" fillId="0" borderId="10" xfId="45" applyFont="1" applyBorder="1" applyAlignment="1">
      <alignment horizontal="left" vertical="center" shrinkToFit="1"/>
    </xf>
    <xf numFmtId="37" fontId="35" fillId="0" borderId="14" xfId="45" applyNumberFormat="1" applyFont="1" applyBorder="1" applyAlignment="1">
      <alignment horizontal="right" vertical="center"/>
    </xf>
    <xf numFmtId="37" fontId="35" fillId="0" borderId="10" xfId="45" applyNumberFormat="1" applyFont="1" applyBorder="1" applyAlignment="1">
      <alignment horizontal="right" vertical="center"/>
    </xf>
    <xf numFmtId="0" fontId="33" fillId="0" borderId="0" xfId="45" applyFont="1" applyAlignment="1">
      <alignment vertical="center"/>
    </xf>
    <xf numFmtId="37" fontId="35" fillId="0" borderId="0" xfId="45" applyNumberFormat="1" applyFont="1" applyBorder="1" applyAlignment="1" applyProtection="1">
      <alignment horizontal="right" vertical="center"/>
    </xf>
    <xf numFmtId="37" fontId="35" fillId="0" borderId="0" xfId="45" applyNumberFormat="1" applyFont="1" applyBorder="1" applyAlignment="1" applyProtection="1">
      <alignment vertical="center"/>
    </xf>
    <xf numFmtId="37" fontId="35" fillId="0" borderId="10" xfId="45" applyNumberFormat="1" applyFont="1" applyBorder="1" applyAlignment="1" applyProtection="1">
      <alignment horizontal="right" vertical="center"/>
    </xf>
    <xf numFmtId="0" fontId="33" fillId="0" borderId="0" xfId="45" applyFont="1"/>
    <xf numFmtId="0" fontId="33" fillId="0" borderId="0" xfId="45" applyFont="1" applyBorder="1" applyAlignment="1">
      <alignment vertical="center"/>
    </xf>
    <xf numFmtId="0" fontId="32" fillId="0" borderId="0" xfId="45" applyFont="1"/>
    <xf numFmtId="0" fontId="33" fillId="0" borderId="12" xfId="45" applyFont="1" applyBorder="1" applyAlignment="1">
      <alignment horizontal="center" vertical="center"/>
    </xf>
    <xf numFmtId="37" fontId="33" fillId="0" borderId="0" xfId="45" applyNumberFormat="1" applyFont="1" applyAlignment="1">
      <alignment vertical="center"/>
    </xf>
    <xf numFmtId="37" fontId="33" fillId="0" borderId="0" xfId="45" applyNumberFormat="1" applyFont="1" applyAlignment="1" applyProtection="1">
      <alignment horizontal="right" vertical="center"/>
    </xf>
    <xf numFmtId="37" fontId="33" fillId="0" borderId="13" xfId="45" applyNumberFormat="1" applyFont="1" applyBorder="1" applyAlignment="1">
      <alignment vertical="center"/>
    </xf>
    <xf numFmtId="37" fontId="33" fillId="0" borderId="0" xfId="45" applyNumberFormat="1" applyFont="1" applyBorder="1" applyAlignment="1">
      <alignment vertical="center"/>
    </xf>
    <xf numFmtId="37" fontId="33" fillId="0" borderId="13" xfId="45" applyNumberFormat="1" applyFont="1" applyBorder="1" applyAlignment="1" applyProtection="1">
      <alignment vertical="center"/>
    </xf>
    <xf numFmtId="37" fontId="33" fillId="0" borderId="0" xfId="45" applyNumberFormat="1" applyFont="1" applyAlignment="1" applyProtection="1">
      <alignment vertical="center"/>
    </xf>
    <xf numFmtId="0" fontId="33" fillId="0" borderId="0" xfId="45" applyFont="1" applyAlignment="1">
      <alignment horizontal="centerContinuous" vertical="center"/>
    </xf>
    <xf numFmtId="0" fontId="33" fillId="0" borderId="0" xfId="45" applyFont="1" applyAlignment="1">
      <alignment horizontal="distributed" vertical="center"/>
    </xf>
    <xf numFmtId="0" fontId="33" fillId="0" borderId="15" xfId="45" applyFont="1" applyBorder="1" applyAlignment="1">
      <alignment horizontal="distributed" vertical="center"/>
    </xf>
    <xf numFmtId="37" fontId="33" fillId="0" borderId="0" xfId="45" applyNumberFormat="1" applyFont="1" applyBorder="1" applyAlignment="1" applyProtection="1">
      <alignment vertical="center"/>
    </xf>
    <xf numFmtId="37" fontId="33" fillId="0" borderId="13" xfId="45" applyNumberFormat="1" applyFont="1" applyBorder="1" applyAlignment="1" applyProtection="1">
      <alignment horizontal="right" vertical="center"/>
    </xf>
    <xf numFmtId="0" fontId="33" fillId="0" borderId="10" xfId="45" applyFont="1" applyBorder="1" applyAlignment="1">
      <alignment horizontal="centerContinuous" vertical="center"/>
    </xf>
    <xf numFmtId="0" fontId="33" fillId="0" borderId="10" xfId="45" applyFont="1" applyBorder="1" applyAlignment="1">
      <alignment horizontal="distributed" vertical="center"/>
    </xf>
    <xf numFmtId="37" fontId="33" fillId="0" borderId="14" xfId="45" applyNumberFormat="1" applyFont="1" applyBorder="1" applyAlignment="1" applyProtection="1">
      <alignment vertical="center"/>
    </xf>
    <xf numFmtId="37" fontId="33" fillId="0" borderId="10" xfId="45" applyNumberFormat="1" applyFont="1" applyBorder="1" applyAlignment="1" applyProtection="1">
      <alignment vertical="center"/>
    </xf>
    <xf numFmtId="37" fontId="33" fillId="0" borderId="10" xfId="45" applyNumberFormat="1" applyFont="1" applyBorder="1" applyAlignment="1" applyProtection="1">
      <alignment horizontal="right" vertical="center"/>
    </xf>
    <xf numFmtId="0" fontId="32" fillId="0" borderId="10" xfId="44" applyFont="1" applyBorder="1" applyAlignment="1">
      <alignment vertical="center"/>
    </xf>
    <xf numFmtId="0" fontId="33" fillId="0" borderId="10" xfId="44" applyFont="1" applyBorder="1" applyAlignment="1">
      <alignment horizontal="right" vertical="center"/>
    </xf>
    <xf numFmtId="0" fontId="30" fillId="0" borderId="52" xfId="44" applyFont="1" applyBorder="1" applyAlignment="1">
      <alignment horizontal="center" vertical="center"/>
    </xf>
    <xf numFmtId="37" fontId="30" fillId="0" borderId="53" xfId="44" applyNumberFormat="1" applyFont="1" applyBorder="1" applyAlignment="1">
      <alignment vertical="center"/>
    </xf>
    <xf numFmtId="37" fontId="30" fillId="0" borderId="0" xfId="44" applyNumberFormat="1" applyFont="1" applyBorder="1" applyAlignment="1">
      <alignment vertical="center"/>
    </xf>
    <xf numFmtId="0" fontId="30" fillId="0" borderId="54" xfId="44" quotePrefix="1" applyFont="1" applyBorder="1" applyAlignment="1">
      <alignment horizontal="center" vertical="center"/>
    </xf>
    <xf numFmtId="0" fontId="30" fillId="0" borderId="54" xfId="44" applyFont="1" applyBorder="1" applyAlignment="1">
      <alignment vertical="center"/>
    </xf>
    <xf numFmtId="0" fontId="30" fillId="0" borderId="0" xfId="44" applyFont="1" applyBorder="1" applyAlignment="1">
      <alignment vertical="center"/>
    </xf>
    <xf numFmtId="0" fontId="30" fillId="0" borderId="54" xfId="44" applyFont="1" applyBorder="1" applyAlignment="1">
      <alignment horizontal="distributed" vertical="center"/>
    </xf>
    <xf numFmtId="37" fontId="30" fillId="0" borderId="53" xfId="44" applyNumberFormat="1" applyFont="1" applyBorder="1" applyAlignment="1" applyProtection="1">
      <alignment vertical="center"/>
    </xf>
    <xf numFmtId="37" fontId="30" fillId="0" borderId="0" xfId="44" applyNumberFormat="1" applyFont="1" applyBorder="1" applyAlignment="1" applyProtection="1">
      <alignment vertical="center"/>
    </xf>
    <xf numFmtId="0" fontId="30" fillId="0" borderId="54" xfId="44" applyFont="1" applyBorder="1" applyAlignment="1">
      <alignment horizontal="distributed" vertical="center" wrapText="1"/>
    </xf>
    <xf numFmtId="37" fontId="30" fillId="0" borderId="0" xfId="44" applyNumberFormat="1" applyFont="1" applyBorder="1" applyAlignment="1" applyProtection="1">
      <alignment horizontal="right" vertical="center"/>
    </xf>
    <xf numFmtId="0" fontId="30" fillId="0" borderId="54" xfId="44" applyFont="1" applyBorder="1" applyAlignment="1">
      <alignment horizontal="distributed" vertical="center" shrinkToFit="1"/>
    </xf>
    <xf numFmtId="37" fontId="30" fillId="0" borderId="53" xfId="44" applyNumberFormat="1" applyFont="1" applyBorder="1" applyAlignment="1" applyProtection="1">
      <alignment horizontal="right" vertical="center"/>
    </xf>
    <xf numFmtId="0" fontId="29" fillId="0" borderId="54" xfId="44" applyFont="1" applyBorder="1" applyAlignment="1">
      <alignment horizontal="distributed" vertical="center" shrinkToFit="1"/>
    </xf>
    <xf numFmtId="0" fontId="30" fillId="0" borderId="55" xfId="44" applyFont="1" applyFill="1" applyBorder="1" applyAlignment="1">
      <alignment horizontal="distributed" vertical="center"/>
    </xf>
    <xf numFmtId="37" fontId="30" fillId="0" borderId="56" xfId="44" applyNumberFormat="1" applyFont="1" applyBorder="1" applyAlignment="1" applyProtection="1">
      <alignment horizontal="right" vertical="center"/>
    </xf>
    <xf numFmtId="37" fontId="30" fillId="0" borderId="57" xfId="44" applyNumberFormat="1" applyFont="1" applyBorder="1" applyAlignment="1" applyProtection="1">
      <alignment horizontal="right" vertical="center"/>
    </xf>
    <xf numFmtId="0" fontId="5" fillId="24" borderId="0" xfId="47" applyFont="1" applyFill="1"/>
    <xf numFmtId="0" fontId="32" fillId="24" borderId="10" xfId="47" applyFont="1" applyFill="1" applyBorder="1" applyAlignment="1">
      <alignment vertical="center"/>
    </xf>
    <xf numFmtId="0" fontId="33" fillId="24" borderId="10" xfId="47" applyFont="1" applyFill="1" applyBorder="1" applyAlignment="1">
      <alignment horizontal="right" vertical="center"/>
    </xf>
    <xf numFmtId="0" fontId="45" fillId="24" borderId="0" xfId="28" applyFont="1" applyFill="1" applyAlignment="1" applyProtection="1"/>
    <xf numFmtId="0" fontId="33" fillId="24" borderId="13" xfId="47" applyFont="1" applyFill="1" applyBorder="1" applyAlignment="1">
      <alignment horizontal="center" vertical="center" shrinkToFit="1"/>
    </xf>
    <xf numFmtId="0" fontId="33" fillId="24" borderId="13" xfId="47" applyFont="1" applyFill="1" applyBorder="1" applyAlignment="1">
      <alignment horizontal="distributed" vertical="center"/>
    </xf>
    <xf numFmtId="0" fontId="30" fillId="24" borderId="0" xfId="47" applyFont="1" applyFill="1"/>
    <xf numFmtId="0" fontId="33" fillId="24" borderId="12" xfId="47" applyFont="1" applyFill="1" applyBorder="1" applyAlignment="1">
      <alignment horizontal="center" vertical="center" wrapText="1"/>
    </xf>
    <xf numFmtId="0" fontId="33" fillId="24" borderId="12" xfId="47" applyFont="1" applyFill="1" applyBorder="1" applyAlignment="1">
      <alignment horizontal="center" vertical="center"/>
    </xf>
    <xf numFmtId="0" fontId="33" fillId="24" borderId="12" xfId="47" applyFont="1" applyFill="1" applyBorder="1" applyAlignment="1">
      <alignment horizontal="center" vertical="center" shrinkToFit="1"/>
    </xf>
    <xf numFmtId="37" fontId="33" fillId="24" borderId="0" xfId="47" applyNumberFormat="1" applyFont="1" applyFill="1" applyAlignment="1" applyProtection="1">
      <alignment horizontal="right" vertical="center"/>
    </xf>
    <xf numFmtId="0" fontId="33" fillId="24" borderId="0" xfId="47" applyFont="1" applyFill="1" applyBorder="1" applyAlignment="1">
      <alignment horizontal="center" vertical="center"/>
    </xf>
    <xf numFmtId="0" fontId="33" fillId="24" borderId="0" xfId="47" applyFont="1" applyFill="1" applyBorder="1" applyAlignment="1">
      <alignment vertical="center"/>
    </xf>
    <xf numFmtId="0" fontId="33" fillId="24" borderId="15" xfId="47" applyFont="1" applyFill="1" applyBorder="1" applyAlignment="1">
      <alignment horizontal="distributed" vertical="center"/>
    </xf>
    <xf numFmtId="37" fontId="30" fillId="24" borderId="0" xfId="47" applyNumberFormat="1" applyFont="1" applyFill="1"/>
    <xf numFmtId="0" fontId="33" fillId="24" borderId="0" xfId="47" applyFont="1" applyFill="1" applyAlignment="1">
      <alignment vertical="center"/>
    </xf>
    <xf numFmtId="0" fontId="46" fillId="24" borderId="0" xfId="47" applyFont="1" applyFill="1"/>
    <xf numFmtId="0" fontId="33" fillId="24" borderId="0" xfId="47" applyFont="1" applyFill="1" applyAlignment="1">
      <alignment horizontal="center" vertical="center"/>
    </xf>
    <xf numFmtId="0" fontId="33" fillId="24" borderId="10" xfId="47" applyFont="1" applyFill="1" applyBorder="1" applyAlignment="1">
      <alignment horizontal="center" vertical="center"/>
    </xf>
    <xf numFmtId="0" fontId="33" fillId="24" borderId="10" xfId="47" applyFont="1" applyFill="1" applyBorder="1" applyAlignment="1">
      <alignment vertical="center"/>
    </xf>
    <xf numFmtId="37" fontId="33" fillId="24" borderId="10" xfId="47" applyNumberFormat="1" applyFont="1" applyFill="1" applyBorder="1" applyAlignment="1" applyProtection="1">
      <alignment horizontal="right" vertical="center"/>
    </xf>
    <xf numFmtId="37" fontId="33" fillId="24" borderId="57" xfId="47" applyNumberFormat="1" applyFont="1" applyFill="1" applyBorder="1" applyAlignment="1" applyProtection="1">
      <alignment horizontal="right" vertical="center"/>
    </xf>
    <xf numFmtId="0" fontId="37" fillId="24" borderId="0" xfId="47" applyFont="1" applyFill="1" applyAlignment="1">
      <alignment vertical="center"/>
    </xf>
    <xf numFmtId="0" fontId="37" fillId="24" borderId="0" xfId="47" applyFont="1" applyFill="1" applyBorder="1" applyAlignment="1">
      <alignment vertical="center"/>
    </xf>
    <xf numFmtId="0" fontId="37" fillId="24" borderId="58" xfId="47" applyFont="1" applyFill="1" applyBorder="1" applyAlignment="1">
      <alignment vertical="center"/>
    </xf>
    <xf numFmtId="0" fontId="49" fillId="0" borderId="10" xfId="45" applyFont="1" applyBorder="1" applyAlignment="1">
      <alignment vertical="center"/>
    </xf>
    <xf numFmtId="37" fontId="54" fillId="0" borderId="0" xfId="48" applyFont="1" applyAlignment="1">
      <alignment vertical="center"/>
    </xf>
    <xf numFmtId="37" fontId="55" fillId="0" borderId="0" xfId="48" applyFont="1" applyBorder="1" applyAlignment="1">
      <alignment vertical="center"/>
    </xf>
    <xf numFmtId="0" fontId="35" fillId="0" borderId="0" xfId="45" applyFont="1" applyAlignment="1">
      <alignment horizontal="distributed" vertical="center"/>
    </xf>
    <xf numFmtId="0" fontId="35" fillId="0" borderId="0" xfId="45" applyFont="1" applyBorder="1" applyAlignment="1">
      <alignment horizontal="distributed" vertical="center"/>
    </xf>
    <xf numFmtId="0" fontId="35" fillId="0" borderId="12" xfId="45" applyFont="1" applyBorder="1" applyAlignment="1">
      <alignment horizontal="center" vertical="center"/>
    </xf>
    <xf numFmtId="0" fontId="47" fillId="0" borderId="0" xfId="44" applyFont="1" applyAlignment="1">
      <alignment horizontal="center" vertical="center"/>
    </xf>
    <xf numFmtId="0" fontId="28" fillId="0" borderId="0" xfId="44" applyFont="1" applyAlignment="1">
      <alignment horizontal="center" vertical="center"/>
    </xf>
    <xf numFmtId="0" fontId="33" fillId="0" borderId="50" xfId="44" applyFont="1" applyBorder="1" applyAlignment="1">
      <alignment horizontal="center" vertical="center"/>
    </xf>
    <xf numFmtId="0" fontId="33" fillId="0" borderId="61" xfId="44" applyFont="1" applyBorder="1" applyAlignment="1">
      <alignment horizontal="center" vertical="center"/>
    </xf>
    <xf numFmtId="0" fontId="33" fillId="0" borderId="51" xfId="44" applyFont="1" applyBorder="1" applyAlignment="1">
      <alignment horizontal="center" vertical="center"/>
    </xf>
    <xf numFmtId="0" fontId="33" fillId="0" borderId="59" xfId="44" applyFont="1" applyBorder="1" applyAlignment="1">
      <alignment horizontal="center" vertical="center"/>
    </xf>
    <xf numFmtId="0" fontId="33" fillId="0" borderId="60" xfId="44" applyFont="1" applyBorder="1" applyAlignment="1">
      <alignment horizontal="center" vertical="center"/>
    </xf>
    <xf numFmtId="0" fontId="35" fillId="0" borderId="58" xfId="44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0" xfId="0" applyFont="1" applyAlignment="1">
      <alignment horizontal="distributed" vertical="center"/>
    </xf>
    <xf numFmtId="0" fontId="35" fillId="0" borderId="15" xfId="0" applyFont="1" applyBorder="1" applyAlignment="1">
      <alignment horizontal="distributed" vertical="center"/>
    </xf>
    <xf numFmtId="0" fontId="35" fillId="0" borderId="0" xfId="0" applyFont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49" fillId="0" borderId="10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35" fillId="0" borderId="37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0" xfId="45" applyFont="1" applyAlignment="1">
      <alignment horizontal="distributed" vertical="center"/>
    </xf>
    <xf numFmtId="0" fontId="35" fillId="0" borderId="0" xfId="45" applyFont="1" applyBorder="1" applyAlignment="1">
      <alignment horizontal="distributed" vertical="center"/>
    </xf>
    <xf numFmtId="0" fontId="49" fillId="0" borderId="10" xfId="45" applyFont="1" applyBorder="1" applyAlignment="1">
      <alignment horizontal="left" vertical="center"/>
    </xf>
    <xf numFmtId="0" fontId="42" fillId="0" borderId="10" xfId="45" applyFont="1" applyBorder="1" applyAlignment="1">
      <alignment horizontal="left" vertical="center"/>
    </xf>
    <xf numFmtId="0" fontId="35" fillId="0" borderId="24" xfId="45" applyFont="1" applyBorder="1" applyAlignment="1">
      <alignment horizontal="center" vertical="center"/>
    </xf>
    <xf numFmtId="0" fontId="35" fillId="0" borderId="0" xfId="45" applyFont="1" applyAlignment="1">
      <alignment horizontal="center" vertical="center"/>
    </xf>
    <xf numFmtId="0" fontId="35" fillId="0" borderId="0" xfId="45" applyFont="1" applyBorder="1" applyAlignment="1">
      <alignment horizontal="center" vertical="center"/>
    </xf>
    <xf numFmtId="0" fontId="35" fillId="0" borderId="0" xfId="45" applyFont="1" applyBorder="1" applyAlignment="1">
      <alignment horizontal="distributed" vertical="center" shrinkToFit="1"/>
    </xf>
    <xf numFmtId="0" fontId="35" fillId="0" borderId="10" xfId="45" applyFont="1" applyBorder="1" applyAlignment="1">
      <alignment horizontal="distributed" vertical="center" shrinkToFit="1"/>
    </xf>
    <xf numFmtId="0" fontId="35" fillId="0" borderId="0" xfId="45" applyFont="1" applyBorder="1" applyAlignment="1">
      <alignment horizontal="center" vertical="center" shrinkToFit="1"/>
    </xf>
    <xf numFmtId="0" fontId="35" fillId="0" borderId="10" xfId="45" applyFont="1" applyBorder="1" applyAlignment="1">
      <alignment horizontal="center" vertical="center" shrinkToFit="1"/>
    </xf>
    <xf numFmtId="0" fontId="33" fillId="0" borderId="0" xfId="45" applyFont="1" applyAlignment="1">
      <alignment horizontal="distributed" vertical="center"/>
    </xf>
    <xf numFmtId="0" fontId="33" fillId="0" borderId="15" xfId="45" applyFont="1" applyBorder="1" applyAlignment="1">
      <alignment horizontal="distributed" vertical="center"/>
    </xf>
    <xf numFmtId="0" fontId="33" fillId="0" borderId="37" xfId="45" applyFont="1" applyBorder="1" applyAlignment="1">
      <alignment horizontal="center" vertical="center"/>
    </xf>
    <xf numFmtId="0" fontId="33" fillId="0" borderId="34" xfId="45" applyFont="1" applyBorder="1" applyAlignment="1">
      <alignment horizontal="center" vertical="center"/>
    </xf>
    <xf numFmtId="0" fontId="33" fillId="0" borderId="0" xfId="45" applyFont="1" applyAlignment="1">
      <alignment horizontal="center" vertical="center"/>
    </xf>
    <xf numFmtId="0" fontId="33" fillId="0" borderId="15" xfId="45" applyFont="1" applyBorder="1" applyAlignment="1">
      <alignment horizontal="center" vertical="center"/>
    </xf>
    <xf numFmtId="0" fontId="51" fillId="0" borderId="0" xfId="45" applyFont="1" applyAlignment="1">
      <alignment horizontal="center" vertical="center"/>
    </xf>
    <xf numFmtId="0" fontId="43" fillId="0" borderId="0" xfId="45" applyFont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28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 shrinkToFit="1"/>
    </xf>
    <xf numFmtId="0" fontId="33" fillId="0" borderId="11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0" xfId="0" applyFont="1" applyBorder="1" applyAlignment="1">
      <alignment horizontal="distributed" vertical="center"/>
    </xf>
    <xf numFmtId="0" fontId="33" fillId="0" borderId="10" xfId="0" applyFont="1" applyBorder="1" applyAlignment="1">
      <alignment horizontal="distributed" vertical="center"/>
    </xf>
    <xf numFmtId="0" fontId="33" fillId="0" borderId="25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3" fillId="0" borderId="10" xfId="0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left" vertical="center"/>
    </xf>
    <xf numFmtId="181" fontId="33" fillId="24" borderId="0" xfId="47" applyNumberFormat="1" applyFont="1" applyFill="1" applyBorder="1" applyAlignment="1">
      <alignment vertical="center" shrinkToFit="1"/>
    </xf>
    <xf numFmtId="0" fontId="53" fillId="24" borderId="0" xfId="47" applyFont="1" applyFill="1" applyAlignment="1">
      <alignment horizontal="center" vertical="center"/>
    </xf>
    <xf numFmtId="0" fontId="44" fillId="24" borderId="0" xfId="47" applyFont="1" applyFill="1" applyAlignment="1">
      <alignment horizontal="center" vertical="center"/>
    </xf>
    <xf numFmtId="0" fontId="33" fillId="24" borderId="25" xfId="47" applyFont="1" applyFill="1" applyBorder="1" applyAlignment="1">
      <alignment horizontal="center" vertical="center"/>
    </xf>
    <xf numFmtId="0" fontId="33" fillId="24" borderId="43" xfId="47" applyFont="1" applyFill="1" applyBorder="1" applyAlignment="1">
      <alignment horizontal="center" vertical="center"/>
    </xf>
    <xf numFmtId="0" fontId="33" fillId="24" borderId="24" xfId="47" applyFont="1" applyFill="1" applyBorder="1" applyAlignment="1">
      <alignment horizontal="center" vertical="center"/>
    </xf>
    <xf numFmtId="0" fontId="33" fillId="24" borderId="44" xfId="47" applyFont="1" applyFill="1" applyBorder="1" applyAlignment="1">
      <alignment horizontal="center" vertical="center"/>
    </xf>
    <xf numFmtId="0" fontId="33" fillId="24" borderId="11" xfId="47" applyFont="1" applyFill="1" applyBorder="1" applyAlignment="1">
      <alignment horizontal="center" vertical="center"/>
    </xf>
    <xf numFmtId="0" fontId="33" fillId="24" borderId="37" xfId="47" applyFont="1" applyFill="1" applyBorder="1" applyAlignment="1">
      <alignment horizontal="center" vertical="center"/>
    </xf>
    <xf numFmtId="0" fontId="33" fillId="24" borderId="34" xfId="47" applyFont="1" applyFill="1" applyBorder="1" applyAlignment="1">
      <alignment horizontal="center" vertical="center"/>
    </xf>
    <xf numFmtId="0" fontId="33" fillId="24" borderId="28" xfId="47" applyFont="1" applyFill="1" applyBorder="1" applyAlignment="1">
      <alignment horizontal="distributed" vertical="center"/>
    </xf>
    <xf numFmtId="0" fontId="33" fillId="24" borderId="45" xfId="47" applyFont="1" applyFill="1" applyBorder="1" applyAlignment="1">
      <alignment horizontal="distributed" vertical="center"/>
    </xf>
    <xf numFmtId="0" fontId="33" fillId="24" borderId="0" xfId="47" applyFont="1" applyFill="1" applyBorder="1" applyAlignment="1">
      <alignment horizontal="distributed" vertical="center"/>
    </xf>
    <xf numFmtId="0" fontId="33" fillId="24" borderId="0" xfId="47" applyFont="1" applyFill="1" applyBorder="1" applyAlignment="1">
      <alignment horizontal="center" vertical="center"/>
    </xf>
    <xf numFmtId="0" fontId="33" fillId="24" borderId="0" xfId="47" applyFont="1" applyFill="1" applyBorder="1" applyAlignment="1">
      <alignment horizontal="distributed" vertical="center" shrinkToFit="1"/>
    </xf>
    <xf numFmtId="0" fontId="33" fillId="24" borderId="0" xfId="47" applyFont="1" applyFill="1" applyAlignment="1">
      <alignment horizontal="distributed" vertical="center"/>
    </xf>
    <xf numFmtId="0" fontId="33" fillId="24" borderId="15" xfId="47" applyFont="1" applyFill="1" applyBorder="1" applyAlignment="1">
      <alignment horizontal="distributed" vertical="center"/>
    </xf>
    <xf numFmtId="0" fontId="38" fillId="24" borderId="0" xfId="47" applyFont="1" applyFill="1" applyBorder="1" applyAlignment="1">
      <alignment vertical="center" wrapText="1" shrinkToFit="1"/>
    </xf>
    <xf numFmtId="49" fontId="33" fillId="24" borderId="0" xfId="47" applyNumberFormat="1" applyFont="1" applyFill="1" applyBorder="1" applyAlignment="1">
      <alignment horizontal="center" vertical="center"/>
    </xf>
    <xf numFmtId="0" fontId="33" fillId="24" borderId="25" xfId="47" applyFont="1" applyFill="1" applyBorder="1" applyAlignment="1">
      <alignment horizontal="left" vertical="center"/>
    </xf>
    <xf numFmtId="0" fontId="35" fillId="24" borderId="0" xfId="47" applyFont="1" applyFill="1" applyBorder="1" applyAlignment="1">
      <alignment horizontal="distributed" vertical="center" shrinkToFit="1"/>
    </xf>
    <xf numFmtId="0" fontId="33" fillId="24" borderId="10" xfId="47" applyFont="1" applyFill="1" applyBorder="1" applyAlignment="1">
      <alignment horizontal="distributed" vertical="center"/>
    </xf>
    <xf numFmtId="0" fontId="33" fillId="24" borderId="17" xfId="47" applyFont="1" applyFill="1" applyBorder="1" applyAlignment="1">
      <alignment horizontal="distributed" vertical="center"/>
    </xf>
    <xf numFmtId="37" fontId="36" fillId="0" borderId="22" xfId="46" applyFont="1" applyBorder="1" applyAlignment="1" applyProtection="1">
      <alignment horizontal="center" vertical="center"/>
    </xf>
    <xf numFmtId="37" fontId="53" fillId="0" borderId="0" xfId="46" applyFont="1" applyAlignment="1" applyProtection="1">
      <alignment horizontal="center" vertical="center"/>
    </xf>
    <xf numFmtId="37" fontId="44" fillId="0" borderId="0" xfId="46" applyFont="1" applyAlignment="1" applyProtection="1">
      <alignment horizontal="center" vertical="center"/>
    </xf>
    <xf numFmtId="37" fontId="36" fillId="0" borderId="39" xfId="46" applyFont="1" applyBorder="1" applyAlignment="1" applyProtection="1">
      <alignment horizontal="center" vertical="center"/>
    </xf>
    <xf numFmtId="37" fontId="36" fillId="0" borderId="40" xfId="46" applyFont="1" applyBorder="1" applyAlignment="1" applyProtection="1">
      <alignment horizontal="center" vertical="center"/>
    </xf>
    <xf numFmtId="37" fontId="36" fillId="0" borderId="39" xfId="46" applyFont="1" applyBorder="1" applyAlignment="1">
      <alignment horizontal="center" vertical="center" wrapText="1"/>
    </xf>
    <xf numFmtId="37" fontId="36" fillId="0" borderId="40" xfId="46" applyFont="1" applyBorder="1" applyAlignment="1">
      <alignment horizontal="center" vertical="center" wrapText="1"/>
    </xf>
    <xf numFmtId="37" fontId="36" fillId="0" borderId="39" xfId="46" applyFont="1" applyBorder="1" applyAlignment="1" applyProtection="1">
      <alignment horizontal="center" vertical="center" wrapText="1"/>
    </xf>
    <xf numFmtId="37" fontId="36" fillId="0" borderId="40" xfId="46" applyFont="1" applyBorder="1" applyAlignment="1" applyProtection="1">
      <alignment horizontal="center" vertical="center" wrapText="1"/>
    </xf>
    <xf numFmtId="37" fontId="36" fillId="0" borderId="38" xfId="46" applyFont="1" applyBorder="1" applyAlignment="1">
      <alignment horizontal="center" vertical="center" wrapText="1"/>
    </xf>
    <xf numFmtId="37" fontId="36" fillId="0" borderId="19" xfId="46" applyFont="1" applyBorder="1" applyAlignment="1">
      <alignment horizontal="center" vertical="center" wrapText="1"/>
    </xf>
    <xf numFmtId="37" fontId="33" fillId="0" borderId="0" xfId="48" applyFont="1" applyBorder="1" applyAlignment="1">
      <alignment horizontal="left" vertical="center"/>
    </xf>
    <xf numFmtId="37" fontId="35" fillId="0" borderId="18" xfId="48" applyFont="1" applyBorder="1" applyAlignment="1">
      <alignment horizontal="center" vertical="center"/>
    </xf>
    <xf numFmtId="37" fontId="35" fillId="0" borderId="41" xfId="48" applyFont="1" applyBorder="1" applyAlignment="1">
      <alignment horizontal="center" vertical="center"/>
    </xf>
    <xf numFmtId="37" fontId="35" fillId="0" borderId="26" xfId="48" applyFont="1" applyBorder="1" applyAlignment="1">
      <alignment horizontal="center" vertical="center"/>
    </xf>
    <xf numFmtId="37" fontId="33" fillId="0" borderId="10" xfId="48" applyFont="1" applyBorder="1" applyAlignment="1">
      <alignment horizontal="right" vertical="center"/>
    </xf>
    <xf numFmtId="37" fontId="35" fillId="0" borderId="42" xfId="48" applyFont="1" applyBorder="1" applyAlignment="1">
      <alignment horizontal="center" vertical="center"/>
    </xf>
    <xf numFmtId="37" fontId="35" fillId="0" borderId="43" xfId="48" applyFont="1" applyBorder="1" applyAlignment="1">
      <alignment horizontal="center" vertical="center"/>
    </xf>
    <xf numFmtId="37" fontId="35" fillId="0" borderId="12" xfId="48" applyFont="1" applyBorder="1" applyAlignment="1">
      <alignment horizontal="center" vertical="center"/>
    </xf>
    <xf numFmtId="37" fontId="35" fillId="0" borderId="44" xfId="48" applyFont="1" applyBorder="1" applyAlignment="1">
      <alignment horizontal="center" vertical="center"/>
    </xf>
    <xf numFmtId="0" fontId="35" fillId="0" borderId="25" xfId="45" applyFont="1" applyBorder="1" applyAlignment="1">
      <alignment horizontal="center" vertical="center"/>
    </xf>
    <xf numFmtId="0" fontId="35" fillId="0" borderId="12" xfId="45" applyFont="1" applyBorder="1" applyAlignment="1">
      <alignment horizontal="center" vertical="center"/>
    </xf>
    <xf numFmtId="37" fontId="35" fillId="0" borderId="37" xfId="48" applyFont="1" applyBorder="1" applyAlignment="1">
      <alignment horizontal="distributed" vertical="center"/>
    </xf>
    <xf numFmtId="37" fontId="53" fillId="0" borderId="0" xfId="48" applyFont="1" applyAlignment="1">
      <alignment horizontal="center" vertical="center"/>
    </xf>
    <xf numFmtId="37" fontId="44" fillId="0" borderId="0" xfId="48" applyFont="1" applyAlignment="1">
      <alignment horizontal="center" vertical="center"/>
    </xf>
    <xf numFmtId="0" fontId="56" fillId="0" borderId="0" xfId="44" applyFont="1" applyAlignment="1">
      <alignment vertical="center"/>
    </xf>
    <xf numFmtId="0" fontId="57" fillId="0" borderId="0" xfId="44" applyFont="1" applyAlignment="1">
      <alignment vertical="center"/>
    </xf>
    <xf numFmtId="0" fontId="2" fillId="0" borderId="0" xfId="44"/>
    <xf numFmtId="0" fontId="58" fillId="0" borderId="0" xfId="44" applyFont="1" applyAlignment="1">
      <alignment vertical="center"/>
    </xf>
    <xf numFmtId="0" fontId="59" fillId="0" borderId="0" xfId="44" applyFont="1" applyAlignment="1">
      <alignment vertical="center"/>
    </xf>
    <xf numFmtId="0" fontId="59" fillId="0" borderId="0" xfId="44" applyFont="1" applyAlignment="1">
      <alignment horizontal="right" vertical="center"/>
    </xf>
    <xf numFmtId="0" fontId="60" fillId="0" borderId="0" xfId="28" applyFont="1" applyAlignment="1" applyProtection="1">
      <alignment vertical="center"/>
    </xf>
    <xf numFmtId="49" fontId="59" fillId="0" borderId="0" xfId="44" applyNumberFormat="1" applyFont="1" applyAlignment="1">
      <alignment horizontal="center" vertical="center"/>
    </xf>
    <xf numFmtId="0" fontId="61" fillId="0" borderId="0" xfId="28" applyFont="1" applyAlignment="1" applyProtection="1">
      <alignment vertical="center"/>
    </xf>
    <xf numFmtId="0" fontId="62" fillId="0" borderId="0" xfId="44" applyFont="1"/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2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_163" xfId="46"/>
    <cellStyle name="標準_印刷用表154～表162" xfId="47"/>
    <cellStyle name="標準_表162" xfId="48"/>
    <cellStyle name="未定義" xfId="49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8</xdr:row>
      <xdr:rowOff>95250</xdr:rowOff>
    </xdr:from>
    <xdr:to>
      <xdr:col>2</xdr:col>
      <xdr:colOff>276225</xdr:colOff>
      <xdr:row>9</xdr:row>
      <xdr:rowOff>200025</xdr:rowOff>
    </xdr:to>
    <xdr:sp macro="" textlink="">
      <xdr:nvSpPr>
        <xdr:cNvPr id="13985" name="AutoShape 7"/>
        <xdr:cNvSpPr>
          <a:spLocks/>
        </xdr:cNvSpPr>
      </xdr:nvSpPr>
      <xdr:spPr bwMode="auto">
        <a:xfrm>
          <a:off x="2324100" y="18764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11</xdr:row>
      <xdr:rowOff>95250</xdr:rowOff>
    </xdr:from>
    <xdr:to>
      <xdr:col>2</xdr:col>
      <xdr:colOff>276225</xdr:colOff>
      <xdr:row>12</xdr:row>
      <xdr:rowOff>200025</xdr:rowOff>
    </xdr:to>
    <xdr:sp macro="" textlink="">
      <xdr:nvSpPr>
        <xdr:cNvPr id="13986" name="AutoShape 8"/>
        <xdr:cNvSpPr>
          <a:spLocks/>
        </xdr:cNvSpPr>
      </xdr:nvSpPr>
      <xdr:spPr bwMode="auto">
        <a:xfrm>
          <a:off x="2324100" y="24098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14</xdr:row>
      <xdr:rowOff>95250</xdr:rowOff>
    </xdr:from>
    <xdr:to>
      <xdr:col>2</xdr:col>
      <xdr:colOff>276225</xdr:colOff>
      <xdr:row>15</xdr:row>
      <xdr:rowOff>200025</xdr:rowOff>
    </xdr:to>
    <xdr:sp macro="" textlink="">
      <xdr:nvSpPr>
        <xdr:cNvPr id="13987" name="AutoShape 9"/>
        <xdr:cNvSpPr>
          <a:spLocks/>
        </xdr:cNvSpPr>
      </xdr:nvSpPr>
      <xdr:spPr bwMode="auto">
        <a:xfrm>
          <a:off x="2324100" y="29432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17</xdr:row>
      <xdr:rowOff>95250</xdr:rowOff>
    </xdr:from>
    <xdr:to>
      <xdr:col>2</xdr:col>
      <xdr:colOff>276225</xdr:colOff>
      <xdr:row>18</xdr:row>
      <xdr:rowOff>200025</xdr:rowOff>
    </xdr:to>
    <xdr:sp macro="" textlink="">
      <xdr:nvSpPr>
        <xdr:cNvPr id="13988" name="AutoShape 10"/>
        <xdr:cNvSpPr>
          <a:spLocks/>
        </xdr:cNvSpPr>
      </xdr:nvSpPr>
      <xdr:spPr bwMode="auto">
        <a:xfrm>
          <a:off x="2324100" y="34766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20</xdr:row>
      <xdr:rowOff>95250</xdr:rowOff>
    </xdr:from>
    <xdr:to>
      <xdr:col>2</xdr:col>
      <xdr:colOff>276225</xdr:colOff>
      <xdr:row>21</xdr:row>
      <xdr:rowOff>200025</xdr:rowOff>
    </xdr:to>
    <xdr:sp macro="" textlink="">
      <xdr:nvSpPr>
        <xdr:cNvPr id="13989" name="AutoShape 11"/>
        <xdr:cNvSpPr>
          <a:spLocks/>
        </xdr:cNvSpPr>
      </xdr:nvSpPr>
      <xdr:spPr bwMode="auto">
        <a:xfrm>
          <a:off x="2324100" y="40100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23</xdr:row>
      <xdr:rowOff>95250</xdr:rowOff>
    </xdr:from>
    <xdr:to>
      <xdr:col>2</xdr:col>
      <xdr:colOff>276225</xdr:colOff>
      <xdr:row>24</xdr:row>
      <xdr:rowOff>200025</xdr:rowOff>
    </xdr:to>
    <xdr:sp macro="" textlink="">
      <xdr:nvSpPr>
        <xdr:cNvPr id="13990" name="AutoShape 12"/>
        <xdr:cNvSpPr>
          <a:spLocks/>
        </xdr:cNvSpPr>
      </xdr:nvSpPr>
      <xdr:spPr bwMode="auto">
        <a:xfrm>
          <a:off x="2324100" y="45434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2581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2583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5</xdr:col>
      <xdr:colOff>142875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7162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6" sqref="C6:C7"/>
    </sheetView>
  </sheetViews>
  <sheetFormatPr defaultRowHeight="17.25"/>
  <cols>
    <col min="1" max="1" width="3" style="408" customWidth="1"/>
    <col min="2" max="2" width="2.19921875" style="408" customWidth="1"/>
    <col min="3" max="3" width="23" style="408" customWidth="1"/>
    <col min="4" max="256" width="8.796875" style="408"/>
    <col min="257" max="257" width="3" style="408" customWidth="1"/>
    <col min="258" max="258" width="2.19921875" style="408" customWidth="1"/>
    <col min="259" max="259" width="23" style="408" customWidth="1"/>
    <col min="260" max="512" width="8.796875" style="408"/>
    <col min="513" max="513" width="3" style="408" customWidth="1"/>
    <col min="514" max="514" width="2.19921875" style="408" customWidth="1"/>
    <col min="515" max="515" width="23" style="408" customWidth="1"/>
    <col min="516" max="768" width="8.796875" style="408"/>
    <col min="769" max="769" width="3" style="408" customWidth="1"/>
    <col min="770" max="770" width="2.19921875" style="408" customWidth="1"/>
    <col min="771" max="771" width="23" style="408" customWidth="1"/>
    <col min="772" max="1024" width="8.796875" style="408"/>
    <col min="1025" max="1025" width="3" style="408" customWidth="1"/>
    <col min="1026" max="1026" width="2.19921875" style="408" customWidth="1"/>
    <col min="1027" max="1027" width="23" style="408" customWidth="1"/>
    <col min="1028" max="1280" width="8.796875" style="408"/>
    <col min="1281" max="1281" width="3" style="408" customWidth="1"/>
    <col min="1282" max="1282" width="2.19921875" style="408" customWidth="1"/>
    <col min="1283" max="1283" width="23" style="408" customWidth="1"/>
    <col min="1284" max="1536" width="8.796875" style="408"/>
    <col min="1537" max="1537" width="3" style="408" customWidth="1"/>
    <col min="1538" max="1538" width="2.19921875" style="408" customWidth="1"/>
    <col min="1539" max="1539" width="23" style="408" customWidth="1"/>
    <col min="1540" max="1792" width="8.796875" style="408"/>
    <col min="1793" max="1793" width="3" style="408" customWidth="1"/>
    <col min="1794" max="1794" width="2.19921875" style="408" customWidth="1"/>
    <col min="1795" max="1795" width="23" style="408" customWidth="1"/>
    <col min="1796" max="2048" width="8.796875" style="408"/>
    <col min="2049" max="2049" width="3" style="408" customWidth="1"/>
    <col min="2050" max="2050" width="2.19921875" style="408" customWidth="1"/>
    <col min="2051" max="2051" width="23" style="408" customWidth="1"/>
    <col min="2052" max="2304" width="8.796875" style="408"/>
    <col min="2305" max="2305" width="3" style="408" customWidth="1"/>
    <col min="2306" max="2306" width="2.19921875" style="408" customWidth="1"/>
    <col min="2307" max="2307" width="23" style="408" customWidth="1"/>
    <col min="2308" max="2560" width="8.796875" style="408"/>
    <col min="2561" max="2561" width="3" style="408" customWidth="1"/>
    <col min="2562" max="2562" width="2.19921875" style="408" customWidth="1"/>
    <col min="2563" max="2563" width="23" style="408" customWidth="1"/>
    <col min="2564" max="2816" width="8.796875" style="408"/>
    <col min="2817" max="2817" width="3" style="408" customWidth="1"/>
    <col min="2818" max="2818" width="2.19921875" style="408" customWidth="1"/>
    <col min="2819" max="2819" width="23" style="408" customWidth="1"/>
    <col min="2820" max="3072" width="8.796875" style="408"/>
    <col min="3073" max="3073" width="3" style="408" customWidth="1"/>
    <col min="3074" max="3074" width="2.19921875" style="408" customWidth="1"/>
    <col min="3075" max="3075" width="23" style="408" customWidth="1"/>
    <col min="3076" max="3328" width="8.796875" style="408"/>
    <col min="3329" max="3329" width="3" style="408" customWidth="1"/>
    <col min="3330" max="3330" width="2.19921875" style="408" customWidth="1"/>
    <col min="3331" max="3331" width="23" style="408" customWidth="1"/>
    <col min="3332" max="3584" width="8.796875" style="408"/>
    <col min="3585" max="3585" width="3" style="408" customWidth="1"/>
    <col min="3586" max="3586" width="2.19921875" style="408" customWidth="1"/>
    <col min="3587" max="3587" width="23" style="408" customWidth="1"/>
    <col min="3588" max="3840" width="8.796875" style="408"/>
    <col min="3841" max="3841" width="3" style="408" customWidth="1"/>
    <col min="3842" max="3842" width="2.19921875" style="408" customWidth="1"/>
    <col min="3843" max="3843" width="23" style="408" customWidth="1"/>
    <col min="3844" max="4096" width="8.796875" style="408"/>
    <col min="4097" max="4097" width="3" style="408" customWidth="1"/>
    <col min="4098" max="4098" width="2.19921875" style="408" customWidth="1"/>
    <col min="4099" max="4099" width="23" style="408" customWidth="1"/>
    <col min="4100" max="4352" width="8.796875" style="408"/>
    <col min="4353" max="4353" width="3" style="408" customWidth="1"/>
    <col min="4354" max="4354" width="2.19921875" style="408" customWidth="1"/>
    <col min="4355" max="4355" width="23" style="408" customWidth="1"/>
    <col min="4356" max="4608" width="8.796875" style="408"/>
    <col min="4609" max="4609" width="3" style="408" customWidth="1"/>
    <col min="4610" max="4610" width="2.19921875" style="408" customWidth="1"/>
    <col min="4611" max="4611" width="23" style="408" customWidth="1"/>
    <col min="4612" max="4864" width="8.796875" style="408"/>
    <col min="4865" max="4865" width="3" style="408" customWidth="1"/>
    <col min="4866" max="4866" width="2.19921875" style="408" customWidth="1"/>
    <col min="4867" max="4867" width="23" style="408" customWidth="1"/>
    <col min="4868" max="5120" width="8.796875" style="408"/>
    <col min="5121" max="5121" width="3" style="408" customWidth="1"/>
    <col min="5122" max="5122" width="2.19921875" style="408" customWidth="1"/>
    <col min="5123" max="5123" width="23" style="408" customWidth="1"/>
    <col min="5124" max="5376" width="8.796875" style="408"/>
    <col min="5377" max="5377" width="3" style="408" customWidth="1"/>
    <col min="5378" max="5378" width="2.19921875" style="408" customWidth="1"/>
    <col min="5379" max="5379" width="23" style="408" customWidth="1"/>
    <col min="5380" max="5632" width="8.796875" style="408"/>
    <col min="5633" max="5633" width="3" style="408" customWidth="1"/>
    <col min="5634" max="5634" width="2.19921875" style="408" customWidth="1"/>
    <col min="5635" max="5635" width="23" style="408" customWidth="1"/>
    <col min="5636" max="5888" width="8.796875" style="408"/>
    <col min="5889" max="5889" width="3" style="408" customWidth="1"/>
    <col min="5890" max="5890" width="2.19921875" style="408" customWidth="1"/>
    <col min="5891" max="5891" width="23" style="408" customWidth="1"/>
    <col min="5892" max="6144" width="8.796875" style="408"/>
    <col min="6145" max="6145" width="3" style="408" customWidth="1"/>
    <col min="6146" max="6146" width="2.19921875" style="408" customWidth="1"/>
    <col min="6147" max="6147" width="23" style="408" customWidth="1"/>
    <col min="6148" max="6400" width="8.796875" style="408"/>
    <col min="6401" max="6401" width="3" style="408" customWidth="1"/>
    <col min="6402" max="6402" width="2.19921875" style="408" customWidth="1"/>
    <col min="6403" max="6403" width="23" style="408" customWidth="1"/>
    <col min="6404" max="6656" width="8.796875" style="408"/>
    <col min="6657" max="6657" width="3" style="408" customWidth="1"/>
    <col min="6658" max="6658" width="2.19921875" style="408" customWidth="1"/>
    <col min="6659" max="6659" width="23" style="408" customWidth="1"/>
    <col min="6660" max="6912" width="8.796875" style="408"/>
    <col min="6913" max="6913" width="3" style="408" customWidth="1"/>
    <col min="6914" max="6914" width="2.19921875" style="408" customWidth="1"/>
    <col min="6915" max="6915" width="23" style="408" customWidth="1"/>
    <col min="6916" max="7168" width="8.796875" style="408"/>
    <col min="7169" max="7169" width="3" style="408" customWidth="1"/>
    <col min="7170" max="7170" width="2.19921875" style="408" customWidth="1"/>
    <col min="7171" max="7171" width="23" style="408" customWidth="1"/>
    <col min="7172" max="7424" width="8.796875" style="408"/>
    <col min="7425" max="7425" width="3" style="408" customWidth="1"/>
    <col min="7426" max="7426" width="2.19921875" style="408" customWidth="1"/>
    <col min="7427" max="7427" width="23" style="408" customWidth="1"/>
    <col min="7428" max="7680" width="8.796875" style="408"/>
    <col min="7681" max="7681" width="3" style="408" customWidth="1"/>
    <col min="7682" max="7682" width="2.19921875" style="408" customWidth="1"/>
    <col min="7683" max="7683" width="23" style="408" customWidth="1"/>
    <col min="7684" max="7936" width="8.796875" style="408"/>
    <col min="7937" max="7937" width="3" style="408" customWidth="1"/>
    <col min="7938" max="7938" width="2.19921875" style="408" customWidth="1"/>
    <col min="7939" max="7939" width="23" style="408" customWidth="1"/>
    <col min="7940" max="8192" width="8.796875" style="408"/>
    <col min="8193" max="8193" width="3" style="408" customWidth="1"/>
    <col min="8194" max="8194" width="2.19921875" style="408" customWidth="1"/>
    <col min="8195" max="8195" width="23" style="408" customWidth="1"/>
    <col min="8196" max="8448" width="8.796875" style="408"/>
    <col min="8449" max="8449" width="3" style="408" customWidth="1"/>
    <col min="8450" max="8450" width="2.19921875" style="408" customWidth="1"/>
    <col min="8451" max="8451" width="23" style="408" customWidth="1"/>
    <col min="8452" max="8704" width="8.796875" style="408"/>
    <col min="8705" max="8705" width="3" style="408" customWidth="1"/>
    <col min="8706" max="8706" width="2.19921875" style="408" customWidth="1"/>
    <col min="8707" max="8707" width="23" style="408" customWidth="1"/>
    <col min="8708" max="8960" width="8.796875" style="408"/>
    <col min="8961" max="8961" width="3" style="408" customWidth="1"/>
    <col min="8962" max="8962" width="2.19921875" style="408" customWidth="1"/>
    <col min="8963" max="8963" width="23" style="408" customWidth="1"/>
    <col min="8964" max="9216" width="8.796875" style="408"/>
    <col min="9217" max="9217" width="3" style="408" customWidth="1"/>
    <col min="9218" max="9218" width="2.19921875" style="408" customWidth="1"/>
    <col min="9219" max="9219" width="23" style="408" customWidth="1"/>
    <col min="9220" max="9472" width="8.796875" style="408"/>
    <col min="9473" max="9473" width="3" style="408" customWidth="1"/>
    <col min="9474" max="9474" width="2.19921875" style="408" customWidth="1"/>
    <col min="9475" max="9475" width="23" style="408" customWidth="1"/>
    <col min="9476" max="9728" width="8.796875" style="408"/>
    <col min="9729" max="9729" width="3" style="408" customWidth="1"/>
    <col min="9730" max="9730" width="2.19921875" style="408" customWidth="1"/>
    <col min="9731" max="9731" width="23" style="408" customWidth="1"/>
    <col min="9732" max="9984" width="8.796875" style="408"/>
    <col min="9985" max="9985" width="3" style="408" customWidth="1"/>
    <col min="9986" max="9986" width="2.19921875" style="408" customWidth="1"/>
    <col min="9987" max="9987" width="23" style="408" customWidth="1"/>
    <col min="9988" max="10240" width="8.796875" style="408"/>
    <col min="10241" max="10241" width="3" style="408" customWidth="1"/>
    <col min="10242" max="10242" width="2.19921875" style="408" customWidth="1"/>
    <col min="10243" max="10243" width="23" style="408" customWidth="1"/>
    <col min="10244" max="10496" width="8.796875" style="408"/>
    <col min="10497" max="10497" width="3" style="408" customWidth="1"/>
    <col min="10498" max="10498" width="2.19921875" style="408" customWidth="1"/>
    <col min="10499" max="10499" width="23" style="408" customWidth="1"/>
    <col min="10500" max="10752" width="8.796875" style="408"/>
    <col min="10753" max="10753" width="3" style="408" customWidth="1"/>
    <col min="10754" max="10754" width="2.19921875" style="408" customWidth="1"/>
    <col min="10755" max="10755" width="23" style="408" customWidth="1"/>
    <col min="10756" max="11008" width="8.796875" style="408"/>
    <col min="11009" max="11009" width="3" style="408" customWidth="1"/>
    <col min="11010" max="11010" width="2.19921875" style="408" customWidth="1"/>
    <col min="11011" max="11011" width="23" style="408" customWidth="1"/>
    <col min="11012" max="11264" width="8.796875" style="408"/>
    <col min="11265" max="11265" width="3" style="408" customWidth="1"/>
    <col min="11266" max="11266" width="2.19921875" style="408" customWidth="1"/>
    <col min="11267" max="11267" width="23" style="408" customWidth="1"/>
    <col min="11268" max="11520" width="8.796875" style="408"/>
    <col min="11521" max="11521" width="3" style="408" customWidth="1"/>
    <col min="11522" max="11522" width="2.19921875" style="408" customWidth="1"/>
    <col min="11523" max="11523" width="23" style="408" customWidth="1"/>
    <col min="11524" max="11776" width="8.796875" style="408"/>
    <col min="11777" max="11777" width="3" style="408" customWidth="1"/>
    <col min="11778" max="11778" width="2.19921875" style="408" customWidth="1"/>
    <col min="11779" max="11779" width="23" style="408" customWidth="1"/>
    <col min="11780" max="12032" width="8.796875" style="408"/>
    <col min="12033" max="12033" width="3" style="408" customWidth="1"/>
    <col min="12034" max="12034" width="2.19921875" style="408" customWidth="1"/>
    <col min="12035" max="12035" width="23" style="408" customWidth="1"/>
    <col min="12036" max="12288" width="8.796875" style="408"/>
    <col min="12289" max="12289" width="3" style="408" customWidth="1"/>
    <col min="12290" max="12290" width="2.19921875" style="408" customWidth="1"/>
    <col min="12291" max="12291" width="23" style="408" customWidth="1"/>
    <col min="12292" max="12544" width="8.796875" style="408"/>
    <col min="12545" max="12545" width="3" style="408" customWidth="1"/>
    <col min="12546" max="12546" width="2.19921875" style="408" customWidth="1"/>
    <col min="12547" max="12547" width="23" style="408" customWidth="1"/>
    <col min="12548" max="12800" width="8.796875" style="408"/>
    <col min="12801" max="12801" width="3" style="408" customWidth="1"/>
    <col min="12802" max="12802" width="2.19921875" style="408" customWidth="1"/>
    <col min="12803" max="12803" width="23" style="408" customWidth="1"/>
    <col min="12804" max="13056" width="8.796875" style="408"/>
    <col min="13057" max="13057" width="3" style="408" customWidth="1"/>
    <col min="13058" max="13058" width="2.19921875" style="408" customWidth="1"/>
    <col min="13059" max="13059" width="23" style="408" customWidth="1"/>
    <col min="13060" max="13312" width="8.796875" style="408"/>
    <col min="13313" max="13313" width="3" style="408" customWidth="1"/>
    <col min="13314" max="13314" width="2.19921875" style="408" customWidth="1"/>
    <col min="13315" max="13315" width="23" style="408" customWidth="1"/>
    <col min="13316" max="13568" width="8.796875" style="408"/>
    <col min="13569" max="13569" width="3" style="408" customWidth="1"/>
    <col min="13570" max="13570" width="2.19921875" style="408" customWidth="1"/>
    <col min="13571" max="13571" width="23" style="408" customWidth="1"/>
    <col min="13572" max="13824" width="8.796875" style="408"/>
    <col min="13825" max="13825" width="3" style="408" customWidth="1"/>
    <col min="13826" max="13826" width="2.19921875" style="408" customWidth="1"/>
    <col min="13827" max="13827" width="23" style="408" customWidth="1"/>
    <col min="13828" max="14080" width="8.796875" style="408"/>
    <col min="14081" max="14081" width="3" style="408" customWidth="1"/>
    <col min="14082" max="14082" width="2.19921875" style="408" customWidth="1"/>
    <col min="14083" max="14083" width="23" style="408" customWidth="1"/>
    <col min="14084" max="14336" width="8.796875" style="408"/>
    <col min="14337" max="14337" width="3" style="408" customWidth="1"/>
    <col min="14338" max="14338" width="2.19921875" style="408" customWidth="1"/>
    <col min="14339" max="14339" width="23" style="408" customWidth="1"/>
    <col min="14340" max="14592" width="8.796875" style="408"/>
    <col min="14593" max="14593" width="3" style="408" customWidth="1"/>
    <col min="14594" max="14594" width="2.19921875" style="408" customWidth="1"/>
    <col min="14595" max="14595" width="23" style="408" customWidth="1"/>
    <col min="14596" max="14848" width="8.796875" style="408"/>
    <col min="14849" max="14849" width="3" style="408" customWidth="1"/>
    <col min="14850" max="14850" width="2.19921875" style="408" customWidth="1"/>
    <col min="14851" max="14851" width="23" style="408" customWidth="1"/>
    <col min="14852" max="15104" width="8.796875" style="408"/>
    <col min="15105" max="15105" width="3" style="408" customWidth="1"/>
    <col min="15106" max="15106" width="2.19921875" style="408" customWidth="1"/>
    <col min="15107" max="15107" width="23" style="408" customWidth="1"/>
    <col min="15108" max="15360" width="8.796875" style="408"/>
    <col min="15361" max="15361" width="3" style="408" customWidth="1"/>
    <col min="15362" max="15362" width="2.19921875" style="408" customWidth="1"/>
    <col min="15363" max="15363" width="23" style="408" customWidth="1"/>
    <col min="15364" max="15616" width="8.796875" style="408"/>
    <col min="15617" max="15617" width="3" style="408" customWidth="1"/>
    <col min="15618" max="15618" width="2.19921875" style="408" customWidth="1"/>
    <col min="15619" max="15619" width="23" style="408" customWidth="1"/>
    <col min="15620" max="15872" width="8.796875" style="408"/>
    <col min="15873" max="15873" width="3" style="408" customWidth="1"/>
    <col min="15874" max="15874" width="2.19921875" style="408" customWidth="1"/>
    <col min="15875" max="15875" width="23" style="408" customWidth="1"/>
    <col min="15876" max="16128" width="8.796875" style="408"/>
    <col min="16129" max="16129" width="3" style="408" customWidth="1"/>
    <col min="16130" max="16130" width="2.19921875" style="408" customWidth="1"/>
    <col min="16131" max="16131" width="23" style="408" customWidth="1"/>
    <col min="16132" max="16384" width="8.796875" style="408"/>
  </cols>
  <sheetData>
    <row r="1" spans="1:3" ht="19.5" customHeight="1">
      <c r="A1" s="406" t="s">
        <v>325</v>
      </c>
      <c r="B1" s="407"/>
      <c r="C1" s="407"/>
    </row>
    <row r="2" spans="1:3" ht="13.5" customHeight="1">
      <c r="A2" s="409"/>
      <c r="B2" s="410"/>
      <c r="C2" s="410"/>
    </row>
    <row r="3" spans="1:3" ht="13.5" customHeight="1">
      <c r="A3" s="411">
        <v>145</v>
      </c>
      <c r="B3" s="410"/>
      <c r="C3" s="412" t="s">
        <v>326</v>
      </c>
    </row>
    <row r="4" spans="1:3" ht="13.5" customHeight="1">
      <c r="A4" s="411">
        <v>146</v>
      </c>
      <c r="B4" s="410"/>
      <c r="C4" s="410" t="s">
        <v>327</v>
      </c>
    </row>
    <row r="5" spans="1:3" ht="13.5" customHeight="1">
      <c r="A5" s="411"/>
      <c r="B5" s="413" t="s">
        <v>328</v>
      </c>
      <c r="C5" s="414" t="s">
        <v>329</v>
      </c>
    </row>
    <row r="6" spans="1:3" ht="13.5" customHeight="1">
      <c r="A6" s="411"/>
      <c r="B6" s="413" t="s">
        <v>330</v>
      </c>
      <c r="C6" s="414" t="s">
        <v>331</v>
      </c>
    </row>
    <row r="7" spans="1:3" ht="13.5" customHeight="1">
      <c r="A7" s="411"/>
      <c r="B7" s="413" t="s">
        <v>332</v>
      </c>
      <c r="C7" s="414" t="s">
        <v>333</v>
      </c>
    </row>
    <row r="8" spans="1:3" ht="13.5" customHeight="1">
      <c r="A8" s="411"/>
      <c r="B8" s="413" t="s">
        <v>334</v>
      </c>
      <c r="C8" s="412" t="s">
        <v>335</v>
      </c>
    </row>
    <row r="9" spans="1:3" ht="13.5" customHeight="1">
      <c r="A9" s="411">
        <v>147</v>
      </c>
      <c r="B9" s="410"/>
      <c r="C9" s="412" t="s">
        <v>336</v>
      </c>
    </row>
    <row r="10" spans="1:3" ht="13.5" customHeight="1">
      <c r="A10" s="411">
        <v>148</v>
      </c>
      <c r="B10" s="410"/>
      <c r="C10" s="412" t="s">
        <v>337</v>
      </c>
    </row>
    <row r="11" spans="1:3" ht="13.5" customHeight="1">
      <c r="A11" s="411">
        <v>149</v>
      </c>
      <c r="B11" s="410"/>
      <c r="C11" s="412" t="s">
        <v>338</v>
      </c>
    </row>
    <row r="12" spans="1:3" ht="13.5" customHeight="1">
      <c r="A12" s="411">
        <v>150</v>
      </c>
      <c r="B12" s="410"/>
      <c r="C12" s="412" t="s">
        <v>339</v>
      </c>
    </row>
    <row r="13" spans="1:3" ht="13.5" customHeight="1">
      <c r="A13" s="411">
        <v>151</v>
      </c>
      <c r="B13" s="410"/>
      <c r="C13" s="412" t="s">
        <v>340</v>
      </c>
    </row>
    <row r="14" spans="1:3" ht="13.5" customHeight="1">
      <c r="A14" s="411">
        <v>152</v>
      </c>
      <c r="B14" s="410"/>
      <c r="C14" s="414" t="s">
        <v>341</v>
      </c>
    </row>
    <row r="15" spans="1:3" ht="13.5" customHeight="1">
      <c r="A15" s="411">
        <v>153</v>
      </c>
      <c r="B15" s="410"/>
      <c r="C15" s="414" t="s">
        <v>342</v>
      </c>
    </row>
    <row r="16" spans="1:3">
      <c r="A16" s="415"/>
      <c r="B16" s="415"/>
      <c r="C16" s="415"/>
    </row>
  </sheetData>
  <mergeCells count="1">
    <mergeCell ref="A1:C1"/>
  </mergeCells>
  <phoneticPr fontId="3"/>
  <hyperlinks>
    <hyperlink ref="C3" location="'145'!A1" display="国税賦課及び徴収状況"/>
    <hyperlink ref="C5" location="'146(1)'!A1" display="収入総括"/>
    <hyperlink ref="C6" location="'146(2)'!A1" display="現年度調定及び徴収状況"/>
    <hyperlink ref="C7" location="'146(3)'!A1" display="滞納繰越分の徴収状況"/>
    <hyperlink ref="C8" location="'146(4)'!A1" display="税外収入状況"/>
    <hyperlink ref="C9" location="'147'!A1" display="徳島県一般会計決算額"/>
    <hyperlink ref="C10" location="'148'!A1" display="徳島県特別会計決算額"/>
    <hyperlink ref="C11" location="'149'!A1" display="徳島県企業会計収入支出決算額"/>
    <hyperlink ref="C12" location="'150'!A1" display="主な県有財産"/>
    <hyperlink ref="C13" location="'151'!A1" display="徳島県債目的別現在高"/>
    <hyperlink ref="C14" location="'152 '!A1" display="市町村別普通会計決算状況"/>
    <hyperlink ref="C15" location="'153 '!A1" display="市町村別・税目別市町村税徴収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L76"/>
  <sheetViews>
    <sheetView showGridLines="0" defaultGridColor="0" colorId="22" zoomScaleNormal="100" zoomScaleSheetLayoutView="70" workbookViewId="0">
      <selection activeCell="K21" sqref="K21"/>
    </sheetView>
  </sheetViews>
  <sheetFormatPr defaultColWidth="10.69921875" defaultRowHeight="13.5"/>
  <cols>
    <col min="1" max="1" width="10.69921875" style="10"/>
    <col min="2" max="2" width="1.3984375" style="10" customWidth="1"/>
    <col min="3" max="3" width="1.296875" style="10" customWidth="1"/>
    <col min="4" max="4" width="1.796875" style="10" customWidth="1"/>
    <col min="5" max="5" width="1.296875" style="10" customWidth="1"/>
    <col min="6" max="6" width="15" style="10" customWidth="1"/>
    <col min="7" max="7" width="5.09765625" style="10" customWidth="1"/>
    <col min="8" max="9" width="15.69921875" style="10" customWidth="1"/>
    <col min="10" max="10" width="16.09765625" style="10" customWidth="1"/>
    <col min="11" max="12" width="11.796875" style="10" bestFit="1" customWidth="1"/>
    <col min="13" max="16384" width="10.69921875" style="10"/>
  </cols>
  <sheetData>
    <row r="2" spans="1:12" ht="21" customHeight="1">
      <c r="A2" s="12"/>
      <c r="B2" s="348" t="s">
        <v>318</v>
      </c>
      <c r="C2" s="349"/>
      <c r="D2" s="349"/>
      <c r="E2" s="349"/>
      <c r="F2" s="349"/>
      <c r="G2" s="349"/>
      <c r="H2" s="349"/>
      <c r="I2" s="349"/>
      <c r="J2" s="349"/>
    </row>
    <row r="3" spans="1:12" ht="19.5" customHeight="1" thickBot="1">
      <c r="B3" s="3"/>
      <c r="C3" s="3"/>
      <c r="D3" s="3"/>
      <c r="E3" s="3"/>
      <c r="F3" s="3"/>
      <c r="G3" s="3"/>
      <c r="H3" s="4"/>
      <c r="I3" s="1"/>
      <c r="J3" s="2" t="s">
        <v>279</v>
      </c>
    </row>
    <row r="4" spans="1:12" ht="15" customHeight="1">
      <c r="B4" s="341" t="s">
        <v>69</v>
      </c>
      <c r="C4" s="341"/>
      <c r="D4" s="341"/>
      <c r="E4" s="341"/>
      <c r="F4" s="341"/>
      <c r="G4" s="353"/>
      <c r="H4" s="9" t="s">
        <v>230</v>
      </c>
      <c r="I4" s="9" t="s">
        <v>231</v>
      </c>
      <c r="J4" s="9" t="s">
        <v>232</v>
      </c>
      <c r="K4" s="44"/>
    </row>
    <row r="5" spans="1:12" ht="15" customHeight="1">
      <c r="B5" s="351"/>
      <c r="C5" s="351"/>
      <c r="D5" s="351"/>
      <c r="E5" s="351"/>
      <c r="F5" s="182" t="s">
        <v>3</v>
      </c>
      <c r="G5" s="183" t="s">
        <v>70</v>
      </c>
      <c r="H5" s="184">
        <v>49001594.280000001</v>
      </c>
      <c r="I5" s="185">
        <v>11094778.130000001</v>
      </c>
      <c r="J5" s="185">
        <v>37906816.149999999</v>
      </c>
      <c r="K5" s="44"/>
      <c r="L5" s="44"/>
    </row>
    <row r="6" spans="1:12" ht="15" customHeight="1">
      <c r="B6" s="352" t="s">
        <v>233</v>
      </c>
      <c r="C6" s="352"/>
      <c r="D6" s="352"/>
      <c r="E6" s="352"/>
      <c r="F6" s="186" t="s">
        <v>234</v>
      </c>
      <c r="G6" s="183" t="s">
        <v>70</v>
      </c>
      <c r="H6" s="187">
        <v>10948604.280000001</v>
      </c>
      <c r="I6" s="188">
        <v>8477755.1300000008</v>
      </c>
      <c r="J6" s="188">
        <v>2470849.1500000004</v>
      </c>
      <c r="K6" s="44"/>
    </row>
    <row r="7" spans="1:12" ht="15" customHeight="1">
      <c r="B7" s="352"/>
      <c r="C7" s="352"/>
      <c r="D7" s="352"/>
      <c r="E7" s="352"/>
      <c r="F7" s="182" t="s">
        <v>235</v>
      </c>
      <c r="G7" s="183" t="s">
        <v>70</v>
      </c>
      <c r="H7" s="187">
        <v>38052990</v>
      </c>
      <c r="I7" s="188">
        <v>2617023</v>
      </c>
      <c r="J7" s="188">
        <v>35435967</v>
      </c>
      <c r="K7" s="44"/>
    </row>
    <row r="8" spans="1:12" ht="15" customHeight="1">
      <c r="B8" s="351"/>
      <c r="C8" s="351"/>
      <c r="D8" s="351"/>
      <c r="E8" s="351"/>
      <c r="F8" s="45"/>
      <c r="G8" s="183"/>
      <c r="H8" s="189"/>
      <c r="I8" s="190"/>
      <c r="J8" s="190"/>
    </row>
    <row r="9" spans="1:12" ht="15" customHeight="1">
      <c r="B9" s="350" t="s">
        <v>71</v>
      </c>
      <c r="C9" s="350"/>
      <c r="D9" s="350"/>
      <c r="E9" s="350"/>
      <c r="F9" s="350"/>
      <c r="G9" s="183" t="s">
        <v>236</v>
      </c>
      <c r="H9" s="187">
        <v>1208587.8500000001</v>
      </c>
      <c r="I9" s="188">
        <v>1102431.31</v>
      </c>
      <c r="J9" s="188">
        <v>106156.54</v>
      </c>
    </row>
    <row r="10" spans="1:12" ht="15" customHeight="1">
      <c r="B10" s="350" t="s">
        <v>72</v>
      </c>
      <c r="C10" s="350"/>
      <c r="D10" s="350"/>
      <c r="E10" s="350"/>
      <c r="F10" s="350"/>
      <c r="G10" s="191" t="s">
        <v>280</v>
      </c>
      <c r="H10" s="187">
        <v>1254496.3799999999</v>
      </c>
      <c r="I10" s="188">
        <v>26342.38</v>
      </c>
      <c r="J10" s="188">
        <v>1228154</v>
      </c>
    </row>
    <row r="11" spans="1:12" ht="15" customHeight="1">
      <c r="B11" s="350" t="s">
        <v>73</v>
      </c>
      <c r="C11" s="350"/>
      <c r="D11" s="350"/>
      <c r="E11" s="350"/>
      <c r="F11" s="350"/>
      <c r="G11" s="183" t="s">
        <v>74</v>
      </c>
      <c r="H11" s="192">
        <v>3</v>
      </c>
      <c r="I11" s="193">
        <v>3</v>
      </c>
      <c r="J11" s="194" t="s">
        <v>178</v>
      </c>
    </row>
    <row r="12" spans="1:12" ht="15" customHeight="1">
      <c r="B12" s="350" t="s">
        <v>75</v>
      </c>
      <c r="C12" s="350"/>
      <c r="D12" s="350"/>
      <c r="E12" s="350"/>
      <c r="F12" s="350"/>
      <c r="G12" s="183" t="s">
        <v>76</v>
      </c>
      <c r="H12" s="192">
        <v>1</v>
      </c>
      <c r="I12" s="193">
        <v>1</v>
      </c>
      <c r="J12" s="194" t="s">
        <v>178</v>
      </c>
    </row>
    <row r="13" spans="1:12" ht="15" customHeight="1">
      <c r="B13" s="350" t="s">
        <v>77</v>
      </c>
      <c r="C13" s="350"/>
      <c r="D13" s="350"/>
      <c r="E13" s="350"/>
      <c r="F13" s="350"/>
      <c r="G13" s="183" t="s">
        <v>70</v>
      </c>
      <c r="H13" s="187">
        <v>23631202.559999999</v>
      </c>
      <c r="I13" s="188">
        <v>46828.56</v>
      </c>
      <c r="J13" s="188">
        <v>23584374</v>
      </c>
    </row>
    <row r="14" spans="1:12" ht="15" customHeight="1">
      <c r="B14" s="350" t="s">
        <v>78</v>
      </c>
      <c r="C14" s="350"/>
      <c r="D14" s="350"/>
      <c r="E14" s="350"/>
      <c r="F14" s="350"/>
      <c r="G14" s="183" t="s">
        <v>79</v>
      </c>
      <c r="H14" s="192">
        <v>356417</v>
      </c>
      <c r="I14" s="195" t="s">
        <v>178</v>
      </c>
      <c r="J14" s="193">
        <v>356417</v>
      </c>
    </row>
    <row r="15" spans="1:12" ht="15" customHeight="1">
      <c r="B15" s="350" t="s">
        <v>80</v>
      </c>
      <c r="C15" s="350"/>
      <c r="D15" s="350"/>
      <c r="E15" s="350"/>
      <c r="F15" s="350"/>
      <c r="G15" s="183" t="s">
        <v>81</v>
      </c>
      <c r="H15" s="192">
        <v>79</v>
      </c>
      <c r="I15" s="195" t="s">
        <v>178</v>
      </c>
      <c r="J15" s="193">
        <v>79</v>
      </c>
    </row>
    <row r="16" spans="1:12" ht="15" customHeight="1">
      <c r="B16" s="350" t="s">
        <v>82</v>
      </c>
      <c r="C16" s="350"/>
      <c r="D16" s="350"/>
      <c r="E16" s="350"/>
      <c r="F16" s="350"/>
      <c r="G16" s="183" t="s">
        <v>81</v>
      </c>
      <c r="H16" s="192">
        <v>17074</v>
      </c>
      <c r="I16" s="193">
        <v>16541</v>
      </c>
      <c r="J16" s="193">
        <v>533</v>
      </c>
    </row>
    <row r="17" spans="2:10" ht="15" customHeight="1">
      <c r="B17" s="350" t="s">
        <v>83</v>
      </c>
      <c r="C17" s="350"/>
      <c r="D17" s="350"/>
      <c r="E17" s="350"/>
      <c r="F17" s="350"/>
      <c r="G17" s="183" t="s">
        <v>84</v>
      </c>
      <c r="H17" s="192">
        <v>1</v>
      </c>
      <c r="I17" s="193">
        <v>1</v>
      </c>
      <c r="J17" s="195" t="s">
        <v>178</v>
      </c>
    </row>
    <row r="18" spans="2:10" ht="15" customHeight="1">
      <c r="B18" s="350" t="s">
        <v>85</v>
      </c>
      <c r="C18" s="350"/>
      <c r="D18" s="350"/>
      <c r="E18" s="350"/>
      <c r="F18" s="350"/>
      <c r="G18" s="183" t="s">
        <v>81</v>
      </c>
      <c r="H18" s="192">
        <v>100</v>
      </c>
      <c r="I18" s="195" t="s">
        <v>178</v>
      </c>
      <c r="J18" s="193">
        <v>100</v>
      </c>
    </row>
    <row r="19" spans="2:10" ht="15" customHeight="1" thickBot="1">
      <c r="B19" s="356" t="s">
        <v>86</v>
      </c>
      <c r="C19" s="356"/>
      <c r="D19" s="356"/>
      <c r="E19" s="356"/>
      <c r="F19" s="356"/>
      <c r="G19" s="196" t="s">
        <v>81</v>
      </c>
      <c r="H19" s="197" t="s">
        <v>178</v>
      </c>
      <c r="I19" s="198" t="s">
        <v>178</v>
      </c>
      <c r="J19" s="198" t="s">
        <v>178</v>
      </c>
    </row>
    <row r="20" spans="2:10" ht="15" customHeight="1">
      <c r="B20" s="357" t="s">
        <v>187</v>
      </c>
      <c r="C20" s="357"/>
      <c r="D20" s="357"/>
      <c r="E20" s="357"/>
      <c r="F20" s="357"/>
      <c r="G20" s="357"/>
      <c r="H20" s="357"/>
      <c r="I20" s="357"/>
      <c r="J20" s="357"/>
    </row>
    <row r="21" spans="2:10" ht="15" customHeight="1">
      <c r="B21" s="355" t="s">
        <v>237</v>
      </c>
      <c r="C21" s="355"/>
      <c r="D21" s="355"/>
      <c r="E21" s="355"/>
      <c r="F21" s="355"/>
      <c r="G21" s="355"/>
      <c r="H21" s="355"/>
      <c r="I21" s="355"/>
      <c r="J21" s="355"/>
    </row>
    <row r="22" spans="2:10" ht="15" customHeight="1">
      <c r="B22" s="45"/>
      <c r="C22" s="45"/>
      <c r="D22" s="45"/>
      <c r="E22" s="45"/>
      <c r="F22" s="45"/>
      <c r="G22" s="132" t="s">
        <v>240</v>
      </c>
      <c r="H22" s="132" t="s">
        <v>241</v>
      </c>
      <c r="I22" s="131">
        <v>14781385314</v>
      </c>
      <c r="J22" s="45" t="s">
        <v>175</v>
      </c>
    </row>
    <row r="23" spans="2:10" ht="15" customHeight="1">
      <c r="B23" s="45"/>
      <c r="C23" s="45"/>
      <c r="D23" s="45"/>
      <c r="E23" s="45"/>
      <c r="F23" s="45"/>
      <c r="G23" s="45"/>
      <c r="H23" s="132" t="s">
        <v>242</v>
      </c>
      <c r="I23" s="131">
        <v>7557712509</v>
      </c>
      <c r="J23" s="45" t="s">
        <v>175</v>
      </c>
    </row>
    <row r="24" spans="2:10" ht="15" customHeight="1">
      <c r="B24" s="45"/>
      <c r="C24" s="45"/>
      <c r="D24" s="45"/>
      <c r="E24" s="45"/>
      <c r="F24" s="45"/>
      <c r="G24" s="45"/>
      <c r="H24" s="132" t="s">
        <v>243</v>
      </c>
      <c r="I24" s="131">
        <v>448806569</v>
      </c>
      <c r="J24" s="45" t="s">
        <v>175</v>
      </c>
    </row>
    <row r="25" spans="2:10" ht="15" customHeight="1">
      <c r="B25" s="45"/>
      <c r="C25" s="45"/>
      <c r="D25" s="45"/>
      <c r="E25" s="45"/>
      <c r="F25" s="45"/>
      <c r="G25" s="45"/>
      <c r="H25" s="132" t="s">
        <v>244</v>
      </c>
      <c r="I25" s="131">
        <v>1107783032</v>
      </c>
      <c r="J25" s="45" t="s">
        <v>175</v>
      </c>
    </row>
    <row r="26" spans="2:10" ht="15" customHeight="1">
      <c r="B26" s="45"/>
      <c r="C26" s="45"/>
      <c r="D26" s="45"/>
      <c r="E26" s="45"/>
      <c r="F26" s="45"/>
      <c r="G26" s="45" t="s">
        <v>238</v>
      </c>
      <c r="H26" s="45"/>
      <c r="I26" s="199">
        <v>29911315317</v>
      </c>
      <c r="J26" s="45" t="s">
        <v>175</v>
      </c>
    </row>
    <row r="27" spans="2:10" ht="15" customHeight="1">
      <c r="B27" s="354" t="s">
        <v>239</v>
      </c>
      <c r="C27" s="354"/>
      <c r="D27" s="354"/>
      <c r="E27" s="354"/>
      <c r="F27" s="354"/>
      <c r="G27" s="354"/>
      <c r="H27" s="354"/>
      <c r="I27" s="354"/>
      <c r="J27" s="354"/>
    </row>
    <row r="28" spans="2:10" ht="16.5" customHeight="1">
      <c r="B28" s="354" t="s">
        <v>180</v>
      </c>
      <c r="C28" s="354"/>
      <c r="D28" s="354"/>
      <c r="E28" s="354"/>
      <c r="F28" s="354"/>
      <c r="G28" s="354"/>
      <c r="H28" s="354"/>
      <c r="I28" s="354"/>
      <c r="J28" s="354"/>
    </row>
    <row r="29" spans="2:10" ht="9.9499999999999993" customHeight="1"/>
    <row r="30" spans="2:10" ht="9.9499999999999993" customHeight="1"/>
    <row r="31" spans="2:10" ht="9.9499999999999993" customHeight="1"/>
    <row r="32" spans="2:10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</sheetData>
  <mergeCells count="20">
    <mergeCell ref="B27:J27"/>
    <mergeCell ref="B28:J28"/>
    <mergeCell ref="B13:F13"/>
    <mergeCell ref="B14:F14"/>
    <mergeCell ref="B15:F15"/>
    <mergeCell ref="B21:J21"/>
    <mergeCell ref="B17:F17"/>
    <mergeCell ref="B18:F18"/>
    <mergeCell ref="B19:F19"/>
    <mergeCell ref="B20:J20"/>
    <mergeCell ref="B2:J2"/>
    <mergeCell ref="B16:F16"/>
    <mergeCell ref="B5:E5"/>
    <mergeCell ref="B8:E8"/>
    <mergeCell ref="B6:E7"/>
    <mergeCell ref="B9:F9"/>
    <mergeCell ref="B10:F10"/>
    <mergeCell ref="B11:F11"/>
    <mergeCell ref="B12:F12"/>
    <mergeCell ref="B4:G4"/>
  </mergeCells>
  <phoneticPr fontId="3"/>
  <printOptions horizontalCentered="1"/>
  <pageMargins left="0.51181102362204722" right="0.51181102362204722" top="0.74803149606299213" bottom="0.1574803149606299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N28"/>
  <sheetViews>
    <sheetView defaultGridColor="0" colorId="22" zoomScaleNormal="100" zoomScaleSheetLayoutView="70" workbookViewId="0">
      <selection activeCell="B23" sqref="B23"/>
    </sheetView>
  </sheetViews>
  <sheetFormatPr defaultColWidth="10.69921875" defaultRowHeight="13.5"/>
  <cols>
    <col min="1" max="1" width="10.69921875" style="258"/>
    <col min="2" max="2" width="2.19921875" style="258" customWidth="1"/>
    <col min="3" max="3" width="0.59765625" style="258" customWidth="1"/>
    <col min="4" max="4" width="1.3984375" style="258" customWidth="1"/>
    <col min="5" max="5" width="0.8984375" style="258" customWidth="1"/>
    <col min="6" max="6" width="9" style="258" customWidth="1"/>
    <col min="7" max="7" width="6.3984375" style="258" customWidth="1"/>
    <col min="8" max="8" width="9.296875" style="258" customWidth="1"/>
    <col min="9" max="11" width="8.5" style="258" customWidth="1"/>
    <col min="12" max="12" width="8.09765625" style="258" customWidth="1"/>
    <col min="13" max="13" width="9.296875" style="258" customWidth="1"/>
    <col min="14" max="16384" width="10.69921875" style="258"/>
  </cols>
  <sheetData>
    <row r="2" spans="1:14" ht="21" customHeight="1">
      <c r="B2" s="359" t="s">
        <v>324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3" spans="1:14" ht="19.5" customHeight="1" thickBot="1"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60" t="s">
        <v>181</v>
      </c>
    </row>
    <row r="4" spans="1:14" s="264" customFormat="1" ht="17.25" customHeight="1">
      <c r="A4" s="261"/>
      <c r="B4" s="361" t="s">
        <v>87</v>
      </c>
      <c r="C4" s="361"/>
      <c r="D4" s="361"/>
      <c r="E4" s="361"/>
      <c r="F4" s="361"/>
      <c r="G4" s="362"/>
      <c r="H4" s="262" t="s">
        <v>304</v>
      </c>
      <c r="I4" s="262" t="s">
        <v>296</v>
      </c>
      <c r="J4" s="365" t="s">
        <v>305</v>
      </c>
      <c r="K4" s="366"/>
      <c r="L4" s="367"/>
      <c r="M4" s="263" t="s">
        <v>306</v>
      </c>
    </row>
    <row r="5" spans="1:14" s="264" customFormat="1" ht="12">
      <c r="B5" s="363"/>
      <c r="C5" s="363"/>
      <c r="D5" s="363"/>
      <c r="E5" s="363"/>
      <c r="F5" s="363"/>
      <c r="G5" s="364"/>
      <c r="H5" s="265" t="s">
        <v>88</v>
      </c>
      <c r="I5" s="266" t="s">
        <v>89</v>
      </c>
      <c r="J5" s="266" t="s">
        <v>3</v>
      </c>
      <c r="K5" s="266" t="s">
        <v>90</v>
      </c>
      <c r="L5" s="266" t="s">
        <v>91</v>
      </c>
      <c r="M5" s="267" t="s">
        <v>92</v>
      </c>
    </row>
    <row r="6" spans="1:14" s="264" customFormat="1" ht="14.1" customHeight="1">
      <c r="B6" s="368" t="s">
        <v>307</v>
      </c>
      <c r="C6" s="368"/>
      <c r="D6" s="368"/>
      <c r="E6" s="368"/>
      <c r="F6" s="368"/>
      <c r="G6" s="369"/>
      <c r="H6" s="268">
        <v>929949478</v>
      </c>
      <c r="I6" s="268">
        <v>57708000</v>
      </c>
      <c r="J6" s="268">
        <f t="shared" ref="J6:J26" si="0">IF(SUM(K6:L6)=0,"-",SUM(K6:L6))</f>
        <v>87298808</v>
      </c>
      <c r="K6" s="268">
        <v>74183613</v>
      </c>
      <c r="L6" s="268">
        <v>13115195</v>
      </c>
      <c r="M6" s="268">
        <f>(H6+I6)-K6</f>
        <v>913473865</v>
      </c>
    </row>
    <row r="7" spans="1:14" s="264" customFormat="1" ht="14.1" customHeight="1">
      <c r="B7" s="269">
        <v>1</v>
      </c>
      <c r="C7" s="270"/>
      <c r="D7" s="370" t="s">
        <v>308</v>
      </c>
      <c r="E7" s="370"/>
      <c r="F7" s="370"/>
      <c r="G7" s="271" t="s">
        <v>93</v>
      </c>
      <c r="H7" s="268">
        <v>282259030</v>
      </c>
      <c r="I7" s="268">
        <v>17580000</v>
      </c>
      <c r="J7" s="268">
        <f t="shared" si="0"/>
        <v>36538308</v>
      </c>
      <c r="K7" s="268">
        <v>32259600</v>
      </c>
      <c r="L7" s="268">
        <v>4278708</v>
      </c>
      <c r="M7" s="268">
        <f t="shared" ref="M7:M27" si="1">(H7+I7)-K7</f>
        <v>267579430</v>
      </c>
      <c r="N7" s="272"/>
    </row>
    <row r="8" spans="1:14" s="264" customFormat="1" ht="14.1" customHeight="1">
      <c r="B8" s="269">
        <v>2</v>
      </c>
      <c r="C8" s="270"/>
      <c r="D8" s="370" t="s">
        <v>245</v>
      </c>
      <c r="E8" s="370"/>
      <c r="F8" s="370"/>
      <c r="G8" s="271" t="s">
        <v>93</v>
      </c>
      <c r="H8" s="268">
        <v>5463817</v>
      </c>
      <c r="I8" s="268">
        <v>317000</v>
      </c>
      <c r="J8" s="268">
        <f t="shared" si="0"/>
        <v>632305</v>
      </c>
      <c r="K8" s="268">
        <v>531581</v>
      </c>
      <c r="L8" s="268">
        <v>100724</v>
      </c>
      <c r="M8" s="268">
        <f t="shared" si="1"/>
        <v>5249236</v>
      </c>
    </row>
    <row r="9" spans="1:14" s="264" customFormat="1" ht="14.1" customHeight="1">
      <c r="B9" s="269">
        <v>3</v>
      </c>
      <c r="C9" s="270"/>
      <c r="D9" s="370" t="s">
        <v>246</v>
      </c>
      <c r="E9" s="370"/>
      <c r="F9" s="370"/>
      <c r="G9" s="271" t="s">
        <v>93</v>
      </c>
      <c r="H9" s="268">
        <v>7172590</v>
      </c>
      <c r="I9" s="268">
        <v>180000</v>
      </c>
      <c r="J9" s="268">
        <f t="shared" si="0"/>
        <v>1766665</v>
      </c>
      <c r="K9" s="268">
        <v>1698487</v>
      </c>
      <c r="L9" s="268">
        <v>68178</v>
      </c>
      <c r="M9" s="268">
        <f t="shared" si="1"/>
        <v>5654103</v>
      </c>
    </row>
    <row r="10" spans="1:14" s="264" customFormat="1" ht="14.1" customHeight="1">
      <c r="B10" s="269"/>
      <c r="C10" s="371" t="s">
        <v>94</v>
      </c>
      <c r="D10" s="371"/>
      <c r="E10" s="372" t="s">
        <v>247</v>
      </c>
      <c r="F10" s="372"/>
      <c r="G10" s="271" t="s">
        <v>93</v>
      </c>
      <c r="H10" s="268">
        <v>30663</v>
      </c>
      <c r="I10" s="268" t="s">
        <v>178</v>
      </c>
      <c r="J10" s="268">
        <f t="shared" si="0"/>
        <v>10473</v>
      </c>
      <c r="K10" s="268">
        <v>10079</v>
      </c>
      <c r="L10" s="268">
        <v>394</v>
      </c>
      <c r="M10" s="268">
        <f t="shared" si="1"/>
        <v>20584</v>
      </c>
    </row>
    <row r="11" spans="1:14" s="264" customFormat="1" ht="14.1" customHeight="1">
      <c r="B11" s="269"/>
      <c r="C11" s="371" t="s">
        <v>95</v>
      </c>
      <c r="D11" s="371"/>
      <c r="E11" s="372" t="s">
        <v>248</v>
      </c>
      <c r="F11" s="372"/>
      <c r="G11" s="271" t="s">
        <v>93</v>
      </c>
      <c r="H11" s="268">
        <v>7141927</v>
      </c>
      <c r="I11" s="268">
        <v>180000</v>
      </c>
      <c r="J11" s="268">
        <f t="shared" si="0"/>
        <v>1756192</v>
      </c>
      <c r="K11" s="268">
        <v>1688408</v>
      </c>
      <c r="L11" s="268">
        <v>67784</v>
      </c>
      <c r="M11" s="268">
        <f t="shared" si="1"/>
        <v>5633519</v>
      </c>
    </row>
    <row r="12" spans="1:14" s="264" customFormat="1" ht="14.1" customHeight="1">
      <c r="B12" s="269">
        <v>4</v>
      </c>
      <c r="C12" s="269"/>
      <c r="D12" s="358" t="s">
        <v>309</v>
      </c>
      <c r="E12" s="358"/>
      <c r="F12" s="358"/>
      <c r="G12" s="271" t="s">
        <v>274</v>
      </c>
      <c r="H12" s="268">
        <v>10206000</v>
      </c>
      <c r="I12" s="268">
        <v>3034000</v>
      </c>
      <c r="J12" s="268">
        <f t="shared" si="0"/>
        <v>44751</v>
      </c>
      <c r="K12" s="268" t="s">
        <v>178</v>
      </c>
      <c r="L12" s="268">
        <v>44751</v>
      </c>
      <c r="M12" s="268">
        <f t="shared" si="1"/>
        <v>13240000</v>
      </c>
    </row>
    <row r="13" spans="1:14" s="264" customFormat="1" ht="14.1" customHeight="1">
      <c r="B13" s="269"/>
      <c r="C13" s="371" t="s">
        <v>94</v>
      </c>
      <c r="D13" s="371"/>
      <c r="E13" s="372" t="s">
        <v>249</v>
      </c>
      <c r="F13" s="372"/>
      <c r="G13" s="271" t="s">
        <v>93</v>
      </c>
      <c r="H13" s="268">
        <v>8916000</v>
      </c>
      <c r="I13" s="268">
        <v>1243000</v>
      </c>
      <c r="J13" s="268">
        <f t="shared" si="0"/>
        <v>40446</v>
      </c>
      <c r="K13" s="268" t="s">
        <v>178</v>
      </c>
      <c r="L13" s="268">
        <v>40446</v>
      </c>
      <c r="M13" s="268">
        <f t="shared" si="1"/>
        <v>10159000</v>
      </c>
    </row>
    <row r="14" spans="1:14" s="264" customFormat="1" ht="21" customHeight="1">
      <c r="B14" s="269"/>
      <c r="C14" s="371" t="s">
        <v>95</v>
      </c>
      <c r="D14" s="371"/>
      <c r="E14" s="375" t="s">
        <v>250</v>
      </c>
      <c r="F14" s="375"/>
      <c r="G14" s="271" t="s">
        <v>93</v>
      </c>
      <c r="H14" s="268">
        <v>1279000</v>
      </c>
      <c r="I14" s="268">
        <v>1791000</v>
      </c>
      <c r="J14" s="268">
        <f>IF(SUM(K14:L14)=0,"-",SUM(K14:L14))</f>
        <v>4269</v>
      </c>
      <c r="K14" s="268" t="s">
        <v>178</v>
      </c>
      <c r="L14" s="268">
        <v>4269</v>
      </c>
      <c r="M14" s="268">
        <f t="shared" si="1"/>
        <v>3070000</v>
      </c>
    </row>
    <row r="15" spans="1:14" s="264" customFormat="1" ht="14.1" customHeight="1">
      <c r="B15" s="269"/>
      <c r="C15" s="376" t="s">
        <v>310</v>
      </c>
      <c r="D15" s="376"/>
      <c r="E15" s="372" t="s">
        <v>251</v>
      </c>
      <c r="F15" s="372"/>
      <c r="G15" s="271" t="s">
        <v>93</v>
      </c>
      <c r="H15" s="268">
        <v>11000</v>
      </c>
      <c r="I15" s="268" t="s">
        <v>178</v>
      </c>
      <c r="J15" s="268">
        <f>IF(SUM(K15:L15)=0,"-",SUM(K15:L15))</f>
        <v>36</v>
      </c>
      <c r="K15" s="268" t="s">
        <v>178</v>
      </c>
      <c r="L15" s="268">
        <v>36</v>
      </c>
      <c r="M15" s="268">
        <f t="shared" si="1"/>
        <v>11000</v>
      </c>
    </row>
    <row r="16" spans="1:14" s="264" customFormat="1" ht="14.1" customHeight="1">
      <c r="B16" s="269">
        <v>5</v>
      </c>
      <c r="C16" s="270"/>
      <c r="D16" s="370" t="s">
        <v>311</v>
      </c>
      <c r="E16" s="370"/>
      <c r="F16" s="370"/>
      <c r="G16" s="271" t="s">
        <v>93</v>
      </c>
      <c r="H16" s="268" t="s">
        <v>178</v>
      </c>
      <c r="I16" s="268">
        <v>1890000</v>
      </c>
      <c r="J16" s="268" t="str">
        <f t="shared" ref="J16" si="2">IF(SUM(K16:L16)=0,"-",SUM(K16:L16))</f>
        <v>-</v>
      </c>
      <c r="K16" s="268" t="s">
        <v>178</v>
      </c>
      <c r="L16" s="268" t="s">
        <v>178</v>
      </c>
      <c r="M16" s="268">
        <f t="shared" si="1"/>
        <v>1890000</v>
      </c>
    </row>
    <row r="17" spans="2:13" s="264" customFormat="1" ht="23.25" customHeight="1">
      <c r="B17" s="269">
        <v>6</v>
      </c>
      <c r="C17" s="270"/>
      <c r="D17" s="372" t="s">
        <v>112</v>
      </c>
      <c r="E17" s="372"/>
      <c r="F17" s="372"/>
      <c r="G17" s="271" t="s">
        <v>93</v>
      </c>
      <c r="H17" s="268">
        <v>4464852</v>
      </c>
      <c r="I17" s="268">
        <v>213000</v>
      </c>
      <c r="J17" s="268">
        <f t="shared" si="0"/>
        <v>464113</v>
      </c>
      <c r="K17" s="268">
        <v>393472</v>
      </c>
      <c r="L17" s="268">
        <v>70641</v>
      </c>
      <c r="M17" s="268">
        <f t="shared" si="1"/>
        <v>4284380</v>
      </c>
    </row>
    <row r="18" spans="2:13" s="264" customFormat="1" ht="14.1" customHeight="1">
      <c r="B18" s="269">
        <v>7</v>
      </c>
      <c r="C18" s="270"/>
      <c r="D18" s="370" t="s">
        <v>113</v>
      </c>
      <c r="E18" s="370"/>
      <c r="F18" s="370"/>
      <c r="G18" s="271" t="s">
        <v>93</v>
      </c>
      <c r="H18" s="268">
        <v>234739579</v>
      </c>
      <c r="I18" s="268">
        <v>1764000</v>
      </c>
      <c r="J18" s="268">
        <f t="shared" si="0"/>
        <v>23056870</v>
      </c>
      <c r="K18" s="268">
        <v>19422235</v>
      </c>
      <c r="L18" s="268">
        <v>3634635</v>
      </c>
      <c r="M18" s="268">
        <f t="shared" si="1"/>
        <v>217081344</v>
      </c>
    </row>
    <row r="19" spans="2:13" s="264" customFormat="1" ht="14.1" customHeight="1">
      <c r="B19" s="269">
        <v>8</v>
      </c>
      <c r="C19" s="270"/>
      <c r="D19" s="370" t="s">
        <v>114</v>
      </c>
      <c r="E19" s="370"/>
      <c r="F19" s="370"/>
      <c r="G19" s="271" t="s">
        <v>93</v>
      </c>
      <c r="H19" s="268">
        <v>11844271</v>
      </c>
      <c r="I19" s="268" t="s">
        <v>178</v>
      </c>
      <c r="J19" s="268">
        <f t="shared" si="0"/>
        <v>1527844</v>
      </c>
      <c r="K19" s="268">
        <v>1333303</v>
      </c>
      <c r="L19" s="268">
        <v>194541</v>
      </c>
      <c r="M19" s="268">
        <f t="shared" si="1"/>
        <v>10510968</v>
      </c>
    </row>
    <row r="20" spans="2:13" s="264" customFormat="1" ht="27.75" customHeight="1">
      <c r="B20" s="269">
        <v>9</v>
      </c>
      <c r="C20" s="270"/>
      <c r="D20" s="372" t="s">
        <v>252</v>
      </c>
      <c r="E20" s="372"/>
      <c r="F20" s="372"/>
      <c r="G20" s="271" t="s">
        <v>93</v>
      </c>
      <c r="H20" s="268" t="s">
        <v>178</v>
      </c>
      <c r="I20" s="268" t="s">
        <v>178</v>
      </c>
      <c r="J20" s="268" t="str">
        <f t="shared" si="0"/>
        <v>-</v>
      </c>
      <c r="K20" s="268" t="s">
        <v>178</v>
      </c>
      <c r="L20" s="268" t="s">
        <v>178</v>
      </c>
      <c r="M20" s="268" t="s">
        <v>178</v>
      </c>
    </row>
    <row r="21" spans="2:13" s="264" customFormat="1" ht="14.1" customHeight="1">
      <c r="B21" s="269">
        <v>10</v>
      </c>
      <c r="C21" s="273"/>
      <c r="D21" s="373" t="s">
        <v>115</v>
      </c>
      <c r="E21" s="373"/>
      <c r="F21" s="373"/>
      <c r="G21" s="374"/>
      <c r="H21" s="268">
        <v>4808540</v>
      </c>
      <c r="I21" s="268" t="s">
        <v>178</v>
      </c>
      <c r="J21" s="268">
        <f t="shared" si="0"/>
        <v>590172</v>
      </c>
      <c r="K21" s="268">
        <v>509081</v>
      </c>
      <c r="L21" s="268">
        <v>81091</v>
      </c>
      <c r="M21" s="268">
        <f t="shared" si="1"/>
        <v>4299459</v>
      </c>
    </row>
    <row r="22" spans="2:13" s="264" customFormat="1" ht="14.1" customHeight="1">
      <c r="B22" s="269">
        <v>11</v>
      </c>
      <c r="C22" s="273"/>
      <c r="D22" s="378" t="s">
        <v>116</v>
      </c>
      <c r="E22" s="378"/>
      <c r="F22" s="378"/>
      <c r="G22" s="271" t="s">
        <v>93</v>
      </c>
      <c r="H22" s="268">
        <v>624715</v>
      </c>
      <c r="I22" s="268" t="s">
        <v>178</v>
      </c>
      <c r="J22" s="268">
        <f t="shared" si="0"/>
        <v>209620</v>
      </c>
      <c r="K22" s="268">
        <v>195104</v>
      </c>
      <c r="L22" s="268">
        <v>14516</v>
      </c>
      <c r="M22" s="268">
        <f t="shared" si="1"/>
        <v>429611</v>
      </c>
    </row>
    <row r="23" spans="2:13" s="264" customFormat="1" ht="14.1" customHeight="1">
      <c r="B23" s="269">
        <v>12</v>
      </c>
      <c r="C23" s="273"/>
      <c r="D23" s="373" t="s">
        <v>96</v>
      </c>
      <c r="E23" s="373"/>
      <c r="F23" s="373"/>
      <c r="G23" s="374"/>
      <c r="H23" s="268">
        <v>23321254</v>
      </c>
      <c r="I23" s="268" t="s">
        <v>178</v>
      </c>
      <c r="J23" s="268">
        <f t="shared" si="0"/>
        <v>666535</v>
      </c>
      <c r="K23" s="268">
        <v>351859</v>
      </c>
      <c r="L23" s="268">
        <v>314676</v>
      </c>
      <c r="M23" s="268">
        <f t="shared" si="1"/>
        <v>22969395</v>
      </c>
    </row>
    <row r="24" spans="2:13" s="274" customFormat="1" ht="16.5" customHeight="1">
      <c r="B24" s="269">
        <v>13</v>
      </c>
      <c r="C24" s="273"/>
      <c r="D24" s="373" t="s">
        <v>97</v>
      </c>
      <c r="E24" s="373"/>
      <c r="F24" s="373"/>
      <c r="G24" s="374"/>
      <c r="H24" s="268">
        <v>14699507</v>
      </c>
      <c r="I24" s="268" t="s">
        <v>178</v>
      </c>
      <c r="J24" s="268">
        <f t="shared" si="0"/>
        <v>667671</v>
      </c>
      <c r="K24" s="268">
        <v>660569</v>
      </c>
      <c r="L24" s="268">
        <v>7102</v>
      </c>
      <c r="M24" s="268">
        <f t="shared" si="1"/>
        <v>14038938</v>
      </c>
    </row>
    <row r="25" spans="2:13" ht="13.5" customHeight="1">
      <c r="B25" s="275"/>
      <c r="C25" s="273"/>
      <c r="D25" s="373" t="s">
        <v>117</v>
      </c>
      <c r="E25" s="373"/>
      <c r="F25" s="373"/>
      <c r="G25" s="374"/>
      <c r="H25" s="268">
        <v>12155807</v>
      </c>
      <c r="I25" s="268" t="s">
        <v>178</v>
      </c>
      <c r="J25" s="268">
        <f t="shared" si="0"/>
        <v>667671</v>
      </c>
      <c r="K25" s="268">
        <v>660569</v>
      </c>
      <c r="L25" s="268">
        <v>7102</v>
      </c>
      <c r="M25" s="268">
        <f t="shared" si="1"/>
        <v>11495238</v>
      </c>
    </row>
    <row r="26" spans="2:13" ht="13.5" customHeight="1">
      <c r="B26" s="275">
        <v>14</v>
      </c>
      <c r="C26" s="273"/>
      <c r="D26" s="370" t="s">
        <v>188</v>
      </c>
      <c r="E26" s="370"/>
      <c r="F26" s="370"/>
      <c r="G26" s="374"/>
      <c r="H26" s="268">
        <v>289205215</v>
      </c>
      <c r="I26" s="268">
        <v>32678000</v>
      </c>
      <c r="J26" s="268">
        <f t="shared" si="0"/>
        <v>16863269</v>
      </c>
      <c r="K26" s="268">
        <v>13207854</v>
      </c>
      <c r="L26" s="268">
        <v>3655415</v>
      </c>
      <c r="M26" s="268">
        <f t="shared" si="1"/>
        <v>308675361</v>
      </c>
    </row>
    <row r="27" spans="2:13" ht="14.25" customHeight="1" thickBot="1">
      <c r="B27" s="276">
        <v>15</v>
      </c>
      <c r="C27" s="277"/>
      <c r="D27" s="379" t="s">
        <v>98</v>
      </c>
      <c r="E27" s="379"/>
      <c r="F27" s="379"/>
      <c r="G27" s="380"/>
      <c r="H27" s="278">
        <v>41140108</v>
      </c>
      <c r="I27" s="278">
        <f>I6-SUM(I7:I9,I16:I24,I26,I12)</f>
        <v>52000</v>
      </c>
      <c r="J27" s="278">
        <f t="shared" ref="J27:L27" si="3">J6-SUM(J7:J9,J16:J24,J26,J12)</f>
        <v>4270685</v>
      </c>
      <c r="K27" s="278">
        <f t="shared" si="3"/>
        <v>3620468</v>
      </c>
      <c r="L27" s="278">
        <f t="shared" si="3"/>
        <v>650217</v>
      </c>
      <c r="M27" s="279">
        <f t="shared" si="1"/>
        <v>37571640</v>
      </c>
    </row>
    <row r="28" spans="2:13">
      <c r="B28" s="377" t="s">
        <v>99</v>
      </c>
      <c r="C28" s="377"/>
      <c r="D28" s="377"/>
      <c r="E28" s="377"/>
      <c r="F28" s="377"/>
      <c r="G28" s="280"/>
      <c r="H28" s="281"/>
      <c r="I28" s="280"/>
      <c r="J28" s="280"/>
      <c r="K28" s="280"/>
      <c r="L28" s="280"/>
      <c r="M28" s="282"/>
    </row>
  </sheetData>
  <mergeCells count="31">
    <mergeCell ref="B28:F28"/>
    <mergeCell ref="D22:F22"/>
    <mergeCell ref="D23:G23"/>
    <mergeCell ref="D24:G24"/>
    <mergeCell ref="D25:G25"/>
    <mergeCell ref="D26:G26"/>
    <mergeCell ref="D27:G27"/>
    <mergeCell ref="D21:G21"/>
    <mergeCell ref="C13:D13"/>
    <mergeCell ref="E13:F13"/>
    <mergeCell ref="C14:D14"/>
    <mergeCell ref="E14:F14"/>
    <mergeCell ref="C15:D15"/>
    <mergeCell ref="E15:F15"/>
    <mergeCell ref="D16:F16"/>
    <mergeCell ref="D17:F17"/>
    <mergeCell ref="D18:F18"/>
    <mergeCell ref="D19:F19"/>
    <mergeCell ref="D20:F20"/>
    <mergeCell ref="D12:F12"/>
    <mergeCell ref="B2:M2"/>
    <mergeCell ref="B4:G5"/>
    <mergeCell ref="J4:L4"/>
    <mergeCell ref="B6:G6"/>
    <mergeCell ref="D7:F7"/>
    <mergeCell ref="D8:F8"/>
    <mergeCell ref="D9:F9"/>
    <mergeCell ref="C10:D10"/>
    <mergeCell ref="E10:F10"/>
    <mergeCell ref="C11:D11"/>
    <mergeCell ref="E11:F11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M105"/>
  <sheetViews>
    <sheetView showGridLines="0" zoomScaleNormal="100" zoomScaleSheetLayoutView="70" workbookViewId="0"/>
  </sheetViews>
  <sheetFormatPr defaultColWidth="11.69921875" defaultRowHeight="13.5"/>
  <cols>
    <col min="1" max="1" width="11.796875" style="47" bestFit="1" customWidth="1"/>
    <col min="2" max="2" width="5.59765625" style="47" customWidth="1"/>
    <col min="3" max="4" width="7.19921875" style="47" customWidth="1"/>
    <col min="5" max="5" width="6.69921875" style="47" customWidth="1"/>
    <col min="6" max="7" width="6.5" style="47" customWidth="1"/>
    <col min="8" max="8" width="7.8984375" style="47" customWidth="1"/>
    <col min="9" max="9" width="6.5" style="47" customWidth="1"/>
    <col min="10" max="10" width="6.3984375" style="47" customWidth="1"/>
    <col min="11" max="11" width="6" style="47" customWidth="1"/>
    <col min="12" max="12" width="7" style="47" customWidth="1"/>
    <col min="13" max="13" width="11.69921875" style="47"/>
    <col min="14" max="14" width="11.796875" style="47" bestFit="1" customWidth="1"/>
    <col min="15" max="16384" width="11.69921875" style="47"/>
  </cols>
  <sheetData>
    <row r="2" spans="1:13" ht="28.5" customHeight="1">
      <c r="A2" s="46"/>
      <c r="B2" s="382" t="s">
        <v>319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3" s="48" customFormat="1" ht="19.5" customHeight="1" thickBot="1">
      <c r="B3" s="49"/>
      <c r="C3" s="50"/>
      <c r="D3" s="50"/>
      <c r="E3" s="50"/>
      <c r="F3" s="50"/>
      <c r="G3" s="50"/>
      <c r="H3" s="50"/>
      <c r="I3" s="50"/>
      <c r="J3" s="50"/>
      <c r="K3" s="50"/>
      <c r="L3" s="51" t="s">
        <v>273</v>
      </c>
      <c r="M3" s="52"/>
    </row>
    <row r="4" spans="1:13" s="53" customFormat="1" ht="17.25" customHeight="1">
      <c r="B4" s="54"/>
      <c r="C4" s="384" t="s">
        <v>272</v>
      </c>
      <c r="D4" s="384" t="s">
        <v>271</v>
      </c>
      <c r="E4" s="386" t="s">
        <v>270</v>
      </c>
      <c r="F4" s="386" t="s">
        <v>186</v>
      </c>
      <c r="G4" s="384" t="s">
        <v>100</v>
      </c>
      <c r="H4" s="388" t="s">
        <v>269</v>
      </c>
      <c r="I4" s="384" t="s">
        <v>101</v>
      </c>
      <c r="J4" s="386" t="s">
        <v>268</v>
      </c>
      <c r="K4" s="386" t="s">
        <v>184</v>
      </c>
      <c r="L4" s="390" t="s">
        <v>185</v>
      </c>
      <c r="M4" s="55"/>
    </row>
    <row r="5" spans="1:13" s="53" customFormat="1" ht="17.25" customHeight="1">
      <c r="B5" s="381" t="s">
        <v>267</v>
      </c>
      <c r="C5" s="385"/>
      <c r="D5" s="385"/>
      <c r="E5" s="387"/>
      <c r="F5" s="387"/>
      <c r="G5" s="385"/>
      <c r="H5" s="389"/>
      <c r="I5" s="385"/>
      <c r="J5" s="387"/>
      <c r="K5" s="387"/>
      <c r="L5" s="391"/>
      <c r="M5" s="55"/>
    </row>
    <row r="6" spans="1:13" s="56" customFormat="1" ht="10.5">
      <c r="B6" s="381"/>
      <c r="C6" s="57"/>
      <c r="D6" s="57"/>
      <c r="E6" s="58" t="s">
        <v>266</v>
      </c>
      <c r="F6" s="58"/>
      <c r="G6" s="59" t="s">
        <v>265</v>
      </c>
      <c r="H6" s="57"/>
      <c r="I6" s="57"/>
      <c r="J6" s="58"/>
      <c r="K6" s="58"/>
      <c r="L6" s="58" t="s">
        <v>281</v>
      </c>
      <c r="M6" s="60"/>
    </row>
    <row r="7" spans="1:13" s="56" customFormat="1" ht="10.5">
      <c r="B7" s="61"/>
      <c r="C7" s="62" t="s">
        <v>282</v>
      </c>
      <c r="D7" s="62" t="s">
        <v>283</v>
      </c>
      <c r="E7" s="62" t="s">
        <v>284</v>
      </c>
      <c r="F7" s="62" t="s">
        <v>285</v>
      </c>
      <c r="G7" s="62" t="s">
        <v>286</v>
      </c>
      <c r="H7" s="62" t="s">
        <v>287</v>
      </c>
      <c r="I7" s="62" t="s">
        <v>288</v>
      </c>
      <c r="J7" s="62" t="s">
        <v>289</v>
      </c>
      <c r="K7" s="62" t="s">
        <v>290</v>
      </c>
      <c r="L7" s="62" t="s">
        <v>291</v>
      </c>
      <c r="M7" s="60"/>
    </row>
    <row r="8" spans="1:13" s="53" customFormat="1" ht="24.95" customHeight="1">
      <c r="B8" s="63" t="s">
        <v>292</v>
      </c>
      <c r="C8" s="64">
        <v>365239025</v>
      </c>
      <c r="D8" s="64">
        <v>352515841</v>
      </c>
      <c r="E8" s="64">
        <v>12723184</v>
      </c>
      <c r="F8" s="64">
        <v>3322077</v>
      </c>
      <c r="G8" s="64">
        <v>9401107</v>
      </c>
      <c r="H8" s="64">
        <v>-1435652</v>
      </c>
      <c r="I8" s="64">
        <v>8097889</v>
      </c>
      <c r="J8" s="64">
        <v>1615078</v>
      </c>
      <c r="K8" s="64">
        <v>2052825</v>
      </c>
      <c r="L8" s="64">
        <v>6224490</v>
      </c>
      <c r="M8" s="55"/>
    </row>
    <row r="9" spans="1:13" s="53" customFormat="1" ht="24.95" customHeight="1">
      <c r="B9" s="65" t="s">
        <v>293</v>
      </c>
      <c r="C9" s="64">
        <v>362656778</v>
      </c>
      <c r="D9" s="64">
        <v>349735875</v>
      </c>
      <c r="E9" s="64">
        <v>12920903</v>
      </c>
      <c r="F9" s="64">
        <v>4440653</v>
      </c>
      <c r="G9" s="64">
        <v>8480250</v>
      </c>
      <c r="H9" s="64">
        <v>-920857</v>
      </c>
      <c r="I9" s="64">
        <v>8462403</v>
      </c>
      <c r="J9" s="64">
        <v>1149178</v>
      </c>
      <c r="K9" s="64">
        <v>3293312</v>
      </c>
      <c r="L9" s="64">
        <v>5397412</v>
      </c>
      <c r="M9" s="55"/>
    </row>
    <row r="10" spans="1:13" s="53" customFormat="1" ht="24.95" customHeight="1">
      <c r="B10" s="65" t="s">
        <v>294</v>
      </c>
      <c r="C10" s="64">
        <f t="shared" ref="C10:L10" si="0">SUM(C12:C35)</f>
        <v>371736616</v>
      </c>
      <c r="D10" s="64">
        <f t="shared" si="0"/>
        <v>357422196</v>
      </c>
      <c r="E10" s="64">
        <f t="shared" si="0"/>
        <v>14314420</v>
      </c>
      <c r="F10" s="64">
        <f t="shared" si="0"/>
        <v>4681445</v>
      </c>
      <c r="G10" s="64">
        <f t="shared" si="0"/>
        <v>9632975</v>
      </c>
      <c r="H10" s="64">
        <f t="shared" si="0"/>
        <v>1152725</v>
      </c>
      <c r="I10" s="64">
        <f t="shared" si="0"/>
        <v>7367085</v>
      </c>
      <c r="J10" s="64">
        <f t="shared" si="0"/>
        <v>1030557</v>
      </c>
      <c r="K10" s="64">
        <f t="shared" si="0"/>
        <v>2590000</v>
      </c>
      <c r="L10" s="64">
        <f t="shared" si="0"/>
        <v>6960367</v>
      </c>
      <c r="M10" s="55"/>
    </row>
    <row r="11" spans="1:13" s="53" customFormat="1" ht="24.95" customHeight="1">
      <c r="B11" s="66"/>
      <c r="C11" s="67"/>
      <c r="D11" s="64"/>
      <c r="E11" s="68"/>
      <c r="F11" s="68"/>
      <c r="G11" s="69"/>
      <c r="H11" s="69"/>
      <c r="I11" s="69"/>
      <c r="J11" s="70"/>
      <c r="K11" s="70"/>
      <c r="L11" s="69"/>
      <c r="M11" s="55"/>
    </row>
    <row r="12" spans="1:13" s="53" customFormat="1" ht="24.95" customHeight="1">
      <c r="B12" s="71" t="s">
        <v>123</v>
      </c>
      <c r="C12" s="72">
        <v>94020720</v>
      </c>
      <c r="D12" s="68">
        <v>92351696</v>
      </c>
      <c r="E12" s="68">
        <v>1669024</v>
      </c>
      <c r="F12" s="68">
        <v>1194823</v>
      </c>
      <c r="G12" s="69">
        <v>474201</v>
      </c>
      <c r="H12" s="69">
        <v>79056</v>
      </c>
      <c r="I12" s="69">
        <v>16299</v>
      </c>
      <c r="J12" s="73">
        <v>0</v>
      </c>
      <c r="K12" s="74">
        <v>0</v>
      </c>
      <c r="L12" s="75">
        <v>95355</v>
      </c>
      <c r="M12" s="55"/>
    </row>
    <row r="13" spans="1:13" s="53" customFormat="1" ht="24.95" customHeight="1">
      <c r="B13" s="71" t="s">
        <v>124</v>
      </c>
      <c r="C13" s="72">
        <v>23590926</v>
      </c>
      <c r="D13" s="68">
        <v>23186442</v>
      </c>
      <c r="E13" s="68">
        <v>404484</v>
      </c>
      <c r="F13" s="68">
        <v>86045</v>
      </c>
      <c r="G13" s="69">
        <v>318439</v>
      </c>
      <c r="H13" s="69">
        <v>-152567</v>
      </c>
      <c r="I13" s="69">
        <v>451310</v>
      </c>
      <c r="J13" s="73">
        <v>0</v>
      </c>
      <c r="K13" s="69">
        <v>400000</v>
      </c>
      <c r="L13" s="69">
        <v>-101257</v>
      </c>
      <c r="M13" s="55"/>
    </row>
    <row r="14" spans="1:13" s="53" customFormat="1" ht="24.95" customHeight="1">
      <c r="B14" s="71" t="s">
        <v>125</v>
      </c>
      <c r="C14" s="72">
        <v>15148700</v>
      </c>
      <c r="D14" s="68">
        <v>15053960</v>
      </c>
      <c r="E14" s="68">
        <v>94740</v>
      </c>
      <c r="F14" s="64">
        <v>45037</v>
      </c>
      <c r="G14" s="69">
        <v>49703</v>
      </c>
      <c r="H14" s="69">
        <v>15897</v>
      </c>
      <c r="I14" s="69">
        <v>621035</v>
      </c>
      <c r="J14" s="69">
        <v>0</v>
      </c>
      <c r="K14" s="73">
        <v>0</v>
      </c>
      <c r="L14" s="69">
        <v>636932</v>
      </c>
      <c r="M14" s="55"/>
    </row>
    <row r="15" spans="1:13" s="53" customFormat="1" ht="24.95" customHeight="1">
      <c r="B15" s="71" t="s">
        <v>126</v>
      </c>
      <c r="C15" s="72">
        <v>39033618</v>
      </c>
      <c r="D15" s="68">
        <v>37922462</v>
      </c>
      <c r="E15" s="68">
        <v>1111156</v>
      </c>
      <c r="F15" s="68">
        <v>592826</v>
      </c>
      <c r="G15" s="69">
        <v>518330</v>
      </c>
      <c r="H15" s="69">
        <v>302795</v>
      </c>
      <c r="I15" s="69">
        <v>174367</v>
      </c>
      <c r="J15" s="73">
        <v>0</v>
      </c>
      <c r="K15" s="73">
        <v>0</v>
      </c>
      <c r="L15" s="69">
        <v>477162</v>
      </c>
      <c r="M15" s="55"/>
    </row>
    <row r="16" spans="1:13" s="53" customFormat="1" ht="24.95" customHeight="1">
      <c r="B16" s="76" t="s">
        <v>127</v>
      </c>
      <c r="C16" s="64">
        <v>21253342</v>
      </c>
      <c r="D16" s="64">
        <v>20340422</v>
      </c>
      <c r="E16" s="64">
        <v>912920</v>
      </c>
      <c r="F16" s="64">
        <v>83734</v>
      </c>
      <c r="G16" s="64">
        <v>829186</v>
      </c>
      <c r="H16" s="64">
        <v>93411</v>
      </c>
      <c r="I16" s="64">
        <v>10000</v>
      </c>
      <c r="J16" s="69">
        <v>514886</v>
      </c>
      <c r="K16" s="74">
        <v>0</v>
      </c>
      <c r="L16" s="64">
        <v>618297</v>
      </c>
      <c r="M16" s="55"/>
    </row>
    <row r="17" spans="2:13" s="53" customFormat="1" ht="24.95" customHeight="1">
      <c r="B17" s="71" t="s">
        <v>128</v>
      </c>
      <c r="C17" s="67">
        <v>22566535</v>
      </c>
      <c r="D17" s="64">
        <v>21642068</v>
      </c>
      <c r="E17" s="68">
        <v>924467</v>
      </c>
      <c r="F17" s="68">
        <v>511043</v>
      </c>
      <c r="G17" s="64">
        <v>413424</v>
      </c>
      <c r="H17" s="69">
        <v>-80495</v>
      </c>
      <c r="I17" s="69">
        <v>812128</v>
      </c>
      <c r="J17" s="69">
        <v>0</v>
      </c>
      <c r="K17" s="69">
        <v>550000</v>
      </c>
      <c r="L17" s="69">
        <v>181633</v>
      </c>
      <c r="M17" s="55"/>
    </row>
    <row r="18" spans="2:13" s="53" customFormat="1" ht="24.95" customHeight="1">
      <c r="B18" s="71" t="s">
        <v>129</v>
      </c>
      <c r="C18" s="72">
        <v>21398057</v>
      </c>
      <c r="D18" s="68">
        <v>20157385</v>
      </c>
      <c r="E18" s="68">
        <v>1240672</v>
      </c>
      <c r="F18" s="68">
        <v>646175</v>
      </c>
      <c r="G18" s="69">
        <v>594497</v>
      </c>
      <c r="H18" s="69">
        <v>49903</v>
      </c>
      <c r="I18" s="69">
        <v>301333</v>
      </c>
      <c r="J18" s="69">
        <v>7291</v>
      </c>
      <c r="K18" s="74">
        <v>0</v>
      </c>
      <c r="L18" s="69">
        <v>358527</v>
      </c>
      <c r="M18" s="55"/>
    </row>
    <row r="19" spans="2:13" s="53" customFormat="1" ht="24.95" customHeight="1">
      <c r="B19" s="77" t="s">
        <v>130</v>
      </c>
      <c r="C19" s="64">
        <v>28220585</v>
      </c>
      <c r="D19" s="68">
        <v>27252991</v>
      </c>
      <c r="E19" s="68">
        <v>967594</v>
      </c>
      <c r="F19" s="68">
        <v>140618</v>
      </c>
      <c r="G19" s="69">
        <v>826976</v>
      </c>
      <c r="H19" s="69">
        <v>-18271</v>
      </c>
      <c r="I19" s="69">
        <v>910458</v>
      </c>
      <c r="J19" s="69">
        <v>206784</v>
      </c>
      <c r="K19" s="73">
        <v>0</v>
      </c>
      <c r="L19" s="69">
        <v>1098971</v>
      </c>
      <c r="M19" s="55"/>
    </row>
    <row r="20" spans="2:13" s="53" customFormat="1" ht="24.95" customHeight="1">
      <c r="B20" s="71" t="s">
        <v>131</v>
      </c>
      <c r="C20" s="72">
        <v>4328402</v>
      </c>
      <c r="D20" s="68">
        <v>3661807</v>
      </c>
      <c r="E20" s="68">
        <v>666595</v>
      </c>
      <c r="F20" s="68">
        <v>58144</v>
      </c>
      <c r="G20" s="69">
        <v>608451</v>
      </c>
      <c r="H20" s="69">
        <v>53355</v>
      </c>
      <c r="I20" s="69">
        <v>102545</v>
      </c>
      <c r="J20" s="69">
        <v>0</v>
      </c>
      <c r="K20" s="73">
        <v>0</v>
      </c>
      <c r="L20" s="69">
        <v>155900</v>
      </c>
      <c r="M20" s="55"/>
    </row>
    <row r="21" spans="2:13" s="53" customFormat="1" ht="24.95" customHeight="1">
      <c r="B21" s="71" t="s">
        <v>132</v>
      </c>
      <c r="C21" s="72">
        <v>2926380</v>
      </c>
      <c r="D21" s="68">
        <v>2655214</v>
      </c>
      <c r="E21" s="68">
        <v>271166</v>
      </c>
      <c r="F21" s="68">
        <v>73230</v>
      </c>
      <c r="G21" s="69">
        <v>197936</v>
      </c>
      <c r="H21" s="69">
        <v>136581</v>
      </c>
      <c r="I21" s="69">
        <v>211000</v>
      </c>
      <c r="J21" s="73">
        <v>0</v>
      </c>
      <c r="K21" s="73">
        <v>0</v>
      </c>
      <c r="L21" s="69">
        <v>347581</v>
      </c>
      <c r="M21" s="55"/>
    </row>
    <row r="22" spans="2:13" s="53" customFormat="1" ht="24.95" customHeight="1">
      <c r="B22" s="78" t="s">
        <v>133</v>
      </c>
      <c r="C22" s="64">
        <v>2363097</v>
      </c>
      <c r="D22" s="64">
        <v>2280996</v>
      </c>
      <c r="E22" s="68">
        <v>82101</v>
      </c>
      <c r="F22" s="64">
        <v>21589</v>
      </c>
      <c r="G22" s="64">
        <v>60512</v>
      </c>
      <c r="H22" s="64">
        <v>-4425</v>
      </c>
      <c r="I22" s="64">
        <v>905</v>
      </c>
      <c r="J22" s="69">
        <v>104000</v>
      </c>
      <c r="K22" s="74">
        <v>0</v>
      </c>
      <c r="L22" s="64">
        <v>100480</v>
      </c>
      <c r="M22" s="55"/>
    </row>
    <row r="23" spans="2:13" s="53" customFormat="1" ht="24.95" customHeight="1">
      <c r="B23" s="71" t="s">
        <v>134</v>
      </c>
      <c r="C23" s="67">
        <v>8956174</v>
      </c>
      <c r="D23" s="64">
        <v>8480728</v>
      </c>
      <c r="E23" s="64">
        <v>475446</v>
      </c>
      <c r="F23" s="68">
        <v>115824</v>
      </c>
      <c r="G23" s="69">
        <v>359622</v>
      </c>
      <c r="H23" s="64">
        <v>-14091</v>
      </c>
      <c r="I23" s="64">
        <v>188000</v>
      </c>
      <c r="J23" s="73">
        <v>0</v>
      </c>
      <c r="K23" s="79">
        <v>0</v>
      </c>
      <c r="L23" s="69">
        <v>173909</v>
      </c>
      <c r="M23" s="55"/>
    </row>
    <row r="24" spans="2:13" s="53" customFormat="1" ht="24.95" customHeight="1">
      <c r="B24" s="77" t="s">
        <v>135</v>
      </c>
      <c r="C24" s="64">
        <v>5001390</v>
      </c>
      <c r="D24" s="68">
        <v>4667120</v>
      </c>
      <c r="E24" s="68">
        <v>334270</v>
      </c>
      <c r="F24" s="64">
        <v>180837</v>
      </c>
      <c r="G24" s="64">
        <v>153433</v>
      </c>
      <c r="H24" s="69">
        <v>50212</v>
      </c>
      <c r="I24" s="79">
        <v>380000</v>
      </c>
      <c r="J24" s="73">
        <v>0</v>
      </c>
      <c r="K24" s="73">
        <v>0</v>
      </c>
      <c r="L24" s="69">
        <v>430212</v>
      </c>
      <c r="M24" s="55"/>
    </row>
    <row r="25" spans="2:13" s="53" customFormat="1" ht="24.95" customHeight="1">
      <c r="B25" s="71" t="s">
        <v>136</v>
      </c>
      <c r="C25" s="72">
        <v>13957312</v>
      </c>
      <c r="D25" s="64">
        <v>12383597</v>
      </c>
      <c r="E25" s="68">
        <v>1573715</v>
      </c>
      <c r="F25" s="68">
        <v>365903</v>
      </c>
      <c r="G25" s="69">
        <v>1207812</v>
      </c>
      <c r="H25" s="69">
        <v>251401</v>
      </c>
      <c r="I25" s="69">
        <v>608260</v>
      </c>
      <c r="J25" s="69">
        <v>0</v>
      </c>
      <c r="K25" s="73">
        <v>0</v>
      </c>
      <c r="L25" s="69">
        <v>859661</v>
      </c>
      <c r="M25" s="55"/>
    </row>
    <row r="26" spans="2:13" s="53" customFormat="1" ht="24.95" customHeight="1">
      <c r="B26" s="71" t="s">
        <v>137</v>
      </c>
      <c r="C26" s="67">
        <v>4010751</v>
      </c>
      <c r="D26" s="68">
        <v>3579983</v>
      </c>
      <c r="E26" s="68">
        <v>430768</v>
      </c>
      <c r="F26" s="68">
        <v>22928</v>
      </c>
      <c r="G26" s="69">
        <v>407840</v>
      </c>
      <c r="H26" s="69">
        <v>143534</v>
      </c>
      <c r="I26" s="69">
        <v>540000</v>
      </c>
      <c r="J26" s="73">
        <v>0</v>
      </c>
      <c r="K26" s="69">
        <v>540000</v>
      </c>
      <c r="L26" s="69">
        <v>143534</v>
      </c>
      <c r="M26" s="55"/>
    </row>
    <row r="27" spans="2:13" s="53" customFormat="1" ht="24.95" customHeight="1">
      <c r="B27" s="71" t="s">
        <v>138</v>
      </c>
      <c r="C27" s="72">
        <v>6082661</v>
      </c>
      <c r="D27" s="68">
        <v>5828337</v>
      </c>
      <c r="E27" s="68">
        <v>254324</v>
      </c>
      <c r="F27" s="68">
        <v>52852</v>
      </c>
      <c r="G27" s="69">
        <v>201472</v>
      </c>
      <c r="H27" s="69">
        <v>56458</v>
      </c>
      <c r="I27" s="69">
        <v>170000</v>
      </c>
      <c r="J27" s="69">
        <v>0</v>
      </c>
      <c r="K27" s="73">
        <v>0</v>
      </c>
      <c r="L27" s="69">
        <v>226458</v>
      </c>
      <c r="M27" s="55"/>
    </row>
    <row r="28" spans="2:13" s="53" customFormat="1" ht="24.95" customHeight="1">
      <c r="B28" s="76" t="s">
        <v>139</v>
      </c>
      <c r="C28" s="64">
        <v>8870936</v>
      </c>
      <c r="D28" s="64">
        <v>8643356</v>
      </c>
      <c r="E28" s="64">
        <v>227580</v>
      </c>
      <c r="F28" s="64">
        <v>26315</v>
      </c>
      <c r="G28" s="64">
        <v>201265</v>
      </c>
      <c r="H28" s="64">
        <v>33224</v>
      </c>
      <c r="I28" s="64">
        <v>500735</v>
      </c>
      <c r="J28" s="64">
        <v>197596</v>
      </c>
      <c r="K28" s="74">
        <v>1000000</v>
      </c>
      <c r="L28" s="64">
        <v>-268445</v>
      </c>
      <c r="M28" s="55"/>
    </row>
    <row r="29" spans="2:13" s="53" customFormat="1" ht="24.95" customHeight="1">
      <c r="B29" s="71" t="s">
        <v>140</v>
      </c>
      <c r="C29" s="67">
        <v>5664553</v>
      </c>
      <c r="D29" s="68">
        <v>5580657</v>
      </c>
      <c r="E29" s="68">
        <v>83896</v>
      </c>
      <c r="F29" s="68">
        <v>18927</v>
      </c>
      <c r="G29" s="69">
        <v>64969</v>
      </c>
      <c r="H29" s="64">
        <v>7154</v>
      </c>
      <c r="I29" s="69">
        <v>390000</v>
      </c>
      <c r="J29" s="73">
        <v>0</v>
      </c>
      <c r="K29" s="73">
        <v>100000</v>
      </c>
      <c r="L29" s="69">
        <v>297154</v>
      </c>
      <c r="M29" s="55"/>
    </row>
    <row r="30" spans="2:13" s="53" customFormat="1" ht="24.95" customHeight="1">
      <c r="B30" s="71" t="s">
        <v>141</v>
      </c>
      <c r="C30" s="72">
        <v>6991864</v>
      </c>
      <c r="D30" s="64">
        <v>6399982</v>
      </c>
      <c r="E30" s="64">
        <v>591882</v>
      </c>
      <c r="F30" s="68">
        <v>97932</v>
      </c>
      <c r="G30" s="69">
        <v>493950</v>
      </c>
      <c r="H30" s="64">
        <v>52826</v>
      </c>
      <c r="I30" s="69">
        <v>473792</v>
      </c>
      <c r="J30" s="73">
        <v>0</v>
      </c>
      <c r="K30" s="73">
        <v>0</v>
      </c>
      <c r="L30" s="69">
        <v>526618</v>
      </c>
      <c r="M30" s="55"/>
    </row>
    <row r="31" spans="2:13" s="53" customFormat="1" ht="24.95" customHeight="1">
      <c r="B31" s="77" t="s">
        <v>142</v>
      </c>
      <c r="C31" s="64">
        <v>10523333</v>
      </c>
      <c r="D31" s="68">
        <v>10155314</v>
      </c>
      <c r="E31" s="68">
        <v>368019</v>
      </c>
      <c r="F31" s="64">
        <v>67953</v>
      </c>
      <c r="G31" s="64">
        <v>300066</v>
      </c>
      <c r="H31" s="69">
        <v>-30932</v>
      </c>
      <c r="I31" s="73">
        <v>0</v>
      </c>
      <c r="J31" s="73">
        <v>0</v>
      </c>
      <c r="K31" s="73">
        <v>0</v>
      </c>
      <c r="L31" s="69">
        <v>-30932</v>
      </c>
      <c r="M31" s="55"/>
    </row>
    <row r="32" spans="2:13" s="53" customFormat="1" ht="24.95" customHeight="1">
      <c r="B32" s="71" t="s">
        <v>143</v>
      </c>
      <c r="C32" s="72">
        <v>6030657</v>
      </c>
      <c r="D32" s="68">
        <v>5651458</v>
      </c>
      <c r="E32" s="68">
        <v>379199</v>
      </c>
      <c r="F32" s="68">
        <v>31128</v>
      </c>
      <c r="G32" s="69">
        <v>348071</v>
      </c>
      <c r="H32" s="69">
        <v>-25958</v>
      </c>
      <c r="I32" s="69">
        <v>200</v>
      </c>
      <c r="J32" s="73">
        <v>0</v>
      </c>
      <c r="K32" s="69">
        <v>0</v>
      </c>
      <c r="L32" s="69">
        <v>-25758</v>
      </c>
      <c r="M32" s="55"/>
    </row>
    <row r="33" spans="2:13" s="53" customFormat="1" ht="24.95" customHeight="1">
      <c r="B33" s="71" t="s">
        <v>144</v>
      </c>
      <c r="C33" s="72">
        <v>4753552</v>
      </c>
      <c r="D33" s="64">
        <v>4380814</v>
      </c>
      <c r="E33" s="68">
        <v>372738</v>
      </c>
      <c r="F33" s="68">
        <v>150428</v>
      </c>
      <c r="G33" s="69">
        <v>222310</v>
      </c>
      <c r="H33" s="69">
        <v>-11540</v>
      </c>
      <c r="I33" s="70">
        <v>1679</v>
      </c>
      <c r="J33" s="73">
        <v>0</v>
      </c>
      <c r="K33" s="73">
        <v>0</v>
      </c>
      <c r="L33" s="69">
        <v>-9861</v>
      </c>
      <c r="M33" s="55"/>
    </row>
    <row r="34" spans="2:13" s="53" customFormat="1" ht="24.95" customHeight="1">
      <c r="B34" s="76" t="s">
        <v>145</v>
      </c>
      <c r="C34" s="64">
        <v>7782812</v>
      </c>
      <c r="D34" s="64">
        <v>7464465</v>
      </c>
      <c r="E34" s="64">
        <v>318347</v>
      </c>
      <c r="F34" s="64">
        <v>22833</v>
      </c>
      <c r="G34" s="64">
        <v>295514</v>
      </c>
      <c r="H34" s="80">
        <v>106820</v>
      </c>
      <c r="I34" s="64">
        <v>1912</v>
      </c>
      <c r="J34" s="69">
        <v>0</v>
      </c>
      <c r="K34" s="74">
        <v>0</v>
      </c>
      <c r="L34" s="64">
        <v>108732</v>
      </c>
      <c r="M34" s="55"/>
    </row>
    <row r="35" spans="2:13" s="53" customFormat="1" ht="24.95" customHeight="1" thickBot="1">
      <c r="B35" s="81" t="s">
        <v>146</v>
      </c>
      <c r="C35" s="82">
        <v>8260259</v>
      </c>
      <c r="D35" s="83">
        <v>7700942</v>
      </c>
      <c r="E35" s="83">
        <v>559317</v>
      </c>
      <c r="F35" s="83">
        <v>74321</v>
      </c>
      <c r="G35" s="84">
        <v>484996</v>
      </c>
      <c r="H35" s="83">
        <v>58377</v>
      </c>
      <c r="I35" s="83">
        <v>501127</v>
      </c>
      <c r="J35" s="83">
        <v>0</v>
      </c>
      <c r="K35" s="85">
        <v>0</v>
      </c>
      <c r="L35" s="83">
        <v>559504</v>
      </c>
      <c r="M35" s="55"/>
    </row>
    <row r="36" spans="2:13" s="53" customFormat="1" ht="16.5" customHeight="1">
      <c r="B36" s="86" t="s">
        <v>106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3">
      <c r="B37" s="88"/>
      <c r="I37" s="88"/>
      <c r="J37" s="88"/>
      <c r="K37" s="88"/>
    </row>
    <row r="38" spans="2:13">
      <c r="B38" s="88"/>
      <c r="I38" s="88"/>
      <c r="J38" s="88"/>
      <c r="K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</sheetData>
  <mergeCells count="12">
    <mergeCell ref="B5:B6"/>
    <mergeCell ref="B2:L2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37"/>
  <sheetViews>
    <sheetView showGridLines="0" defaultGridColor="0" colorId="22" zoomScale="87" zoomScaleNormal="87" zoomScaleSheetLayoutView="70" workbookViewId="0"/>
  </sheetViews>
  <sheetFormatPr defaultColWidth="11.69921875" defaultRowHeight="13.5"/>
  <cols>
    <col min="1" max="1" width="11.69921875" style="89"/>
    <col min="2" max="2" width="7" style="89" customWidth="1"/>
    <col min="3" max="6" width="8.19921875" style="89" customWidth="1"/>
    <col min="7" max="10" width="7.3984375" style="89" customWidth="1"/>
    <col min="11" max="11" width="0.796875" style="99" customWidth="1"/>
    <col min="12" max="19" width="8.69921875" style="89" customWidth="1"/>
    <col min="20" max="21" width="2.19921875" style="89" bestFit="1" customWidth="1"/>
    <col min="22" max="22" width="9.69921875" style="89" customWidth="1"/>
    <col min="23" max="23" width="13.69921875" style="89" customWidth="1"/>
    <col min="24" max="16384" width="11.69921875" style="89"/>
  </cols>
  <sheetData>
    <row r="1" spans="1:25"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5" s="96" customFormat="1" ht="28.5" customHeight="1">
      <c r="A2" s="92"/>
      <c r="B2" s="404" t="s">
        <v>320</v>
      </c>
      <c r="C2" s="405"/>
      <c r="D2" s="405"/>
      <c r="E2" s="405"/>
      <c r="F2" s="405"/>
      <c r="G2" s="405"/>
      <c r="H2" s="405"/>
      <c r="I2" s="405"/>
      <c r="J2" s="405"/>
      <c r="K2" s="93"/>
      <c r="L2" s="284"/>
      <c r="M2" s="284"/>
      <c r="N2" s="94"/>
      <c r="O2" s="94"/>
      <c r="P2" s="94"/>
      <c r="Q2" s="94"/>
      <c r="R2" s="95"/>
      <c r="S2" s="95"/>
      <c r="V2" s="92"/>
    </row>
    <row r="3" spans="1:25" ht="19.5" customHeight="1" thickBot="1">
      <c r="B3" s="97"/>
      <c r="C3" s="97"/>
      <c r="D3" s="97"/>
      <c r="E3" s="97"/>
      <c r="F3" s="97"/>
      <c r="G3" s="97"/>
      <c r="H3" s="97"/>
      <c r="I3" s="97"/>
      <c r="J3" s="97"/>
      <c r="K3" s="98"/>
      <c r="L3" s="97"/>
      <c r="M3" s="97"/>
      <c r="N3" s="97"/>
      <c r="O3" s="97"/>
      <c r="P3" s="97"/>
      <c r="Q3" s="97"/>
      <c r="R3" s="396" t="s">
        <v>181</v>
      </c>
      <c r="S3" s="396"/>
      <c r="T3" s="99"/>
      <c r="U3" s="99"/>
      <c r="W3" s="100"/>
    </row>
    <row r="4" spans="1:25" s="101" customFormat="1" ht="24.95" customHeight="1">
      <c r="C4" s="397" t="s">
        <v>253</v>
      </c>
      <c r="D4" s="398"/>
      <c r="E4" s="102"/>
      <c r="F4" s="103"/>
      <c r="G4" s="403" t="s">
        <v>167</v>
      </c>
      <c r="H4" s="403"/>
      <c r="I4" s="403"/>
      <c r="J4" s="403"/>
      <c r="K4" s="104"/>
      <c r="L4" s="103"/>
      <c r="M4" s="103"/>
      <c r="N4" s="103" t="s">
        <v>107</v>
      </c>
      <c r="O4" s="103"/>
      <c r="P4" s="103"/>
      <c r="Q4" s="103"/>
      <c r="R4" s="397" t="s">
        <v>168</v>
      </c>
      <c r="S4" s="401"/>
      <c r="T4" s="105"/>
      <c r="U4" s="105"/>
    </row>
    <row r="5" spans="1:25" s="101" customFormat="1" ht="24.95" customHeight="1">
      <c r="B5" s="106" t="s">
        <v>108</v>
      </c>
      <c r="C5" s="399"/>
      <c r="D5" s="400"/>
      <c r="E5" s="393" t="s">
        <v>3</v>
      </c>
      <c r="F5" s="394"/>
      <c r="G5" s="393" t="s">
        <v>169</v>
      </c>
      <c r="H5" s="394"/>
      <c r="I5" s="393" t="s">
        <v>170</v>
      </c>
      <c r="J5" s="395"/>
      <c r="K5" s="104"/>
      <c r="L5" s="395" t="s">
        <v>171</v>
      </c>
      <c r="M5" s="394"/>
      <c r="N5" s="393" t="s">
        <v>109</v>
      </c>
      <c r="O5" s="394"/>
      <c r="P5" s="393" t="s">
        <v>172</v>
      </c>
      <c r="Q5" s="394"/>
      <c r="R5" s="402"/>
      <c r="S5" s="315"/>
      <c r="T5" s="105"/>
      <c r="U5" s="105"/>
    </row>
    <row r="6" spans="1:25" s="101" customFormat="1" ht="24.95" customHeight="1">
      <c r="B6" s="103"/>
      <c r="C6" s="126" t="s">
        <v>254</v>
      </c>
      <c r="D6" s="126" t="s">
        <v>225</v>
      </c>
      <c r="E6" s="126" t="s">
        <v>254</v>
      </c>
      <c r="F6" s="126" t="s">
        <v>225</v>
      </c>
      <c r="G6" s="126" t="s">
        <v>254</v>
      </c>
      <c r="H6" s="126" t="s">
        <v>225</v>
      </c>
      <c r="I6" s="126" t="s">
        <v>254</v>
      </c>
      <c r="J6" s="127" t="s">
        <v>225</v>
      </c>
      <c r="K6" s="104"/>
      <c r="L6" s="107" t="s">
        <v>110</v>
      </c>
      <c r="M6" s="126" t="s">
        <v>111</v>
      </c>
      <c r="N6" s="126" t="s">
        <v>110</v>
      </c>
      <c r="O6" s="126" t="s">
        <v>111</v>
      </c>
      <c r="P6" s="126" t="s">
        <v>110</v>
      </c>
      <c r="Q6" s="126" t="s">
        <v>111</v>
      </c>
      <c r="R6" s="126" t="s">
        <v>110</v>
      </c>
      <c r="S6" s="126" t="s">
        <v>111</v>
      </c>
      <c r="T6" s="108"/>
      <c r="U6" s="108"/>
    </row>
    <row r="7" spans="1:25" s="109" customFormat="1" ht="24.95" customHeight="1">
      <c r="B7" s="111" t="s">
        <v>295</v>
      </c>
      <c r="C7" s="101">
        <v>111248455</v>
      </c>
      <c r="D7" s="101">
        <v>102199535</v>
      </c>
      <c r="E7" s="101">
        <v>107808056</v>
      </c>
      <c r="F7" s="101">
        <v>99198355</v>
      </c>
      <c r="G7" s="101">
        <v>43308739</v>
      </c>
      <c r="H7" s="101">
        <v>40821919</v>
      </c>
      <c r="I7" s="101">
        <v>56938814</v>
      </c>
      <c r="J7" s="101">
        <v>51188223</v>
      </c>
      <c r="K7" s="285">
        <v>2096646</v>
      </c>
      <c r="L7" s="101">
        <v>2096646</v>
      </c>
      <c r="M7" s="101">
        <v>1825033</v>
      </c>
      <c r="N7" s="101">
        <v>5262426</v>
      </c>
      <c r="O7" s="101">
        <v>5262426</v>
      </c>
      <c r="P7" s="101">
        <v>201431</v>
      </c>
      <c r="Q7" s="101">
        <v>100754</v>
      </c>
      <c r="R7" s="101">
        <v>3440399</v>
      </c>
      <c r="S7" s="101">
        <v>3001180</v>
      </c>
      <c r="T7" s="110"/>
      <c r="U7" s="110"/>
    </row>
    <row r="8" spans="1:25" s="109" customFormat="1" ht="24.95" customHeight="1">
      <c r="B8" s="111">
        <v>24</v>
      </c>
      <c r="C8" s="101">
        <v>110325894</v>
      </c>
      <c r="D8" s="101">
        <v>101553139</v>
      </c>
      <c r="E8" s="101">
        <v>107106198</v>
      </c>
      <c r="F8" s="101">
        <v>98763361</v>
      </c>
      <c r="G8" s="112">
        <v>46096475</v>
      </c>
      <c r="H8" s="112">
        <v>43652434</v>
      </c>
      <c r="I8" s="112">
        <v>53634426</v>
      </c>
      <c r="J8" s="112">
        <v>48095462</v>
      </c>
      <c r="K8" s="104"/>
      <c r="L8" s="112">
        <v>2119758</v>
      </c>
      <c r="M8" s="112">
        <v>1853789</v>
      </c>
      <c r="N8" s="112">
        <v>5152935</v>
      </c>
      <c r="O8" s="112">
        <v>5152935</v>
      </c>
      <c r="P8" s="112">
        <v>102604</v>
      </c>
      <c r="Q8" s="112">
        <v>8741</v>
      </c>
      <c r="R8" s="112">
        <v>3219696</v>
      </c>
      <c r="S8" s="112">
        <v>2789778</v>
      </c>
      <c r="T8" s="110"/>
      <c r="U8" s="110"/>
    </row>
    <row r="9" spans="1:25" s="109" customFormat="1" ht="24.95" customHeight="1">
      <c r="B9" s="111">
        <v>25</v>
      </c>
      <c r="C9" s="101">
        <f t="shared" ref="C9:S9" si="0">SUM(C10:C33)</f>
        <v>109787945</v>
      </c>
      <c r="D9" s="101">
        <f t="shared" si="0"/>
        <v>101587026</v>
      </c>
      <c r="E9" s="101">
        <f t="shared" si="0"/>
        <v>106667843</v>
      </c>
      <c r="F9" s="101">
        <f t="shared" si="0"/>
        <v>98862700</v>
      </c>
      <c r="G9" s="101">
        <f t="shared" si="0"/>
        <v>46021027</v>
      </c>
      <c r="H9" s="101">
        <f t="shared" si="0"/>
        <v>43727909</v>
      </c>
      <c r="I9" s="112">
        <f t="shared" si="0"/>
        <v>52707596</v>
      </c>
      <c r="J9" s="112">
        <f t="shared" si="0"/>
        <v>47495472</v>
      </c>
      <c r="K9" s="104">
        <f t="shared" si="0"/>
        <v>0</v>
      </c>
      <c r="L9" s="112">
        <f t="shared" si="0"/>
        <v>2156088</v>
      </c>
      <c r="M9" s="112">
        <f t="shared" si="0"/>
        <v>1902480</v>
      </c>
      <c r="N9" s="112">
        <f t="shared" si="0"/>
        <v>5731674</v>
      </c>
      <c r="O9" s="112">
        <f t="shared" si="0"/>
        <v>5731674</v>
      </c>
      <c r="P9" s="112">
        <f t="shared" si="0"/>
        <v>51458</v>
      </c>
      <c r="Q9" s="112">
        <f t="shared" si="0"/>
        <v>5165</v>
      </c>
      <c r="R9" s="112">
        <f t="shared" si="0"/>
        <v>3120102</v>
      </c>
      <c r="S9" s="112">
        <f t="shared" si="0"/>
        <v>2724326</v>
      </c>
      <c r="T9" s="113"/>
      <c r="U9" s="113"/>
      <c r="V9" s="114"/>
      <c r="W9" s="114"/>
      <c r="X9" s="114"/>
      <c r="Y9" s="114"/>
    </row>
    <row r="10" spans="1:25" s="109" customFormat="1" ht="24.95" customHeight="1">
      <c r="B10" s="115" t="s">
        <v>102</v>
      </c>
      <c r="C10" s="101">
        <f t="shared" ref="C10:D33" si="1">SUM(E10,R10)</f>
        <v>44008789</v>
      </c>
      <c r="D10" s="101">
        <f t="shared" si="1"/>
        <v>40305848</v>
      </c>
      <c r="E10" s="101">
        <f t="shared" ref="E10:F33" si="2">SUM(G10,I10,L10,N10,P10)</f>
        <v>40965420</v>
      </c>
      <c r="F10" s="101">
        <f t="shared" si="2"/>
        <v>37655249</v>
      </c>
      <c r="G10" s="101">
        <v>19438907</v>
      </c>
      <c r="H10" s="112">
        <v>18353669</v>
      </c>
      <c r="I10" s="112">
        <v>18850669</v>
      </c>
      <c r="J10" s="101">
        <v>16694511</v>
      </c>
      <c r="K10" s="104"/>
      <c r="L10" s="112">
        <v>630337</v>
      </c>
      <c r="M10" s="112">
        <v>561562</v>
      </c>
      <c r="N10" s="112">
        <v>2044954</v>
      </c>
      <c r="O10" s="112">
        <v>2044954</v>
      </c>
      <c r="P10" s="112">
        <v>553</v>
      </c>
      <c r="Q10" s="112">
        <v>553</v>
      </c>
      <c r="R10" s="128">
        <v>3043369</v>
      </c>
      <c r="S10" s="128">
        <v>2650599</v>
      </c>
      <c r="T10" s="110"/>
      <c r="U10" s="110"/>
      <c r="V10" s="114"/>
    </row>
    <row r="11" spans="1:25" s="109" customFormat="1" ht="24.95" customHeight="1">
      <c r="B11" s="115" t="s">
        <v>103</v>
      </c>
      <c r="C11" s="101">
        <f t="shared" si="1"/>
        <v>8684945</v>
      </c>
      <c r="D11" s="101">
        <f t="shared" si="1"/>
        <v>7888182</v>
      </c>
      <c r="E11" s="101">
        <f t="shared" si="2"/>
        <v>8668350</v>
      </c>
      <c r="F11" s="101">
        <f t="shared" si="2"/>
        <v>7871587</v>
      </c>
      <c r="G11" s="101">
        <v>3774326</v>
      </c>
      <c r="H11" s="112">
        <v>3648488</v>
      </c>
      <c r="I11" s="112">
        <v>4277057</v>
      </c>
      <c r="J11" s="101">
        <v>3670661</v>
      </c>
      <c r="K11" s="104"/>
      <c r="L11" s="112">
        <v>179336</v>
      </c>
      <c r="M11" s="112">
        <v>160947</v>
      </c>
      <c r="N11" s="112">
        <v>388799</v>
      </c>
      <c r="O11" s="112">
        <v>388799</v>
      </c>
      <c r="P11" s="112">
        <v>48832</v>
      </c>
      <c r="Q11" s="112">
        <v>2692</v>
      </c>
      <c r="R11" s="128">
        <v>16595</v>
      </c>
      <c r="S11" s="128">
        <v>16595</v>
      </c>
      <c r="T11" s="110"/>
      <c r="U11" s="110"/>
      <c r="V11" s="114"/>
    </row>
    <row r="12" spans="1:25" s="109" customFormat="1" ht="24.95" customHeight="1">
      <c r="B12" s="115" t="s">
        <v>104</v>
      </c>
      <c r="C12" s="101">
        <f t="shared" si="1"/>
        <v>4562139</v>
      </c>
      <c r="D12" s="101">
        <f t="shared" si="1"/>
        <v>4295852</v>
      </c>
      <c r="E12" s="101">
        <f t="shared" si="2"/>
        <v>4562139</v>
      </c>
      <c r="F12" s="101">
        <f t="shared" si="2"/>
        <v>4295852</v>
      </c>
      <c r="G12" s="101">
        <v>1917041</v>
      </c>
      <c r="H12" s="112">
        <v>1861165</v>
      </c>
      <c r="I12" s="112">
        <v>2207082</v>
      </c>
      <c r="J12" s="101">
        <v>2015673</v>
      </c>
      <c r="K12" s="104"/>
      <c r="L12" s="112">
        <v>131690</v>
      </c>
      <c r="M12" s="112">
        <v>112688</v>
      </c>
      <c r="N12" s="112">
        <v>306326</v>
      </c>
      <c r="O12" s="112">
        <v>306326</v>
      </c>
      <c r="P12" s="112">
        <v>0</v>
      </c>
      <c r="Q12" s="112">
        <v>0</v>
      </c>
      <c r="R12" s="129">
        <v>0</v>
      </c>
      <c r="S12" s="129">
        <v>0</v>
      </c>
      <c r="T12" s="110"/>
      <c r="U12" s="110"/>
      <c r="V12" s="114"/>
    </row>
    <row r="13" spans="1:25" s="109" customFormat="1" ht="24.95" customHeight="1">
      <c r="B13" s="115" t="s">
        <v>105</v>
      </c>
      <c r="C13" s="101">
        <f t="shared" si="1"/>
        <v>16082002</v>
      </c>
      <c r="D13" s="101">
        <f t="shared" si="1"/>
        <v>15084718</v>
      </c>
      <c r="E13" s="101">
        <f t="shared" si="2"/>
        <v>16082002</v>
      </c>
      <c r="F13" s="101">
        <f t="shared" si="2"/>
        <v>15084718</v>
      </c>
      <c r="G13" s="101">
        <v>5841718</v>
      </c>
      <c r="H13" s="112">
        <v>5509083</v>
      </c>
      <c r="I13" s="112">
        <v>9453042</v>
      </c>
      <c r="J13" s="101">
        <v>8821152</v>
      </c>
      <c r="K13" s="104"/>
      <c r="L13" s="112">
        <v>225267</v>
      </c>
      <c r="M13" s="112">
        <v>192661</v>
      </c>
      <c r="N13" s="112">
        <v>561739</v>
      </c>
      <c r="O13" s="112">
        <v>561739</v>
      </c>
      <c r="P13" s="112">
        <v>236</v>
      </c>
      <c r="Q13" s="112">
        <v>83</v>
      </c>
      <c r="R13" s="129">
        <v>0</v>
      </c>
      <c r="S13" s="129">
        <v>0</v>
      </c>
      <c r="T13" s="110"/>
      <c r="U13" s="110"/>
      <c r="V13" s="114"/>
    </row>
    <row r="14" spans="1:25" s="109" customFormat="1" ht="24.95" customHeight="1">
      <c r="B14" s="115" t="s">
        <v>150</v>
      </c>
      <c r="C14" s="101">
        <f t="shared" si="1"/>
        <v>4304226</v>
      </c>
      <c r="D14" s="101">
        <f t="shared" si="1"/>
        <v>3966687</v>
      </c>
      <c r="E14" s="101">
        <f t="shared" si="2"/>
        <v>4304013</v>
      </c>
      <c r="F14" s="101">
        <f t="shared" si="2"/>
        <v>3966474</v>
      </c>
      <c r="G14" s="101">
        <v>1726897</v>
      </c>
      <c r="H14" s="101">
        <v>1639663</v>
      </c>
      <c r="I14" s="101">
        <v>2153962</v>
      </c>
      <c r="J14" s="101">
        <v>1918116</v>
      </c>
      <c r="K14" s="104"/>
      <c r="L14" s="101">
        <v>119033</v>
      </c>
      <c r="M14" s="101">
        <v>104574</v>
      </c>
      <c r="N14" s="101">
        <v>304121</v>
      </c>
      <c r="O14" s="101">
        <v>304121</v>
      </c>
      <c r="P14" s="112">
        <v>0</v>
      </c>
      <c r="Q14" s="112">
        <v>0</v>
      </c>
      <c r="R14" s="112">
        <v>213</v>
      </c>
      <c r="S14" s="128">
        <v>213</v>
      </c>
      <c r="T14" s="113"/>
      <c r="U14" s="113"/>
      <c r="V14" s="114"/>
    </row>
    <row r="15" spans="1:25" s="109" customFormat="1" ht="24.95" customHeight="1">
      <c r="B15" s="115" t="s">
        <v>151</v>
      </c>
      <c r="C15" s="101">
        <f t="shared" si="1"/>
        <v>3857540</v>
      </c>
      <c r="D15" s="101">
        <f t="shared" si="1"/>
        <v>3492960</v>
      </c>
      <c r="E15" s="101">
        <f t="shared" si="2"/>
        <v>3857403</v>
      </c>
      <c r="F15" s="101">
        <f t="shared" si="2"/>
        <v>3492823</v>
      </c>
      <c r="G15" s="101">
        <v>1481033</v>
      </c>
      <c r="H15" s="112">
        <v>1396954</v>
      </c>
      <c r="I15" s="112">
        <v>1981626</v>
      </c>
      <c r="J15" s="101">
        <v>1723787</v>
      </c>
      <c r="K15" s="104"/>
      <c r="L15" s="112">
        <v>130881</v>
      </c>
      <c r="M15" s="112">
        <v>108219</v>
      </c>
      <c r="N15" s="112">
        <v>263863</v>
      </c>
      <c r="O15" s="112">
        <v>263863</v>
      </c>
      <c r="P15" s="112">
        <v>0</v>
      </c>
      <c r="Q15" s="112">
        <v>0</v>
      </c>
      <c r="R15" s="129">
        <v>137</v>
      </c>
      <c r="S15" s="129">
        <v>137</v>
      </c>
      <c r="T15" s="110"/>
      <c r="U15" s="110"/>
      <c r="V15" s="114"/>
    </row>
    <row r="16" spans="1:25" s="109" customFormat="1" ht="24.95" customHeight="1">
      <c r="B16" s="115" t="s">
        <v>152</v>
      </c>
      <c r="C16" s="101">
        <f t="shared" si="1"/>
        <v>3138407</v>
      </c>
      <c r="D16" s="101">
        <f t="shared" si="1"/>
        <v>2952410</v>
      </c>
      <c r="E16" s="101">
        <f t="shared" si="2"/>
        <v>3138407</v>
      </c>
      <c r="F16" s="101">
        <f t="shared" si="2"/>
        <v>2952410</v>
      </c>
      <c r="G16" s="101">
        <v>1282247</v>
      </c>
      <c r="H16" s="112">
        <v>1226773</v>
      </c>
      <c r="I16" s="112">
        <v>1513668</v>
      </c>
      <c r="J16" s="101">
        <v>1392385</v>
      </c>
      <c r="K16" s="104"/>
      <c r="L16" s="112">
        <v>97820</v>
      </c>
      <c r="M16" s="112">
        <v>88580</v>
      </c>
      <c r="N16" s="112">
        <v>244672</v>
      </c>
      <c r="O16" s="112">
        <v>244672</v>
      </c>
      <c r="P16" s="112">
        <v>0</v>
      </c>
      <c r="Q16" s="112">
        <v>0</v>
      </c>
      <c r="R16" s="129">
        <v>0</v>
      </c>
      <c r="S16" s="129">
        <v>0</v>
      </c>
      <c r="T16" s="110"/>
      <c r="U16" s="110"/>
      <c r="V16" s="114"/>
    </row>
    <row r="17" spans="2:22" s="109" customFormat="1" ht="24.95" customHeight="1">
      <c r="B17" s="115" t="s">
        <v>153</v>
      </c>
      <c r="C17" s="101">
        <f t="shared" si="1"/>
        <v>2784850</v>
      </c>
      <c r="D17" s="101">
        <f t="shared" si="1"/>
        <v>2574514</v>
      </c>
      <c r="E17" s="101">
        <f t="shared" si="2"/>
        <v>2770418</v>
      </c>
      <c r="F17" s="101">
        <f t="shared" si="2"/>
        <v>2560082</v>
      </c>
      <c r="G17" s="101">
        <v>1110823</v>
      </c>
      <c r="H17" s="112">
        <v>1049598</v>
      </c>
      <c r="I17" s="112">
        <v>1374324</v>
      </c>
      <c r="J17" s="101">
        <v>1233034</v>
      </c>
      <c r="K17" s="104"/>
      <c r="L17" s="112">
        <v>85598</v>
      </c>
      <c r="M17" s="112">
        <v>77777</v>
      </c>
      <c r="N17" s="112">
        <v>199673</v>
      </c>
      <c r="O17" s="112">
        <v>199673</v>
      </c>
      <c r="P17" s="112">
        <v>0</v>
      </c>
      <c r="Q17" s="112">
        <v>0</v>
      </c>
      <c r="R17" s="129">
        <v>14432</v>
      </c>
      <c r="S17" s="129">
        <v>14432</v>
      </c>
      <c r="T17" s="110"/>
      <c r="U17" s="110"/>
      <c r="V17" s="114"/>
    </row>
    <row r="18" spans="2:22" s="109" customFormat="1" ht="24.95" customHeight="1">
      <c r="B18" s="115" t="s">
        <v>154</v>
      </c>
      <c r="C18" s="101">
        <f t="shared" si="1"/>
        <v>520800</v>
      </c>
      <c r="D18" s="101">
        <f t="shared" si="1"/>
        <v>501658</v>
      </c>
      <c r="E18" s="101">
        <f t="shared" si="2"/>
        <v>520800</v>
      </c>
      <c r="F18" s="101">
        <f t="shared" si="2"/>
        <v>501658</v>
      </c>
      <c r="G18" s="101">
        <v>201334</v>
      </c>
      <c r="H18" s="112">
        <v>194752</v>
      </c>
      <c r="I18" s="112">
        <v>255797</v>
      </c>
      <c r="J18" s="101">
        <v>244374</v>
      </c>
      <c r="K18" s="104"/>
      <c r="L18" s="112">
        <v>19537</v>
      </c>
      <c r="M18" s="112">
        <v>18400</v>
      </c>
      <c r="N18" s="112">
        <v>42295</v>
      </c>
      <c r="O18" s="112">
        <v>42295</v>
      </c>
      <c r="P18" s="112">
        <v>1837</v>
      </c>
      <c r="Q18" s="112">
        <v>1837</v>
      </c>
      <c r="R18" s="129">
        <v>0</v>
      </c>
      <c r="S18" s="129">
        <v>0</v>
      </c>
      <c r="T18" s="110"/>
      <c r="U18" s="110"/>
      <c r="V18" s="114"/>
    </row>
    <row r="19" spans="2:22" s="109" customFormat="1" ht="24.95" customHeight="1">
      <c r="B19" s="115" t="s">
        <v>155</v>
      </c>
      <c r="C19" s="101">
        <f t="shared" si="1"/>
        <v>145114</v>
      </c>
      <c r="D19" s="101">
        <f t="shared" si="1"/>
        <v>141679</v>
      </c>
      <c r="E19" s="101">
        <f t="shared" si="2"/>
        <v>143390</v>
      </c>
      <c r="F19" s="101">
        <f t="shared" si="2"/>
        <v>139955</v>
      </c>
      <c r="G19" s="101">
        <v>46407</v>
      </c>
      <c r="H19" s="112">
        <v>44674</v>
      </c>
      <c r="I19" s="112">
        <v>86876</v>
      </c>
      <c r="J19" s="101">
        <v>85466</v>
      </c>
      <c r="K19" s="104"/>
      <c r="L19" s="101">
        <v>6018</v>
      </c>
      <c r="M19" s="101">
        <v>5726</v>
      </c>
      <c r="N19" s="112">
        <v>4089</v>
      </c>
      <c r="O19" s="112">
        <v>4089</v>
      </c>
      <c r="P19" s="112">
        <v>0</v>
      </c>
      <c r="Q19" s="112">
        <v>0</v>
      </c>
      <c r="R19" s="129">
        <v>1724</v>
      </c>
      <c r="S19" s="129">
        <v>1724</v>
      </c>
      <c r="T19" s="110"/>
      <c r="U19" s="110"/>
      <c r="V19" s="114"/>
    </row>
    <row r="20" spans="2:22" s="109" customFormat="1" ht="24.95" customHeight="1">
      <c r="B20" s="115" t="s">
        <v>147</v>
      </c>
      <c r="C20" s="101">
        <f t="shared" si="1"/>
        <v>197152</v>
      </c>
      <c r="D20" s="101">
        <f t="shared" si="1"/>
        <v>193185</v>
      </c>
      <c r="E20" s="101">
        <f t="shared" si="2"/>
        <v>197152</v>
      </c>
      <c r="F20" s="101">
        <f t="shared" si="2"/>
        <v>193185</v>
      </c>
      <c r="G20" s="101">
        <v>72995</v>
      </c>
      <c r="H20" s="101">
        <v>70964</v>
      </c>
      <c r="I20" s="101">
        <v>103465</v>
      </c>
      <c r="J20" s="101">
        <v>101693</v>
      </c>
      <c r="K20" s="104"/>
      <c r="L20" s="101">
        <v>9225</v>
      </c>
      <c r="M20" s="101">
        <v>9061</v>
      </c>
      <c r="N20" s="101">
        <v>11467</v>
      </c>
      <c r="O20" s="101">
        <v>11467</v>
      </c>
      <c r="P20" s="112">
        <v>0</v>
      </c>
      <c r="Q20" s="112">
        <v>0</v>
      </c>
      <c r="R20" s="112">
        <v>0</v>
      </c>
      <c r="S20" s="128">
        <v>0</v>
      </c>
      <c r="T20" s="113"/>
      <c r="U20" s="113"/>
      <c r="V20" s="114"/>
    </row>
    <row r="21" spans="2:22" s="109" customFormat="1" ht="24.95" customHeight="1">
      <c r="B21" s="115" t="s">
        <v>156</v>
      </c>
      <c r="C21" s="101">
        <f t="shared" si="1"/>
        <v>2756208</v>
      </c>
      <c r="D21" s="101">
        <f t="shared" si="1"/>
        <v>2578701</v>
      </c>
      <c r="E21" s="101">
        <f t="shared" si="2"/>
        <v>2756208</v>
      </c>
      <c r="F21" s="101">
        <f t="shared" si="2"/>
        <v>2578701</v>
      </c>
      <c r="G21" s="101">
        <v>1221721</v>
      </c>
      <c r="H21" s="101">
        <v>1167113</v>
      </c>
      <c r="I21" s="101">
        <v>1282752</v>
      </c>
      <c r="J21" s="101">
        <v>1166578</v>
      </c>
      <c r="K21" s="104"/>
      <c r="L21" s="112">
        <v>69871</v>
      </c>
      <c r="M21" s="112">
        <v>63146</v>
      </c>
      <c r="N21" s="101">
        <v>181864</v>
      </c>
      <c r="O21" s="101">
        <v>181864</v>
      </c>
      <c r="P21" s="112">
        <v>0</v>
      </c>
      <c r="Q21" s="112">
        <v>0</v>
      </c>
      <c r="R21" s="129">
        <v>0</v>
      </c>
      <c r="S21" s="129">
        <v>0</v>
      </c>
      <c r="T21" s="110"/>
      <c r="U21" s="110"/>
      <c r="V21" s="114"/>
    </row>
    <row r="22" spans="2:22" s="109" customFormat="1" ht="24.95" customHeight="1">
      <c r="B22" s="115" t="s">
        <v>157</v>
      </c>
      <c r="C22" s="101">
        <f t="shared" si="1"/>
        <v>564805</v>
      </c>
      <c r="D22" s="101">
        <f t="shared" si="1"/>
        <v>531228</v>
      </c>
      <c r="E22" s="101">
        <f t="shared" si="2"/>
        <v>564805</v>
      </c>
      <c r="F22" s="101">
        <f t="shared" si="2"/>
        <v>531228</v>
      </c>
      <c r="G22" s="101">
        <v>160178</v>
      </c>
      <c r="H22" s="112">
        <v>155184</v>
      </c>
      <c r="I22" s="112">
        <v>359823</v>
      </c>
      <c r="J22" s="112">
        <v>332343</v>
      </c>
      <c r="K22" s="104"/>
      <c r="L22" s="112">
        <v>20168</v>
      </c>
      <c r="M22" s="112">
        <v>19065</v>
      </c>
      <c r="N22" s="112">
        <v>24636</v>
      </c>
      <c r="O22" s="112">
        <v>24636</v>
      </c>
      <c r="P22" s="112">
        <v>0</v>
      </c>
      <c r="Q22" s="112">
        <v>0</v>
      </c>
      <c r="R22" s="129">
        <v>0</v>
      </c>
      <c r="S22" s="129">
        <v>0</v>
      </c>
      <c r="T22" s="110"/>
      <c r="U22" s="110"/>
      <c r="V22" s="114"/>
    </row>
    <row r="23" spans="2:22" s="109" customFormat="1" ht="24.95" customHeight="1">
      <c r="B23" s="115" t="s">
        <v>158</v>
      </c>
      <c r="C23" s="101">
        <f t="shared" si="1"/>
        <v>1108252</v>
      </c>
      <c r="D23" s="101">
        <f t="shared" si="1"/>
        <v>1072209</v>
      </c>
      <c r="E23" s="101">
        <f t="shared" si="2"/>
        <v>1107238</v>
      </c>
      <c r="F23" s="101">
        <f t="shared" si="2"/>
        <v>1071195</v>
      </c>
      <c r="G23" s="101">
        <v>449999</v>
      </c>
      <c r="H23" s="112">
        <v>440384</v>
      </c>
      <c r="I23" s="112">
        <v>580323</v>
      </c>
      <c r="J23" s="101">
        <v>555516</v>
      </c>
      <c r="K23" s="104"/>
      <c r="L23" s="112">
        <v>29053</v>
      </c>
      <c r="M23" s="112">
        <v>27432</v>
      </c>
      <c r="N23" s="112">
        <v>47863</v>
      </c>
      <c r="O23" s="112">
        <v>47863</v>
      </c>
      <c r="P23" s="112">
        <v>0</v>
      </c>
      <c r="Q23" s="112">
        <v>0</v>
      </c>
      <c r="R23" s="129">
        <v>1014</v>
      </c>
      <c r="S23" s="129">
        <v>1014</v>
      </c>
      <c r="T23" s="110"/>
      <c r="U23" s="110"/>
      <c r="V23" s="114"/>
    </row>
    <row r="24" spans="2:22" s="109" customFormat="1" ht="24.95" customHeight="1">
      <c r="B24" s="115" t="s">
        <v>159</v>
      </c>
      <c r="C24" s="101">
        <f t="shared" si="1"/>
        <v>352728</v>
      </c>
      <c r="D24" s="101">
        <f t="shared" si="1"/>
        <v>339917</v>
      </c>
      <c r="E24" s="101">
        <f t="shared" si="2"/>
        <v>352728</v>
      </c>
      <c r="F24" s="101">
        <f t="shared" si="2"/>
        <v>339917</v>
      </c>
      <c r="G24" s="101">
        <v>153796</v>
      </c>
      <c r="H24" s="112">
        <v>149377</v>
      </c>
      <c r="I24" s="112">
        <v>158801</v>
      </c>
      <c r="J24" s="101">
        <v>151079</v>
      </c>
      <c r="K24" s="104"/>
      <c r="L24" s="112">
        <v>10828</v>
      </c>
      <c r="M24" s="112">
        <v>10158</v>
      </c>
      <c r="N24" s="112">
        <v>29303</v>
      </c>
      <c r="O24" s="112">
        <v>29303</v>
      </c>
      <c r="P24" s="112">
        <v>0</v>
      </c>
      <c r="Q24" s="112">
        <v>0</v>
      </c>
      <c r="R24" s="129">
        <v>0</v>
      </c>
      <c r="S24" s="129">
        <v>0</v>
      </c>
      <c r="T24" s="110"/>
      <c r="U24" s="110"/>
      <c r="V24" s="114"/>
    </row>
    <row r="25" spans="2:22" s="109" customFormat="1" ht="24.95" customHeight="1">
      <c r="B25" s="115" t="s">
        <v>160</v>
      </c>
      <c r="C25" s="101">
        <f t="shared" si="1"/>
        <v>579287</v>
      </c>
      <c r="D25" s="101">
        <f t="shared" si="1"/>
        <v>520439</v>
      </c>
      <c r="E25" s="101">
        <f t="shared" si="2"/>
        <v>579287</v>
      </c>
      <c r="F25" s="101">
        <f t="shared" si="2"/>
        <v>520439</v>
      </c>
      <c r="G25" s="101">
        <v>237093</v>
      </c>
      <c r="H25" s="112">
        <v>226416</v>
      </c>
      <c r="I25" s="112">
        <v>279951</v>
      </c>
      <c r="J25" s="101">
        <v>233001</v>
      </c>
      <c r="K25" s="104"/>
      <c r="L25" s="101">
        <v>18732</v>
      </c>
      <c r="M25" s="112">
        <v>17511</v>
      </c>
      <c r="N25" s="112">
        <v>43511</v>
      </c>
      <c r="O25" s="112">
        <v>43511</v>
      </c>
      <c r="P25" s="112">
        <v>0</v>
      </c>
      <c r="Q25" s="112">
        <v>0</v>
      </c>
      <c r="R25" s="129">
        <v>0</v>
      </c>
      <c r="S25" s="129">
        <v>0</v>
      </c>
      <c r="T25" s="110"/>
      <c r="U25" s="110"/>
      <c r="V25" s="114"/>
    </row>
    <row r="26" spans="2:22" s="109" customFormat="1" ht="24.95" customHeight="1">
      <c r="B26" s="115" t="s">
        <v>161</v>
      </c>
      <c r="C26" s="101">
        <f t="shared" si="1"/>
        <v>797291</v>
      </c>
      <c r="D26" s="101">
        <f t="shared" si="1"/>
        <v>720265</v>
      </c>
      <c r="E26" s="101">
        <f t="shared" si="2"/>
        <v>794789</v>
      </c>
      <c r="F26" s="101">
        <f t="shared" si="2"/>
        <v>717763</v>
      </c>
      <c r="G26" s="101">
        <v>305172</v>
      </c>
      <c r="H26" s="101">
        <v>291115</v>
      </c>
      <c r="I26" s="101">
        <v>390753</v>
      </c>
      <c r="J26" s="101">
        <v>331351</v>
      </c>
      <c r="K26" s="104"/>
      <c r="L26" s="101">
        <v>29351</v>
      </c>
      <c r="M26" s="101">
        <v>25784</v>
      </c>
      <c r="N26" s="101">
        <v>69513</v>
      </c>
      <c r="O26" s="101">
        <v>69513</v>
      </c>
      <c r="P26" s="112">
        <v>0</v>
      </c>
      <c r="Q26" s="112">
        <v>0</v>
      </c>
      <c r="R26" s="112">
        <v>2502</v>
      </c>
      <c r="S26" s="112">
        <v>2502</v>
      </c>
      <c r="T26" s="113"/>
      <c r="U26" s="113"/>
      <c r="V26" s="114"/>
    </row>
    <row r="27" spans="2:22" s="109" customFormat="1" ht="24.95" customHeight="1">
      <c r="B27" s="115" t="s">
        <v>162</v>
      </c>
      <c r="C27" s="101">
        <f t="shared" si="1"/>
        <v>2819889</v>
      </c>
      <c r="D27" s="101">
        <f t="shared" si="1"/>
        <v>2771382</v>
      </c>
      <c r="E27" s="101">
        <f t="shared" si="2"/>
        <v>2819889</v>
      </c>
      <c r="F27" s="101">
        <f t="shared" si="2"/>
        <v>2771382</v>
      </c>
      <c r="G27" s="101">
        <v>1019681</v>
      </c>
      <c r="H27" s="112">
        <v>1006138</v>
      </c>
      <c r="I27" s="112">
        <v>1613167</v>
      </c>
      <c r="J27" s="101">
        <v>1581020</v>
      </c>
      <c r="K27" s="104"/>
      <c r="L27" s="101">
        <v>37603</v>
      </c>
      <c r="M27" s="101">
        <v>34786</v>
      </c>
      <c r="N27" s="112">
        <v>149438</v>
      </c>
      <c r="O27" s="112">
        <v>149438</v>
      </c>
      <c r="P27" s="112">
        <v>0</v>
      </c>
      <c r="Q27" s="112">
        <v>0</v>
      </c>
      <c r="R27" s="129">
        <v>0</v>
      </c>
      <c r="S27" s="129">
        <v>0</v>
      </c>
      <c r="T27" s="110"/>
      <c r="U27" s="110"/>
      <c r="V27" s="114"/>
    </row>
    <row r="28" spans="2:22" s="109" customFormat="1" ht="24.95" customHeight="1">
      <c r="B28" s="115" t="s">
        <v>163</v>
      </c>
      <c r="C28" s="101">
        <f t="shared" si="1"/>
        <v>3013753</v>
      </c>
      <c r="D28" s="101">
        <f t="shared" si="1"/>
        <v>2917589</v>
      </c>
      <c r="E28" s="101">
        <f t="shared" si="2"/>
        <v>2973637</v>
      </c>
      <c r="F28" s="101">
        <f t="shared" si="2"/>
        <v>2880479</v>
      </c>
      <c r="G28" s="101">
        <v>1408971</v>
      </c>
      <c r="H28" s="101">
        <v>1370890</v>
      </c>
      <c r="I28" s="101">
        <v>1312762</v>
      </c>
      <c r="J28" s="101">
        <v>1262193</v>
      </c>
      <c r="K28" s="104"/>
      <c r="L28" s="112">
        <v>51558</v>
      </c>
      <c r="M28" s="112">
        <v>47050</v>
      </c>
      <c r="N28" s="101">
        <v>200346</v>
      </c>
      <c r="O28" s="101">
        <v>200346</v>
      </c>
      <c r="P28" s="112">
        <v>0</v>
      </c>
      <c r="Q28" s="112">
        <v>0</v>
      </c>
      <c r="R28" s="129">
        <v>40116</v>
      </c>
      <c r="S28" s="129">
        <v>37110</v>
      </c>
      <c r="T28" s="110"/>
      <c r="U28" s="110"/>
      <c r="V28" s="114"/>
    </row>
    <row r="29" spans="2:22" s="109" customFormat="1" ht="24.95" customHeight="1">
      <c r="B29" s="115" t="s">
        <v>164</v>
      </c>
      <c r="C29" s="101">
        <f t="shared" si="1"/>
        <v>4165157</v>
      </c>
      <c r="D29" s="101">
        <f t="shared" si="1"/>
        <v>3955872</v>
      </c>
      <c r="E29" s="101">
        <f t="shared" si="2"/>
        <v>4165157</v>
      </c>
      <c r="F29" s="101">
        <f t="shared" si="2"/>
        <v>3955872</v>
      </c>
      <c r="G29" s="101">
        <v>1914038</v>
      </c>
      <c r="H29" s="112">
        <v>1824577</v>
      </c>
      <c r="I29" s="112">
        <v>1920890</v>
      </c>
      <c r="J29" s="101">
        <v>1812263</v>
      </c>
      <c r="K29" s="104"/>
      <c r="L29" s="112">
        <v>91393</v>
      </c>
      <c r="M29" s="112">
        <v>80196</v>
      </c>
      <c r="N29" s="112">
        <v>238836</v>
      </c>
      <c r="O29" s="112">
        <v>238836</v>
      </c>
      <c r="P29" s="112">
        <v>0</v>
      </c>
      <c r="Q29" s="112">
        <v>0</v>
      </c>
      <c r="R29" s="129">
        <v>0</v>
      </c>
      <c r="S29" s="129">
        <v>0</v>
      </c>
      <c r="T29" s="110"/>
      <c r="U29" s="110"/>
      <c r="V29" s="114"/>
    </row>
    <row r="30" spans="2:22" s="109" customFormat="1" ht="24.95" customHeight="1">
      <c r="B30" s="115" t="s">
        <v>165</v>
      </c>
      <c r="C30" s="101">
        <f t="shared" si="1"/>
        <v>1866125</v>
      </c>
      <c r="D30" s="101">
        <f t="shared" si="1"/>
        <v>1587639</v>
      </c>
      <c r="E30" s="101">
        <f t="shared" si="2"/>
        <v>1866125</v>
      </c>
      <c r="F30" s="101">
        <f t="shared" si="2"/>
        <v>1587639</v>
      </c>
      <c r="G30" s="101">
        <v>831910</v>
      </c>
      <c r="H30" s="112">
        <v>756471</v>
      </c>
      <c r="I30" s="112">
        <v>867802</v>
      </c>
      <c r="J30" s="101">
        <v>676869</v>
      </c>
      <c r="K30" s="104"/>
      <c r="L30" s="112">
        <v>47264</v>
      </c>
      <c r="M30" s="112">
        <v>35150</v>
      </c>
      <c r="N30" s="112">
        <v>119149</v>
      </c>
      <c r="O30" s="112">
        <v>119149</v>
      </c>
      <c r="P30" s="112">
        <v>0</v>
      </c>
      <c r="Q30" s="112">
        <v>0</v>
      </c>
      <c r="R30" s="129">
        <v>0</v>
      </c>
      <c r="S30" s="129">
        <v>0</v>
      </c>
      <c r="T30" s="110"/>
      <c r="U30" s="110"/>
      <c r="V30" s="114"/>
    </row>
    <row r="31" spans="2:22" s="109" customFormat="1" ht="24.95" customHeight="1">
      <c r="B31" s="115" t="s">
        <v>166</v>
      </c>
      <c r="C31" s="101">
        <f t="shared" si="1"/>
        <v>1270492</v>
      </c>
      <c r="D31" s="101">
        <f t="shared" si="1"/>
        <v>1158728</v>
      </c>
      <c r="E31" s="101">
        <f t="shared" si="2"/>
        <v>1270492</v>
      </c>
      <c r="F31" s="101">
        <f t="shared" si="2"/>
        <v>1158728</v>
      </c>
      <c r="G31" s="101">
        <v>510670</v>
      </c>
      <c r="H31" s="112">
        <v>481525</v>
      </c>
      <c r="I31" s="112">
        <v>630889</v>
      </c>
      <c r="J31" s="101">
        <v>553433</v>
      </c>
      <c r="K31" s="104"/>
      <c r="L31" s="112">
        <v>39169</v>
      </c>
      <c r="M31" s="112">
        <v>34006</v>
      </c>
      <c r="N31" s="112">
        <v>89764</v>
      </c>
      <c r="O31" s="112">
        <v>89764</v>
      </c>
      <c r="P31" s="112">
        <v>0</v>
      </c>
      <c r="Q31" s="112">
        <v>0</v>
      </c>
      <c r="R31" s="128">
        <v>0</v>
      </c>
      <c r="S31" s="128">
        <v>0</v>
      </c>
      <c r="T31" s="110"/>
      <c r="U31" s="110"/>
      <c r="V31" s="114"/>
    </row>
    <row r="32" spans="2:22" s="109" customFormat="1" ht="24.95" customHeight="1">
      <c r="B32" s="115" t="s">
        <v>148</v>
      </c>
      <c r="C32" s="101">
        <f t="shared" si="1"/>
        <v>791392</v>
      </c>
      <c r="D32" s="101">
        <f t="shared" si="1"/>
        <v>742969</v>
      </c>
      <c r="E32" s="101">
        <f t="shared" si="2"/>
        <v>791392</v>
      </c>
      <c r="F32" s="101">
        <f t="shared" si="2"/>
        <v>742969</v>
      </c>
      <c r="G32" s="101">
        <v>321462</v>
      </c>
      <c r="H32" s="101">
        <v>311516</v>
      </c>
      <c r="I32" s="101">
        <v>390147</v>
      </c>
      <c r="J32" s="101">
        <v>354920</v>
      </c>
      <c r="K32" s="104"/>
      <c r="L32" s="101">
        <v>29773</v>
      </c>
      <c r="M32" s="101">
        <v>26523</v>
      </c>
      <c r="N32" s="101">
        <v>50010</v>
      </c>
      <c r="O32" s="101">
        <v>50010</v>
      </c>
      <c r="P32" s="112">
        <v>0</v>
      </c>
      <c r="Q32" s="112">
        <v>0</v>
      </c>
      <c r="R32" s="112">
        <v>0</v>
      </c>
      <c r="S32" s="128">
        <v>0</v>
      </c>
      <c r="T32" s="113"/>
      <c r="U32" s="113"/>
      <c r="V32" s="114"/>
    </row>
    <row r="33" spans="2:22" s="109" customFormat="1" ht="24.95" customHeight="1" thickBot="1">
      <c r="B33" s="116" t="s">
        <v>149</v>
      </c>
      <c r="C33" s="117">
        <f t="shared" si="1"/>
        <v>1416602</v>
      </c>
      <c r="D33" s="117">
        <f t="shared" si="1"/>
        <v>1292395</v>
      </c>
      <c r="E33" s="117">
        <f t="shared" si="2"/>
        <v>1416602</v>
      </c>
      <c r="F33" s="117">
        <f t="shared" si="2"/>
        <v>1292395</v>
      </c>
      <c r="G33" s="117">
        <v>592608</v>
      </c>
      <c r="H33" s="118">
        <v>551420</v>
      </c>
      <c r="I33" s="118">
        <v>661968</v>
      </c>
      <c r="J33" s="118">
        <v>584054</v>
      </c>
      <c r="K33" s="104"/>
      <c r="L33" s="119">
        <v>46583</v>
      </c>
      <c r="M33" s="104">
        <v>41478</v>
      </c>
      <c r="N33" s="119">
        <v>115443</v>
      </c>
      <c r="O33" s="119">
        <v>115443</v>
      </c>
      <c r="P33" s="119">
        <v>0</v>
      </c>
      <c r="Q33" s="119">
        <v>0</v>
      </c>
      <c r="R33" s="130">
        <v>0</v>
      </c>
      <c r="S33" s="130">
        <v>0</v>
      </c>
      <c r="T33" s="110"/>
      <c r="U33" s="110"/>
      <c r="V33" s="114"/>
    </row>
    <row r="34" spans="2:22" ht="16.5" customHeight="1">
      <c r="B34" s="392" t="s">
        <v>106</v>
      </c>
      <c r="C34" s="392"/>
      <c r="D34" s="98"/>
      <c r="E34" s="98"/>
      <c r="F34" s="98"/>
      <c r="G34" s="98"/>
      <c r="H34" s="98"/>
      <c r="I34" s="98"/>
      <c r="J34" s="98"/>
      <c r="K34" s="98"/>
      <c r="L34" s="120"/>
      <c r="M34" s="120"/>
      <c r="N34" s="120"/>
      <c r="O34" s="120"/>
      <c r="P34" s="120"/>
      <c r="Q34" s="120"/>
      <c r="R34" s="120"/>
      <c r="S34" s="120"/>
      <c r="T34" s="121"/>
      <c r="U34" s="121"/>
    </row>
    <row r="35" spans="2:22">
      <c r="C35" s="109"/>
      <c r="D35" s="109"/>
      <c r="E35" s="109"/>
      <c r="F35" s="109"/>
      <c r="G35" s="109"/>
      <c r="H35" s="109"/>
      <c r="I35" s="109"/>
      <c r="J35" s="109"/>
      <c r="K35" s="122"/>
      <c r="L35" s="109"/>
      <c r="M35" s="109"/>
      <c r="N35" s="109"/>
      <c r="O35" s="109"/>
      <c r="P35" s="109"/>
      <c r="Q35" s="109"/>
      <c r="R35" s="109"/>
      <c r="S35" s="109"/>
      <c r="T35" s="123"/>
      <c r="U35" s="123"/>
    </row>
    <row r="36" spans="2:22">
      <c r="C36" s="124"/>
      <c r="D36" s="124"/>
      <c r="E36" s="124"/>
      <c r="F36" s="124"/>
      <c r="G36" s="124"/>
      <c r="H36" s="124"/>
      <c r="I36" s="124"/>
      <c r="J36" s="124"/>
      <c r="K36" s="125"/>
      <c r="L36" s="124"/>
      <c r="M36" s="124"/>
      <c r="N36" s="124"/>
      <c r="O36" s="124"/>
      <c r="P36" s="124"/>
      <c r="Q36" s="124"/>
      <c r="R36" s="124"/>
      <c r="S36" s="124"/>
      <c r="T36" s="123"/>
      <c r="U36" s="123"/>
    </row>
    <row r="37" spans="2:22">
      <c r="T37" s="123"/>
      <c r="U37" s="123"/>
    </row>
  </sheetData>
  <mergeCells count="12">
    <mergeCell ref="R3:S3"/>
    <mergeCell ref="C4:D5"/>
    <mergeCell ref="R4:S5"/>
    <mergeCell ref="G4:J4"/>
    <mergeCell ref="B2:J2"/>
    <mergeCell ref="B34:C34"/>
    <mergeCell ref="P5:Q5"/>
    <mergeCell ref="N5:O5"/>
    <mergeCell ref="L5:M5"/>
    <mergeCell ref="E5:F5"/>
    <mergeCell ref="G5:H5"/>
    <mergeCell ref="I5:J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1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6"/>
  <sheetViews>
    <sheetView showGridLines="0" defaultGridColor="0" colorId="22" zoomScaleNormal="100" zoomScaleSheetLayoutView="70" workbookViewId="0"/>
  </sheetViews>
  <sheetFormatPr defaultColWidth="10.69921875" defaultRowHeight="13.5"/>
  <cols>
    <col min="1" max="1" width="14.3984375" style="10" bestFit="1" customWidth="1"/>
    <col min="2" max="2" width="14.296875" style="10" customWidth="1"/>
    <col min="3" max="8" width="9.69921875" style="10" customWidth="1"/>
    <col min="9" max="16384" width="10.69921875" style="10"/>
  </cols>
  <sheetData>
    <row r="1" spans="1:9">
      <c r="B1" s="11"/>
      <c r="C1" s="31"/>
    </row>
    <row r="2" spans="1:9" ht="17.25" customHeight="1">
      <c r="A2" s="12"/>
      <c r="B2" s="289" t="s">
        <v>312</v>
      </c>
      <c r="C2" s="290"/>
      <c r="D2" s="290"/>
      <c r="E2" s="290"/>
      <c r="F2" s="290"/>
      <c r="G2" s="290"/>
      <c r="H2" s="290"/>
    </row>
    <row r="3" spans="1:9" ht="14.25" customHeight="1" thickBot="1">
      <c r="B3" s="239"/>
      <c r="C3" s="239"/>
      <c r="D3" s="239"/>
      <c r="E3" s="239"/>
      <c r="F3" s="239"/>
      <c r="G3" s="239"/>
      <c r="H3" s="240" t="s">
        <v>181</v>
      </c>
    </row>
    <row r="4" spans="1:9" ht="17.100000000000001" customHeight="1">
      <c r="B4" s="294" t="s">
        <v>2</v>
      </c>
      <c r="C4" s="291" t="s">
        <v>0</v>
      </c>
      <c r="D4" s="292"/>
      <c r="E4" s="293"/>
      <c r="F4" s="291" t="s">
        <v>1</v>
      </c>
      <c r="G4" s="292"/>
      <c r="H4" s="292"/>
    </row>
    <row r="5" spans="1:9" ht="17.100000000000001" customHeight="1">
      <c r="B5" s="295"/>
      <c r="C5" s="38" t="s">
        <v>3</v>
      </c>
      <c r="D5" s="38" t="s">
        <v>275</v>
      </c>
      <c r="E5" s="38" t="s">
        <v>15</v>
      </c>
      <c r="F5" s="38" t="s">
        <v>3</v>
      </c>
      <c r="G5" s="38" t="s">
        <v>275</v>
      </c>
      <c r="H5" s="39" t="s">
        <v>15</v>
      </c>
    </row>
    <row r="6" spans="1:9" ht="17.100000000000001" customHeight="1">
      <c r="A6" s="31"/>
      <c r="B6" s="241" t="s">
        <v>303</v>
      </c>
      <c r="C6" s="242">
        <v>125612528</v>
      </c>
      <c r="D6" s="243">
        <v>123802067</v>
      </c>
      <c r="E6" s="243">
        <v>1810461</v>
      </c>
      <c r="F6" s="243">
        <v>123532510</v>
      </c>
      <c r="G6" s="243">
        <v>122190940</v>
      </c>
      <c r="H6" s="243">
        <v>1341570</v>
      </c>
      <c r="I6" s="31"/>
    </row>
    <row r="7" spans="1:9" ht="17.100000000000001" customHeight="1">
      <c r="B7" s="244">
        <v>24</v>
      </c>
      <c r="C7" s="242">
        <v>127323142</v>
      </c>
      <c r="D7" s="243">
        <v>125657399</v>
      </c>
      <c r="E7" s="243">
        <v>1665744</v>
      </c>
      <c r="F7" s="243">
        <v>125661097</v>
      </c>
      <c r="G7" s="243">
        <v>124422947</v>
      </c>
      <c r="H7" s="243">
        <v>1238150</v>
      </c>
    </row>
    <row r="8" spans="1:9" ht="17.100000000000001" customHeight="1">
      <c r="B8" s="244">
        <v>25</v>
      </c>
      <c r="C8" s="242">
        <v>141202724</v>
      </c>
      <c r="D8" s="243">
        <v>140023787</v>
      </c>
      <c r="E8" s="243">
        <v>1178937</v>
      </c>
      <c r="F8" s="243">
        <v>140186109</v>
      </c>
      <c r="G8" s="243">
        <v>139285703</v>
      </c>
      <c r="H8" s="243">
        <v>900405</v>
      </c>
    </row>
    <row r="9" spans="1:9" ht="6" customHeight="1">
      <c r="B9" s="245"/>
      <c r="C9" s="246"/>
      <c r="D9" s="246"/>
      <c r="E9" s="246"/>
      <c r="F9" s="246"/>
      <c r="G9" s="246"/>
      <c r="H9" s="246"/>
    </row>
    <row r="10" spans="1:9" ht="17.100000000000001" customHeight="1">
      <c r="B10" s="247" t="s">
        <v>4</v>
      </c>
      <c r="C10" s="248">
        <v>279373</v>
      </c>
      <c r="D10" s="249">
        <v>227908</v>
      </c>
      <c r="E10" s="249">
        <v>51464</v>
      </c>
      <c r="F10" s="249">
        <v>249718</v>
      </c>
      <c r="G10" s="249">
        <v>222692</v>
      </c>
      <c r="H10" s="249">
        <v>27027</v>
      </c>
    </row>
    <row r="11" spans="1:9" ht="27.75" customHeight="1">
      <c r="B11" s="250" t="s">
        <v>276</v>
      </c>
      <c r="C11" s="248">
        <v>48647823</v>
      </c>
      <c r="D11" s="249">
        <v>48647144</v>
      </c>
      <c r="E11" s="249">
        <v>679</v>
      </c>
      <c r="F11" s="249">
        <v>48625840</v>
      </c>
      <c r="G11" s="249">
        <v>48625338</v>
      </c>
      <c r="H11" s="249">
        <v>502</v>
      </c>
    </row>
    <row r="12" spans="1:9" ht="17.100000000000001" customHeight="1">
      <c r="B12" s="247" t="s">
        <v>5</v>
      </c>
      <c r="C12" s="248">
        <v>808860</v>
      </c>
      <c r="D12" s="249">
        <v>584467</v>
      </c>
      <c r="E12" s="249">
        <v>224393</v>
      </c>
      <c r="F12" s="249">
        <v>670665</v>
      </c>
      <c r="G12" s="249">
        <v>569313</v>
      </c>
      <c r="H12" s="249">
        <v>101351</v>
      </c>
    </row>
    <row r="13" spans="1:9" ht="29.25" customHeight="1">
      <c r="B13" s="250" t="s">
        <v>277</v>
      </c>
      <c r="C13" s="248">
        <v>10070028</v>
      </c>
      <c r="D13" s="249">
        <v>10070028</v>
      </c>
      <c r="E13" s="249">
        <v>0</v>
      </c>
      <c r="F13" s="249">
        <v>10004407</v>
      </c>
      <c r="G13" s="249">
        <v>10004407</v>
      </c>
      <c r="H13" s="249">
        <v>0</v>
      </c>
    </row>
    <row r="14" spans="1:9" ht="17.100000000000001" customHeight="1">
      <c r="B14" s="247" t="s">
        <v>6</v>
      </c>
      <c r="C14" s="248">
        <v>33964705</v>
      </c>
      <c r="D14" s="249">
        <v>33894515</v>
      </c>
      <c r="E14" s="249">
        <v>70190</v>
      </c>
      <c r="F14" s="249">
        <v>33912477</v>
      </c>
      <c r="G14" s="249">
        <v>33848130</v>
      </c>
      <c r="H14" s="249">
        <v>64347</v>
      </c>
    </row>
    <row r="15" spans="1:9" ht="17.100000000000001" customHeight="1">
      <c r="B15" s="247" t="s">
        <v>278</v>
      </c>
      <c r="C15" s="248">
        <v>3329152</v>
      </c>
      <c r="D15" s="249">
        <v>3327988</v>
      </c>
      <c r="E15" s="249">
        <v>1165</v>
      </c>
      <c r="F15" s="249">
        <v>3322891</v>
      </c>
      <c r="G15" s="249">
        <v>3321762</v>
      </c>
      <c r="H15" s="249">
        <v>1129</v>
      </c>
    </row>
    <row r="16" spans="1:9" ht="17.100000000000001" customHeight="1">
      <c r="B16" s="247" t="s">
        <v>7</v>
      </c>
      <c r="C16" s="248">
        <v>6321960</v>
      </c>
      <c r="D16" s="249">
        <v>6259751</v>
      </c>
      <c r="E16" s="249">
        <v>62209</v>
      </c>
      <c r="F16" s="249">
        <v>6251192</v>
      </c>
      <c r="G16" s="249">
        <v>6191758</v>
      </c>
      <c r="H16" s="249">
        <v>59434</v>
      </c>
    </row>
    <row r="17" spans="2:8" ht="17.100000000000001" customHeight="1">
      <c r="B17" s="247" t="s">
        <v>8</v>
      </c>
      <c r="C17" s="248">
        <v>28</v>
      </c>
      <c r="D17" s="251">
        <v>0</v>
      </c>
      <c r="E17" s="249">
        <v>28</v>
      </c>
      <c r="F17" s="251">
        <v>0</v>
      </c>
      <c r="G17" s="251">
        <v>0</v>
      </c>
      <c r="H17" s="251">
        <v>0</v>
      </c>
    </row>
    <row r="18" spans="2:8" ht="17.100000000000001" customHeight="1">
      <c r="B18" s="252" t="s">
        <v>9</v>
      </c>
      <c r="C18" s="253">
        <v>36444894</v>
      </c>
      <c r="D18" s="251">
        <v>35677395</v>
      </c>
      <c r="E18" s="251">
        <v>767499</v>
      </c>
      <c r="F18" s="251">
        <v>35814044</v>
      </c>
      <c r="G18" s="251">
        <v>35168644</v>
      </c>
      <c r="H18" s="251">
        <v>645401</v>
      </c>
    </row>
    <row r="19" spans="2:8" ht="17.100000000000001" customHeight="1">
      <c r="B19" s="247" t="s">
        <v>10</v>
      </c>
      <c r="C19" s="253">
        <v>539672</v>
      </c>
      <c r="D19" s="251">
        <v>539672</v>
      </c>
      <c r="E19" s="251">
        <v>0</v>
      </c>
      <c r="F19" s="251">
        <v>539672</v>
      </c>
      <c r="G19" s="251">
        <v>539672</v>
      </c>
      <c r="H19" s="251">
        <v>0</v>
      </c>
    </row>
    <row r="20" spans="2:8" ht="17.100000000000001" customHeight="1">
      <c r="B20" s="252" t="s">
        <v>11</v>
      </c>
      <c r="C20" s="253">
        <v>0</v>
      </c>
      <c r="D20" s="251">
        <v>0</v>
      </c>
      <c r="E20" s="251">
        <v>0</v>
      </c>
      <c r="F20" s="251">
        <v>0</v>
      </c>
      <c r="G20" s="251">
        <v>0</v>
      </c>
      <c r="H20" s="251">
        <v>0</v>
      </c>
    </row>
    <row r="21" spans="2:8" ht="17.100000000000001" customHeight="1">
      <c r="B21" s="254" t="s">
        <v>12</v>
      </c>
      <c r="C21" s="253">
        <v>0</v>
      </c>
      <c r="D21" s="251">
        <v>0</v>
      </c>
      <c r="E21" s="251">
        <v>0</v>
      </c>
      <c r="F21" s="251">
        <v>0</v>
      </c>
      <c r="G21" s="251">
        <v>0</v>
      </c>
      <c r="H21" s="251">
        <v>0</v>
      </c>
    </row>
    <row r="22" spans="2:8" ht="14.25" customHeight="1">
      <c r="B22" s="254" t="s">
        <v>14</v>
      </c>
      <c r="C22" s="253">
        <v>0</v>
      </c>
      <c r="D22" s="251">
        <v>0</v>
      </c>
      <c r="E22" s="251">
        <v>0</v>
      </c>
      <c r="F22" s="251">
        <v>0</v>
      </c>
      <c r="G22" s="251">
        <v>0</v>
      </c>
      <c r="H22" s="251">
        <v>0</v>
      </c>
    </row>
    <row r="23" spans="2:8" ht="14.25" customHeight="1">
      <c r="B23" s="247" t="s">
        <v>13</v>
      </c>
      <c r="C23" s="253">
        <v>714770</v>
      </c>
      <c r="D23" s="251">
        <v>713461</v>
      </c>
      <c r="E23" s="251">
        <v>1309</v>
      </c>
      <c r="F23" s="251">
        <v>714240</v>
      </c>
      <c r="G23" s="251">
        <v>713025</v>
      </c>
      <c r="H23" s="251">
        <v>1215</v>
      </c>
    </row>
    <row r="24" spans="2:8" ht="14.25" thickBot="1">
      <c r="B24" s="255" t="s">
        <v>16</v>
      </c>
      <c r="C24" s="256">
        <v>81457</v>
      </c>
      <c r="D24" s="257">
        <v>81457</v>
      </c>
      <c r="E24" s="257">
        <v>0</v>
      </c>
      <c r="F24" s="257">
        <v>80961</v>
      </c>
      <c r="G24" s="257">
        <v>80961</v>
      </c>
      <c r="H24" s="257">
        <v>0</v>
      </c>
    </row>
    <row r="25" spans="2:8">
      <c r="B25" s="296" t="s">
        <v>189</v>
      </c>
      <c r="C25" s="296"/>
      <c r="D25" s="296"/>
      <c r="E25" s="296"/>
      <c r="F25" s="296"/>
      <c r="G25" s="296"/>
      <c r="H25" s="40"/>
    </row>
    <row r="26" spans="2:8">
      <c r="B26" s="41" t="s">
        <v>173</v>
      </c>
      <c r="C26" s="41"/>
      <c r="D26" s="41"/>
      <c r="E26" s="41"/>
      <c r="F26" s="41"/>
      <c r="G26" s="41"/>
      <c r="H26" s="40"/>
    </row>
  </sheetData>
  <mergeCells count="5">
    <mergeCell ref="B2:H2"/>
    <mergeCell ref="F4:H4"/>
    <mergeCell ref="C4:E4"/>
    <mergeCell ref="B4:B5"/>
    <mergeCell ref="B25:G2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83" firstPageNumber="23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3"/>
  <sheetViews>
    <sheetView showGridLines="0" defaultGridColor="0" colorId="22" zoomScaleNormal="100" zoomScaleSheetLayoutView="70" workbookViewId="0"/>
  </sheetViews>
  <sheetFormatPr defaultColWidth="10.69921875" defaultRowHeight="13.5"/>
  <cols>
    <col min="1" max="1" width="14.3984375" style="10" bestFit="1" customWidth="1"/>
    <col min="2" max="2" width="8.5" style="10" customWidth="1"/>
    <col min="3" max="3" width="11.69921875" style="10" customWidth="1"/>
    <col min="4" max="5" width="12.09765625" style="10" customWidth="1"/>
    <col min="6" max="6" width="9.796875" style="10" customWidth="1"/>
    <col min="7" max="7" width="7.19921875" style="10" customWidth="1"/>
    <col min="8" max="8" width="11.09765625" style="10" customWidth="1"/>
    <col min="9" max="16384" width="10.69921875" style="10"/>
  </cols>
  <sheetData>
    <row r="1" spans="1:8">
      <c r="B1" s="11"/>
    </row>
    <row r="2" spans="1:8" ht="21" customHeight="1">
      <c r="A2" s="12"/>
      <c r="B2" s="303" t="s">
        <v>255</v>
      </c>
      <c r="C2" s="304"/>
      <c r="D2" s="304"/>
      <c r="E2" s="304"/>
      <c r="F2" s="304"/>
      <c r="G2" s="304"/>
      <c r="H2" s="304"/>
    </row>
    <row r="3" spans="1:8" s="3" customFormat="1" ht="19.5" customHeight="1" thickBot="1">
      <c r="B3" s="307" t="s">
        <v>321</v>
      </c>
      <c r="C3" s="308"/>
      <c r="D3" s="308"/>
      <c r="E3" s="308"/>
      <c r="F3" s="1"/>
      <c r="G3" s="1"/>
      <c r="H3" s="2" t="s">
        <v>223</v>
      </c>
    </row>
    <row r="4" spans="1:8" ht="15.95" customHeight="1">
      <c r="B4" s="309" t="s">
        <v>17</v>
      </c>
      <c r="C4" s="310"/>
      <c r="D4" s="13" t="s">
        <v>122</v>
      </c>
      <c r="E4" s="13" t="s">
        <v>121</v>
      </c>
      <c r="F4" s="13" t="s">
        <v>120</v>
      </c>
      <c r="G4" s="13" t="s">
        <v>256</v>
      </c>
      <c r="H4" s="13" t="s">
        <v>18</v>
      </c>
    </row>
    <row r="5" spans="1:8" ht="15.95" customHeight="1">
      <c r="B5" s="305" t="s">
        <v>301</v>
      </c>
      <c r="C5" s="306"/>
      <c r="D5" s="14">
        <v>71473716014</v>
      </c>
      <c r="E5" s="15">
        <v>69556713631</v>
      </c>
      <c r="F5" s="15">
        <v>96638787</v>
      </c>
      <c r="G5" s="16" t="s">
        <v>178</v>
      </c>
      <c r="H5" s="15">
        <v>1820363596</v>
      </c>
    </row>
    <row r="6" spans="1:8" ht="15.95" customHeight="1">
      <c r="B6" s="301">
        <v>25</v>
      </c>
      <c r="C6" s="302"/>
      <c r="D6" s="14">
        <v>74832087888</v>
      </c>
      <c r="E6" s="15">
        <v>73051370039</v>
      </c>
      <c r="F6" s="15">
        <v>125121025</v>
      </c>
      <c r="G6" s="16" t="s">
        <v>178</v>
      </c>
      <c r="H6" s="15">
        <v>1655596824</v>
      </c>
    </row>
    <row r="7" spans="1:8" ht="15.95" customHeight="1">
      <c r="B7" s="301">
        <v>26</v>
      </c>
      <c r="C7" s="302"/>
      <c r="D7" s="14">
        <v>77359113672</v>
      </c>
      <c r="E7" s="15">
        <v>75719534177</v>
      </c>
      <c r="F7" s="15">
        <v>140832923</v>
      </c>
      <c r="G7" s="16" t="s">
        <v>222</v>
      </c>
      <c r="H7" s="15">
        <v>1498746572</v>
      </c>
    </row>
    <row r="8" spans="1:8" ht="6.75" customHeight="1">
      <c r="B8" s="17"/>
      <c r="C8" s="17"/>
      <c r="D8" s="14"/>
      <c r="E8" s="15"/>
      <c r="F8" s="15"/>
      <c r="G8" s="18"/>
      <c r="H8" s="15"/>
    </row>
    <row r="9" spans="1:8" ht="15.95" customHeight="1">
      <c r="B9" s="299" t="s">
        <v>19</v>
      </c>
      <c r="C9" s="300"/>
      <c r="D9" s="14">
        <v>32047483258</v>
      </c>
      <c r="E9" s="19">
        <v>30725677486</v>
      </c>
      <c r="F9" s="19">
        <v>101713793</v>
      </c>
      <c r="G9" s="16" t="s">
        <v>222</v>
      </c>
      <c r="H9" s="19">
        <v>1220091979</v>
      </c>
    </row>
    <row r="10" spans="1:8" ht="15.95" customHeight="1">
      <c r="B10" s="17"/>
      <c r="C10" s="175" t="s">
        <v>20</v>
      </c>
      <c r="D10" s="14">
        <v>25925698934</v>
      </c>
      <c r="E10" s="19">
        <v>24625548893</v>
      </c>
      <c r="F10" s="19">
        <v>98665823</v>
      </c>
      <c r="G10" s="16" t="s">
        <v>222</v>
      </c>
      <c r="H10" s="19">
        <v>1201484218</v>
      </c>
    </row>
    <row r="11" spans="1:8" ht="15.95" customHeight="1">
      <c r="B11" s="17"/>
      <c r="C11" s="175" t="s">
        <v>21</v>
      </c>
      <c r="D11" s="14">
        <v>5678359378</v>
      </c>
      <c r="E11" s="19">
        <v>5656703647</v>
      </c>
      <c r="F11" s="19">
        <v>3047970</v>
      </c>
      <c r="G11" s="16" t="s">
        <v>222</v>
      </c>
      <c r="H11" s="19">
        <v>18607761</v>
      </c>
    </row>
    <row r="12" spans="1:8" ht="15.95" customHeight="1">
      <c r="B12" s="17"/>
      <c r="C12" s="175" t="s">
        <v>22</v>
      </c>
      <c r="D12" s="14">
        <v>443424946</v>
      </c>
      <c r="E12" s="19">
        <v>443424946</v>
      </c>
      <c r="F12" s="16" t="s">
        <v>222</v>
      </c>
      <c r="G12" s="16" t="s">
        <v>222</v>
      </c>
      <c r="H12" s="16" t="s">
        <v>222</v>
      </c>
    </row>
    <row r="13" spans="1:8" ht="9" customHeight="1">
      <c r="B13" s="17" t="s">
        <v>23</v>
      </c>
      <c r="C13" s="17"/>
      <c r="D13" s="14"/>
      <c r="E13" s="15"/>
      <c r="F13" s="15"/>
      <c r="G13" s="16"/>
      <c r="H13" s="15"/>
    </row>
    <row r="14" spans="1:8" ht="15.95" customHeight="1">
      <c r="B14" s="299" t="s">
        <v>24</v>
      </c>
      <c r="C14" s="300"/>
      <c r="D14" s="14">
        <v>17868107420</v>
      </c>
      <c r="E14" s="19">
        <v>17741951276</v>
      </c>
      <c r="F14" s="16">
        <v>17268037</v>
      </c>
      <c r="G14" s="16" t="s">
        <v>222</v>
      </c>
      <c r="H14" s="19">
        <v>108888107</v>
      </c>
    </row>
    <row r="15" spans="1:8" ht="15.95" customHeight="1">
      <c r="B15" s="17"/>
      <c r="C15" s="175" t="s">
        <v>20</v>
      </c>
      <c r="D15" s="14">
        <v>519224344</v>
      </c>
      <c r="E15" s="19">
        <v>499981783</v>
      </c>
      <c r="F15" s="19">
        <v>1460954</v>
      </c>
      <c r="G15" s="16" t="s">
        <v>222</v>
      </c>
      <c r="H15" s="19">
        <v>17781607</v>
      </c>
    </row>
    <row r="16" spans="1:8" ht="15.95" customHeight="1">
      <c r="B16" s="17"/>
      <c r="C16" s="175" t="s">
        <v>21</v>
      </c>
      <c r="D16" s="14">
        <v>17348883076</v>
      </c>
      <c r="E16" s="19">
        <v>17241969493</v>
      </c>
      <c r="F16" s="19">
        <v>15807083</v>
      </c>
      <c r="G16" s="16" t="s">
        <v>222</v>
      </c>
      <c r="H16" s="19">
        <v>91106500</v>
      </c>
    </row>
    <row r="17" spans="2:8" ht="6" customHeight="1">
      <c r="B17" s="17"/>
      <c r="C17" s="17"/>
      <c r="D17" s="14"/>
      <c r="E17" s="19"/>
      <c r="F17" s="19"/>
      <c r="G17" s="16"/>
      <c r="H17" s="19"/>
    </row>
    <row r="18" spans="2:8" ht="15.95" customHeight="1">
      <c r="B18" s="299" t="s">
        <v>25</v>
      </c>
      <c r="C18" s="300"/>
      <c r="D18" s="14">
        <v>7722581681</v>
      </c>
      <c r="E18" s="19">
        <v>7722581681</v>
      </c>
      <c r="F18" s="16" t="s">
        <v>222</v>
      </c>
      <c r="G18" s="16" t="s">
        <v>222</v>
      </c>
      <c r="H18" s="16" t="s">
        <v>222</v>
      </c>
    </row>
    <row r="19" spans="2:8" ht="15.95" customHeight="1">
      <c r="B19" s="17"/>
      <c r="C19" s="175" t="s">
        <v>26</v>
      </c>
      <c r="D19" s="14">
        <v>6646342812</v>
      </c>
      <c r="E19" s="19">
        <v>6646342812</v>
      </c>
      <c r="F19" s="16" t="s">
        <v>222</v>
      </c>
      <c r="G19" s="16" t="s">
        <v>222</v>
      </c>
      <c r="H19" s="16" t="s">
        <v>222</v>
      </c>
    </row>
    <row r="20" spans="2:8" ht="15.95" customHeight="1">
      <c r="B20" s="17"/>
      <c r="C20" s="175" t="s">
        <v>27</v>
      </c>
      <c r="D20" s="14">
        <v>1076238869</v>
      </c>
      <c r="E20" s="19">
        <v>1076238869</v>
      </c>
      <c r="F20" s="16" t="s">
        <v>222</v>
      </c>
      <c r="G20" s="16" t="s">
        <v>222</v>
      </c>
      <c r="H20" s="16" t="s">
        <v>222</v>
      </c>
    </row>
    <row r="21" spans="2:8" ht="6.75" customHeight="1">
      <c r="B21" s="17"/>
      <c r="C21" s="17"/>
      <c r="D21" s="14"/>
      <c r="E21" s="19"/>
      <c r="F21" s="19"/>
      <c r="G21" s="16"/>
      <c r="H21" s="19"/>
    </row>
    <row r="22" spans="2:8" ht="15.95" customHeight="1">
      <c r="B22" s="299" t="s">
        <v>257</v>
      </c>
      <c r="C22" s="300"/>
      <c r="D22" s="14">
        <v>1745898457</v>
      </c>
      <c r="E22" s="19">
        <v>1688830007</v>
      </c>
      <c r="F22" s="19">
        <v>3902141</v>
      </c>
      <c r="G22" s="16" t="s">
        <v>222</v>
      </c>
      <c r="H22" s="19">
        <v>53166309</v>
      </c>
    </row>
    <row r="23" spans="2:8" ht="15.95" customHeight="1">
      <c r="B23" s="299" t="s">
        <v>28</v>
      </c>
      <c r="C23" s="300"/>
      <c r="D23" s="14">
        <v>897024714</v>
      </c>
      <c r="E23" s="19">
        <v>897024714</v>
      </c>
      <c r="F23" s="16" t="s">
        <v>222</v>
      </c>
      <c r="G23" s="16" t="s">
        <v>222</v>
      </c>
      <c r="H23" s="16" t="s">
        <v>222</v>
      </c>
    </row>
    <row r="24" spans="2:8" ht="15.95" customHeight="1">
      <c r="B24" s="299" t="s">
        <v>29</v>
      </c>
      <c r="C24" s="300"/>
      <c r="D24" s="14">
        <v>275209700</v>
      </c>
      <c r="E24" s="19">
        <v>275209700</v>
      </c>
      <c r="F24" s="16" t="s">
        <v>222</v>
      </c>
      <c r="G24" s="16" t="s">
        <v>222</v>
      </c>
      <c r="H24" s="16" t="s">
        <v>222</v>
      </c>
    </row>
    <row r="25" spans="2:8" ht="15.95" customHeight="1">
      <c r="B25" s="299" t="s">
        <v>258</v>
      </c>
      <c r="C25" s="300"/>
      <c r="D25" s="14">
        <v>412387000</v>
      </c>
      <c r="E25" s="19">
        <v>412387000</v>
      </c>
      <c r="F25" s="16" t="s">
        <v>222</v>
      </c>
      <c r="G25" s="16" t="s">
        <v>222</v>
      </c>
      <c r="H25" s="16" t="s">
        <v>222</v>
      </c>
    </row>
    <row r="26" spans="2:8" ht="15.95" customHeight="1">
      <c r="B26" s="299" t="s">
        <v>30</v>
      </c>
      <c r="C26" s="300"/>
      <c r="D26" s="14">
        <v>5937959040</v>
      </c>
      <c r="E26" s="19">
        <v>5933625584</v>
      </c>
      <c r="F26" s="16" t="s">
        <v>222</v>
      </c>
      <c r="G26" s="16" t="s">
        <v>222</v>
      </c>
      <c r="H26" s="19">
        <v>4333456</v>
      </c>
    </row>
    <row r="27" spans="2:8" ht="15.95" customHeight="1">
      <c r="B27" s="299" t="s">
        <v>259</v>
      </c>
      <c r="C27" s="300"/>
      <c r="D27" s="14">
        <v>10424714209</v>
      </c>
      <c r="E27" s="19">
        <v>10295455429</v>
      </c>
      <c r="F27" s="16">
        <v>17948952</v>
      </c>
      <c r="G27" s="16" t="s">
        <v>222</v>
      </c>
      <c r="H27" s="16">
        <v>111309828</v>
      </c>
    </row>
    <row r="28" spans="2:8" ht="15.95" customHeight="1">
      <c r="B28" s="299" t="s">
        <v>221</v>
      </c>
      <c r="C28" s="300"/>
      <c r="D28" s="14">
        <v>1379000</v>
      </c>
      <c r="E28" s="19">
        <v>1366300</v>
      </c>
      <c r="F28" s="16" t="s">
        <v>222</v>
      </c>
      <c r="G28" s="16" t="s">
        <v>222</v>
      </c>
      <c r="H28" s="16">
        <v>12700</v>
      </c>
    </row>
    <row r="29" spans="2:8" ht="15.95" customHeight="1">
      <c r="B29" s="299" t="s">
        <v>119</v>
      </c>
      <c r="C29" s="300"/>
      <c r="D29" s="14">
        <v>25278700</v>
      </c>
      <c r="E29" s="19">
        <v>25278700</v>
      </c>
      <c r="F29" s="16" t="s">
        <v>222</v>
      </c>
      <c r="G29" s="16" t="s">
        <v>222</v>
      </c>
      <c r="H29" s="16" t="s">
        <v>222</v>
      </c>
    </row>
    <row r="30" spans="2:8" ht="6" customHeight="1">
      <c r="B30" s="8"/>
      <c r="C30" s="8"/>
      <c r="D30" s="20"/>
      <c r="E30" s="21"/>
      <c r="F30" s="5"/>
      <c r="G30" s="16"/>
      <c r="H30" s="5"/>
    </row>
    <row r="31" spans="2:8" ht="15.95" customHeight="1">
      <c r="B31" s="297" t="s">
        <v>118</v>
      </c>
      <c r="C31" s="22" t="s">
        <v>31</v>
      </c>
      <c r="D31" s="14">
        <v>1090493</v>
      </c>
      <c r="E31" s="23">
        <v>146300</v>
      </c>
      <c r="F31" s="23" t="s">
        <v>222</v>
      </c>
      <c r="G31" s="24" t="s">
        <v>222</v>
      </c>
      <c r="H31" s="25">
        <v>944193</v>
      </c>
    </row>
    <row r="32" spans="2:8" ht="15.95" customHeight="1" thickBot="1">
      <c r="B32" s="298"/>
      <c r="C32" s="26" t="s">
        <v>260</v>
      </c>
      <c r="D32" s="27" t="s">
        <v>222</v>
      </c>
      <c r="E32" s="28" t="s">
        <v>222</v>
      </c>
      <c r="F32" s="6" t="s">
        <v>222</v>
      </c>
      <c r="G32" s="29" t="s">
        <v>222</v>
      </c>
      <c r="H32" s="6" t="s">
        <v>222</v>
      </c>
    </row>
    <row r="33" spans="2:8" ht="14.25" customHeight="1">
      <c r="B33" s="8" t="s">
        <v>32</v>
      </c>
      <c r="C33" s="8"/>
      <c r="D33" s="3"/>
      <c r="E33" s="3"/>
      <c r="F33" s="3"/>
      <c r="G33" s="3"/>
      <c r="H33" s="3"/>
    </row>
  </sheetData>
  <mergeCells count="18">
    <mergeCell ref="B9:C9"/>
    <mergeCell ref="B22:C22"/>
    <mergeCell ref="B7:C7"/>
    <mergeCell ref="B2:H2"/>
    <mergeCell ref="B25:C25"/>
    <mergeCell ref="B5:C5"/>
    <mergeCell ref="B6:C6"/>
    <mergeCell ref="B3:E3"/>
    <mergeCell ref="B4:C4"/>
    <mergeCell ref="B14:C14"/>
    <mergeCell ref="B18:C18"/>
    <mergeCell ref="B31:B32"/>
    <mergeCell ref="B23:C23"/>
    <mergeCell ref="B24:C24"/>
    <mergeCell ref="B28:C28"/>
    <mergeCell ref="B29:C29"/>
    <mergeCell ref="B27:C27"/>
    <mergeCell ref="B26:C2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H32"/>
  <sheetViews>
    <sheetView showGridLines="0" defaultGridColor="0" topLeftCell="A7" colorId="22" zoomScaleNormal="100" zoomScaleSheetLayoutView="70" workbookViewId="0">
      <selection activeCell="A31" sqref="A31"/>
    </sheetView>
  </sheetViews>
  <sheetFormatPr defaultColWidth="10.69921875" defaultRowHeight="13.5"/>
  <cols>
    <col min="1" max="1" width="14.3984375" style="10" bestFit="1" customWidth="1"/>
    <col min="2" max="2" width="8.5" style="10" customWidth="1"/>
    <col min="3" max="3" width="11.69921875" style="10" customWidth="1"/>
    <col min="4" max="5" width="12.09765625" style="10" customWidth="1"/>
    <col min="6" max="6" width="9.796875" style="10" customWidth="1"/>
    <col min="7" max="7" width="7.796875" style="10" customWidth="1"/>
    <col min="8" max="8" width="11.296875" style="10" customWidth="1"/>
    <col min="9" max="16384" width="10.69921875" style="10"/>
  </cols>
  <sheetData>
    <row r="1" spans="2:8">
      <c r="B1" s="11"/>
    </row>
    <row r="2" spans="2:8" s="3" customFormat="1" ht="20.25" customHeight="1" thickBot="1">
      <c r="B2" s="313" t="s">
        <v>313</v>
      </c>
      <c r="C2" s="314"/>
      <c r="D2" s="314"/>
      <c r="E2" s="314"/>
      <c r="F2" s="200"/>
      <c r="G2" s="200"/>
      <c r="H2" s="201" t="s">
        <v>223</v>
      </c>
    </row>
    <row r="3" spans="2:8" ht="13.5" customHeight="1">
      <c r="B3" s="315" t="s">
        <v>17</v>
      </c>
      <c r="C3" s="315"/>
      <c r="D3" s="176" t="s">
        <v>122</v>
      </c>
      <c r="E3" s="176" t="s">
        <v>121</v>
      </c>
      <c r="F3" s="176" t="s">
        <v>120</v>
      </c>
      <c r="G3" s="176" t="s">
        <v>256</v>
      </c>
      <c r="H3" s="176" t="s">
        <v>18</v>
      </c>
    </row>
    <row r="4" spans="2:8" ht="13.5" customHeight="1">
      <c r="B4" s="316" t="s">
        <v>301</v>
      </c>
      <c r="C4" s="317"/>
      <c r="D4" s="202">
        <v>69633130811</v>
      </c>
      <c r="E4" s="203">
        <v>69159564931</v>
      </c>
      <c r="F4" s="203">
        <v>50900</v>
      </c>
      <c r="G4" s="204" t="s">
        <v>178</v>
      </c>
      <c r="H4" s="203">
        <v>473514980</v>
      </c>
    </row>
    <row r="5" spans="2:8" ht="13.5" customHeight="1">
      <c r="B5" s="316">
        <v>25</v>
      </c>
      <c r="C5" s="317"/>
      <c r="D5" s="202">
        <v>73019628895</v>
      </c>
      <c r="E5" s="203">
        <v>72623921404</v>
      </c>
      <c r="F5" s="205" t="s">
        <v>178</v>
      </c>
      <c r="G5" s="204" t="s">
        <v>178</v>
      </c>
      <c r="H5" s="203">
        <v>395707491</v>
      </c>
    </row>
    <row r="6" spans="2:8" ht="13.5" customHeight="1">
      <c r="B6" s="316">
        <v>26</v>
      </c>
      <c r="C6" s="317"/>
      <c r="D6" s="202">
        <v>75682368833</v>
      </c>
      <c r="E6" s="203">
        <v>75301453141</v>
      </c>
      <c r="F6" s="204">
        <v>46500</v>
      </c>
      <c r="G6" s="204" t="s">
        <v>222</v>
      </c>
      <c r="H6" s="203">
        <v>380869192</v>
      </c>
    </row>
    <row r="7" spans="2:8" ht="6.75" customHeight="1">
      <c r="B7" s="206"/>
      <c r="C7" s="206"/>
      <c r="D7" s="202"/>
      <c r="E7" s="203"/>
      <c r="F7" s="203"/>
      <c r="G7" s="205"/>
      <c r="H7" s="203"/>
    </row>
    <row r="8" spans="2:8" ht="13.5" customHeight="1">
      <c r="B8" s="311" t="s">
        <v>19</v>
      </c>
      <c r="C8" s="312"/>
      <c r="D8" s="202">
        <v>30679444082</v>
      </c>
      <c r="E8" s="207">
        <v>30359343289</v>
      </c>
      <c r="F8" s="204">
        <v>20000</v>
      </c>
      <c r="G8" s="204" t="s">
        <v>222</v>
      </c>
      <c r="H8" s="207">
        <v>320080793</v>
      </c>
    </row>
    <row r="9" spans="2:8" ht="13.5" customHeight="1">
      <c r="B9" s="206"/>
      <c r="C9" s="208" t="s">
        <v>20</v>
      </c>
      <c r="D9" s="202">
        <v>24579667636</v>
      </c>
      <c r="E9" s="207">
        <v>24261763019</v>
      </c>
      <c r="F9" s="204" t="s">
        <v>222</v>
      </c>
      <c r="G9" s="204" t="s">
        <v>222</v>
      </c>
      <c r="H9" s="207">
        <v>317904617</v>
      </c>
    </row>
    <row r="10" spans="2:8" ht="13.5" customHeight="1">
      <c r="B10" s="206"/>
      <c r="C10" s="208" t="s">
        <v>21</v>
      </c>
      <c r="D10" s="202">
        <v>5656351500</v>
      </c>
      <c r="E10" s="207">
        <v>5654155324</v>
      </c>
      <c r="F10" s="204">
        <v>20000</v>
      </c>
      <c r="G10" s="204" t="s">
        <v>222</v>
      </c>
      <c r="H10" s="207">
        <v>2176176</v>
      </c>
    </row>
    <row r="11" spans="2:8" ht="13.5" customHeight="1">
      <c r="B11" s="206"/>
      <c r="C11" s="208" t="s">
        <v>22</v>
      </c>
      <c r="D11" s="202">
        <v>443424946</v>
      </c>
      <c r="E11" s="207">
        <v>443424946</v>
      </c>
      <c r="F11" s="204" t="s">
        <v>222</v>
      </c>
      <c r="G11" s="204" t="s">
        <v>222</v>
      </c>
      <c r="H11" s="204" t="s">
        <v>222</v>
      </c>
    </row>
    <row r="12" spans="2:8" ht="6.75" customHeight="1">
      <c r="B12" s="206" t="s">
        <v>23</v>
      </c>
      <c r="C12" s="206"/>
      <c r="D12" s="202"/>
      <c r="E12" s="203"/>
      <c r="F12" s="203"/>
      <c r="G12" s="204"/>
      <c r="H12" s="203"/>
    </row>
    <row r="13" spans="2:8" ht="13.5" customHeight="1">
      <c r="B13" s="311" t="s">
        <v>24</v>
      </c>
      <c r="C13" s="312"/>
      <c r="D13" s="202">
        <v>17743537504</v>
      </c>
      <c r="E13" s="207">
        <v>17734757936</v>
      </c>
      <c r="F13" s="204" t="s">
        <v>222</v>
      </c>
      <c r="G13" s="204" t="s">
        <v>222</v>
      </c>
      <c r="H13" s="207">
        <v>8779568</v>
      </c>
    </row>
    <row r="14" spans="2:8" ht="13.5" customHeight="1">
      <c r="B14" s="206"/>
      <c r="C14" s="208" t="s">
        <v>20</v>
      </c>
      <c r="D14" s="202">
        <v>500288100</v>
      </c>
      <c r="E14" s="207">
        <v>495173900</v>
      </c>
      <c r="F14" s="204" t="s">
        <v>222</v>
      </c>
      <c r="G14" s="204" t="s">
        <v>222</v>
      </c>
      <c r="H14" s="207">
        <v>5114200</v>
      </c>
    </row>
    <row r="15" spans="2:8" ht="13.5" customHeight="1">
      <c r="B15" s="206"/>
      <c r="C15" s="208" t="s">
        <v>21</v>
      </c>
      <c r="D15" s="202">
        <v>17243249404</v>
      </c>
      <c r="E15" s="207">
        <v>17239584036</v>
      </c>
      <c r="F15" s="204" t="s">
        <v>222</v>
      </c>
      <c r="G15" s="204" t="s">
        <v>222</v>
      </c>
      <c r="H15" s="207">
        <v>3665368</v>
      </c>
    </row>
    <row r="16" spans="2:8" ht="6.75" customHeight="1">
      <c r="B16" s="206"/>
      <c r="C16" s="206"/>
      <c r="D16" s="202"/>
      <c r="E16" s="207"/>
      <c r="F16" s="204"/>
      <c r="G16" s="204"/>
      <c r="H16" s="207"/>
    </row>
    <row r="17" spans="2:8" ht="13.5" customHeight="1">
      <c r="B17" s="311" t="s">
        <v>25</v>
      </c>
      <c r="C17" s="312"/>
      <c r="D17" s="202">
        <v>7722581681</v>
      </c>
      <c r="E17" s="207">
        <v>7722581681</v>
      </c>
      <c r="F17" s="204" t="s">
        <v>222</v>
      </c>
      <c r="G17" s="204" t="s">
        <v>222</v>
      </c>
      <c r="H17" s="204" t="s">
        <v>222</v>
      </c>
    </row>
    <row r="18" spans="2:8" ht="13.5" customHeight="1">
      <c r="B18" s="206"/>
      <c r="C18" s="208" t="s">
        <v>26</v>
      </c>
      <c r="D18" s="202">
        <v>6646342812</v>
      </c>
      <c r="E18" s="207">
        <v>6646342812</v>
      </c>
      <c r="F18" s="204" t="s">
        <v>222</v>
      </c>
      <c r="G18" s="204" t="s">
        <v>222</v>
      </c>
      <c r="H18" s="204" t="s">
        <v>222</v>
      </c>
    </row>
    <row r="19" spans="2:8" ht="13.5" customHeight="1">
      <c r="B19" s="206"/>
      <c r="C19" s="208" t="s">
        <v>27</v>
      </c>
      <c r="D19" s="202">
        <v>1076238869</v>
      </c>
      <c r="E19" s="207">
        <v>1076238869</v>
      </c>
      <c r="F19" s="204" t="s">
        <v>222</v>
      </c>
      <c r="G19" s="204" t="s">
        <v>222</v>
      </c>
      <c r="H19" s="204" t="s">
        <v>222</v>
      </c>
    </row>
    <row r="20" spans="2:8" ht="6.75" customHeight="1">
      <c r="B20" s="206"/>
      <c r="C20" s="206"/>
      <c r="D20" s="202"/>
      <c r="E20" s="207"/>
      <c r="F20" s="204"/>
      <c r="G20" s="204"/>
      <c r="H20" s="207"/>
    </row>
    <row r="21" spans="2:8" ht="13.5" customHeight="1">
      <c r="B21" s="311" t="s">
        <v>257</v>
      </c>
      <c r="C21" s="312"/>
      <c r="D21" s="202">
        <v>1696351600</v>
      </c>
      <c r="E21" s="207">
        <v>1682310102</v>
      </c>
      <c r="F21" s="204" t="s">
        <v>222</v>
      </c>
      <c r="G21" s="204" t="s">
        <v>222</v>
      </c>
      <c r="H21" s="207">
        <v>14041498</v>
      </c>
    </row>
    <row r="22" spans="2:8" ht="13.5" customHeight="1">
      <c r="B22" s="311" t="s">
        <v>28</v>
      </c>
      <c r="C22" s="312"/>
      <c r="D22" s="202">
        <v>897024714</v>
      </c>
      <c r="E22" s="207">
        <v>897024714</v>
      </c>
      <c r="F22" s="204" t="s">
        <v>222</v>
      </c>
      <c r="G22" s="204" t="s">
        <v>222</v>
      </c>
      <c r="H22" s="204" t="s">
        <v>222</v>
      </c>
    </row>
    <row r="23" spans="2:8" ht="13.5" customHeight="1">
      <c r="B23" s="311" t="s">
        <v>29</v>
      </c>
      <c r="C23" s="312"/>
      <c r="D23" s="202">
        <v>275209700</v>
      </c>
      <c r="E23" s="207">
        <v>275209700</v>
      </c>
      <c r="F23" s="204" t="s">
        <v>222</v>
      </c>
      <c r="G23" s="204" t="s">
        <v>222</v>
      </c>
      <c r="H23" s="204" t="s">
        <v>222</v>
      </c>
    </row>
    <row r="24" spans="2:8" ht="13.5" customHeight="1">
      <c r="B24" s="311" t="s">
        <v>258</v>
      </c>
      <c r="C24" s="312"/>
      <c r="D24" s="202">
        <v>412387000</v>
      </c>
      <c r="E24" s="207">
        <v>412387000</v>
      </c>
      <c r="F24" s="204" t="s">
        <v>222</v>
      </c>
      <c r="G24" s="204" t="s">
        <v>222</v>
      </c>
      <c r="H24" s="204" t="s">
        <v>222</v>
      </c>
    </row>
    <row r="25" spans="2:8" ht="13.5" customHeight="1">
      <c r="B25" s="311" t="s">
        <v>30</v>
      </c>
      <c r="C25" s="312"/>
      <c r="D25" s="202">
        <v>5932493052</v>
      </c>
      <c r="E25" s="207">
        <v>5928159596</v>
      </c>
      <c r="F25" s="204" t="s">
        <v>222</v>
      </c>
      <c r="G25" s="204" t="s">
        <v>222</v>
      </c>
      <c r="H25" s="204">
        <v>4333456</v>
      </c>
    </row>
    <row r="26" spans="2:8" ht="13.5" customHeight="1">
      <c r="B26" s="311" t="s">
        <v>259</v>
      </c>
      <c r="C26" s="312"/>
      <c r="D26" s="202">
        <v>10296681800</v>
      </c>
      <c r="E26" s="207">
        <v>10263034123</v>
      </c>
      <c r="F26" s="204">
        <v>26500</v>
      </c>
      <c r="G26" s="204" t="s">
        <v>222</v>
      </c>
      <c r="H26" s="204">
        <v>33621177</v>
      </c>
    </row>
    <row r="27" spans="2:8" ht="13.5" customHeight="1">
      <c r="B27" s="311" t="s">
        <v>221</v>
      </c>
      <c r="C27" s="312"/>
      <c r="D27" s="202">
        <v>1379000</v>
      </c>
      <c r="E27" s="207">
        <v>1366300</v>
      </c>
      <c r="F27" s="204" t="s">
        <v>222</v>
      </c>
      <c r="G27" s="204" t="s">
        <v>222</v>
      </c>
      <c r="H27" s="204">
        <v>12700</v>
      </c>
    </row>
    <row r="28" spans="2:8" ht="13.5" customHeight="1">
      <c r="B28" s="311" t="s">
        <v>119</v>
      </c>
      <c r="C28" s="312"/>
      <c r="D28" s="202">
        <v>25278700</v>
      </c>
      <c r="E28" s="207">
        <v>25278700</v>
      </c>
      <c r="F28" s="204" t="s">
        <v>222</v>
      </c>
      <c r="G28" s="204" t="s">
        <v>222</v>
      </c>
      <c r="H28" s="204" t="s">
        <v>222</v>
      </c>
    </row>
    <row r="29" spans="2:8" ht="6" customHeight="1">
      <c r="B29" s="206"/>
      <c r="C29" s="206"/>
      <c r="D29" s="202"/>
      <c r="E29" s="207"/>
      <c r="F29" s="204"/>
      <c r="G29" s="204"/>
      <c r="H29" s="204"/>
    </row>
    <row r="30" spans="2:8" ht="13.5" customHeight="1">
      <c r="B30" s="318" t="s">
        <v>118</v>
      </c>
      <c r="C30" s="209" t="s">
        <v>31</v>
      </c>
      <c r="D30" s="210" t="s">
        <v>222</v>
      </c>
      <c r="E30" s="211" t="s">
        <v>222</v>
      </c>
      <c r="F30" s="211" t="s">
        <v>222</v>
      </c>
      <c r="G30" s="211" t="s">
        <v>222</v>
      </c>
      <c r="H30" s="211" t="s">
        <v>222</v>
      </c>
    </row>
    <row r="31" spans="2:8" ht="13.5" customHeight="1" thickBot="1">
      <c r="B31" s="319"/>
      <c r="C31" s="212" t="s">
        <v>260</v>
      </c>
      <c r="D31" s="213" t="s">
        <v>222</v>
      </c>
      <c r="E31" s="214" t="s">
        <v>222</v>
      </c>
      <c r="F31" s="214" t="s">
        <v>222</v>
      </c>
      <c r="G31" s="214" t="s">
        <v>222</v>
      </c>
      <c r="H31" s="214" t="s">
        <v>222</v>
      </c>
    </row>
    <row r="32" spans="2:8" ht="15.75" customHeight="1">
      <c r="B32" s="215" t="s">
        <v>32</v>
      </c>
      <c r="C32" s="206"/>
      <c r="D32" s="206"/>
      <c r="E32" s="206"/>
      <c r="F32" s="206"/>
      <c r="G32" s="206"/>
      <c r="H32" s="206"/>
    </row>
  </sheetData>
  <mergeCells count="17">
    <mergeCell ref="B27:C27"/>
    <mergeCell ref="B8:C8"/>
    <mergeCell ref="B4:C4"/>
    <mergeCell ref="B5:C5"/>
    <mergeCell ref="B30:B31"/>
    <mergeCell ref="B17:C17"/>
    <mergeCell ref="B21:C21"/>
    <mergeCell ref="B28:C28"/>
    <mergeCell ref="B24:C24"/>
    <mergeCell ref="B13:C13"/>
    <mergeCell ref="B26:C26"/>
    <mergeCell ref="B2:E2"/>
    <mergeCell ref="B3:C3"/>
    <mergeCell ref="B6:C6"/>
    <mergeCell ref="B25:C25"/>
    <mergeCell ref="B22:C22"/>
    <mergeCell ref="B23:C23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H33"/>
  <sheetViews>
    <sheetView showGridLines="0" defaultGridColor="0" colorId="22" zoomScaleNormal="100" zoomScaleSheetLayoutView="70" workbookViewId="0">
      <selection activeCell="J15" sqref="J15"/>
    </sheetView>
  </sheetViews>
  <sheetFormatPr defaultColWidth="10.69921875" defaultRowHeight="13.5"/>
  <cols>
    <col min="1" max="1" width="14.3984375" style="10" bestFit="1" customWidth="1"/>
    <col min="2" max="2" width="8.5" style="10" customWidth="1"/>
    <col min="3" max="3" width="11.69921875" style="10" customWidth="1"/>
    <col min="4" max="5" width="12.09765625" style="10" customWidth="1"/>
    <col min="6" max="6" width="9.796875" style="10" customWidth="1"/>
    <col min="7" max="7" width="7.796875" style="10" customWidth="1"/>
    <col min="8" max="8" width="11.296875" style="10" customWidth="1"/>
    <col min="9" max="16384" width="10.69921875" style="10"/>
  </cols>
  <sheetData>
    <row r="1" spans="2:8">
      <c r="B1" s="11"/>
    </row>
    <row r="2" spans="2:8" ht="14.25" customHeight="1" thickBot="1">
      <c r="B2" s="313" t="s">
        <v>314</v>
      </c>
      <c r="C2" s="314"/>
      <c r="D2" s="314"/>
      <c r="E2" s="314"/>
      <c r="F2" s="200"/>
      <c r="G2" s="200"/>
      <c r="H2" s="201" t="s">
        <v>223</v>
      </c>
    </row>
    <row r="3" spans="2:8" ht="19.5" customHeight="1">
      <c r="B3" s="315" t="s">
        <v>17</v>
      </c>
      <c r="C3" s="315"/>
      <c r="D3" s="288" t="s">
        <v>122</v>
      </c>
      <c r="E3" s="288" t="s">
        <v>121</v>
      </c>
      <c r="F3" s="288" t="s">
        <v>120</v>
      </c>
      <c r="G3" s="288" t="s">
        <v>256</v>
      </c>
      <c r="H3" s="288" t="s">
        <v>18</v>
      </c>
    </row>
    <row r="4" spans="2:8" ht="13.5" customHeight="1">
      <c r="B4" s="316" t="s">
        <v>301</v>
      </c>
      <c r="C4" s="317"/>
      <c r="D4" s="202">
        <v>1840585203</v>
      </c>
      <c r="E4" s="203">
        <v>397148700</v>
      </c>
      <c r="F4" s="203">
        <v>96587887</v>
      </c>
      <c r="G4" s="204" t="s">
        <v>178</v>
      </c>
      <c r="H4" s="203">
        <v>1346848616</v>
      </c>
    </row>
    <row r="5" spans="2:8" ht="13.5" customHeight="1">
      <c r="B5" s="316">
        <v>25</v>
      </c>
      <c r="C5" s="317"/>
      <c r="D5" s="202">
        <v>1812458993</v>
      </c>
      <c r="E5" s="203">
        <v>427448635</v>
      </c>
      <c r="F5" s="203">
        <v>125121025</v>
      </c>
      <c r="G5" s="204" t="s">
        <v>178</v>
      </c>
      <c r="H5" s="203">
        <v>1259889333</v>
      </c>
    </row>
    <row r="6" spans="2:8" ht="13.5" customHeight="1">
      <c r="B6" s="316">
        <v>26</v>
      </c>
      <c r="C6" s="317"/>
      <c r="D6" s="202">
        <v>1676744839</v>
      </c>
      <c r="E6" s="203">
        <v>418081036</v>
      </c>
      <c r="F6" s="203">
        <v>140786423</v>
      </c>
      <c r="G6" s="204" t="s">
        <v>222</v>
      </c>
      <c r="H6" s="203">
        <v>1117877380</v>
      </c>
    </row>
    <row r="7" spans="2:8" ht="10.5" customHeight="1">
      <c r="B7" s="206"/>
      <c r="C7" s="206"/>
      <c r="D7" s="202"/>
      <c r="E7" s="203"/>
      <c r="F7" s="203"/>
      <c r="G7" s="205"/>
      <c r="H7" s="203"/>
    </row>
    <row r="8" spans="2:8" ht="13.5" customHeight="1">
      <c r="B8" s="311" t="s">
        <v>19</v>
      </c>
      <c r="C8" s="312"/>
      <c r="D8" s="202">
        <v>1368039176</v>
      </c>
      <c r="E8" s="207">
        <v>366334197</v>
      </c>
      <c r="F8" s="207">
        <v>101693793</v>
      </c>
      <c r="G8" s="204" t="s">
        <v>222</v>
      </c>
      <c r="H8" s="207">
        <v>900011186</v>
      </c>
    </row>
    <row r="9" spans="2:8" ht="13.5" customHeight="1">
      <c r="B9" s="206"/>
      <c r="C9" s="286" t="s">
        <v>20</v>
      </c>
      <c r="D9" s="202">
        <v>1346031298</v>
      </c>
      <c r="E9" s="207">
        <v>363785874</v>
      </c>
      <c r="F9" s="207">
        <v>98665823</v>
      </c>
      <c r="G9" s="204" t="s">
        <v>222</v>
      </c>
      <c r="H9" s="207">
        <v>883579601</v>
      </c>
    </row>
    <row r="10" spans="2:8" ht="13.5" customHeight="1">
      <c r="B10" s="206"/>
      <c r="C10" s="286" t="s">
        <v>21</v>
      </c>
      <c r="D10" s="202">
        <v>22007878</v>
      </c>
      <c r="E10" s="207">
        <v>2548323</v>
      </c>
      <c r="F10" s="207">
        <v>3027970</v>
      </c>
      <c r="G10" s="204" t="s">
        <v>222</v>
      </c>
      <c r="H10" s="207">
        <v>16431585</v>
      </c>
    </row>
    <row r="11" spans="2:8" ht="13.5" customHeight="1">
      <c r="B11" s="206"/>
      <c r="C11" s="286" t="s">
        <v>22</v>
      </c>
      <c r="D11" s="210" t="s">
        <v>222</v>
      </c>
      <c r="E11" s="204" t="s">
        <v>222</v>
      </c>
      <c r="F11" s="204" t="s">
        <v>222</v>
      </c>
      <c r="G11" s="204" t="s">
        <v>222</v>
      </c>
      <c r="H11" s="204" t="s">
        <v>222</v>
      </c>
    </row>
    <row r="12" spans="2:8" ht="10.5" customHeight="1">
      <c r="B12" s="206" t="s">
        <v>23</v>
      </c>
      <c r="C12" s="206"/>
      <c r="D12" s="202"/>
      <c r="E12" s="203"/>
      <c r="F12" s="203"/>
      <c r="G12" s="204"/>
      <c r="H12" s="203"/>
    </row>
    <row r="13" spans="2:8" ht="13.5" customHeight="1">
      <c r="B13" s="311" t="s">
        <v>24</v>
      </c>
      <c r="C13" s="312"/>
      <c r="D13" s="202">
        <v>124569916</v>
      </c>
      <c r="E13" s="207">
        <v>7193340</v>
      </c>
      <c r="F13" s="207">
        <v>17268037</v>
      </c>
      <c r="G13" s="204" t="s">
        <v>222</v>
      </c>
      <c r="H13" s="207">
        <v>100108539</v>
      </c>
    </row>
    <row r="14" spans="2:8" ht="13.5" customHeight="1">
      <c r="B14" s="206"/>
      <c r="C14" s="286" t="s">
        <v>20</v>
      </c>
      <c r="D14" s="202">
        <v>18936244</v>
      </c>
      <c r="E14" s="207">
        <v>4807883</v>
      </c>
      <c r="F14" s="207">
        <v>1460954</v>
      </c>
      <c r="G14" s="204" t="s">
        <v>222</v>
      </c>
      <c r="H14" s="207">
        <v>12667407</v>
      </c>
    </row>
    <row r="15" spans="2:8" ht="13.5" customHeight="1">
      <c r="B15" s="206"/>
      <c r="C15" s="286" t="s">
        <v>21</v>
      </c>
      <c r="D15" s="202">
        <v>105633672</v>
      </c>
      <c r="E15" s="207">
        <v>2385457</v>
      </c>
      <c r="F15" s="207">
        <v>15807083</v>
      </c>
      <c r="G15" s="204" t="s">
        <v>222</v>
      </c>
      <c r="H15" s="207">
        <v>87441132</v>
      </c>
    </row>
    <row r="16" spans="2:8" ht="10.5" customHeight="1">
      <c r="B16" s="206"/>
      <c r="C16" s="206"/>
      <c r="D16" s="202"/>
      <c r="E16" s="207"/>
      <c r="F16" s="207"/>
      <c r="G16" s="204"/>
      <c r="H16" s="207"/>
    </row>
    <row r="17" spans="2:8" ht="13.5" customHeight="1">
      <c r="B17" s="311" t="s">
        <v>25</v>
      </c>
      <c r="C17" s="312"/>
      <c r="D17" s="210" t="s">
        <v>222</v>
      </c>
      <c r="E17" s="204" t="s">
        <v>222</v>
      </c>
      <c r="F17" s="204" t="s">
        <v>222</v>
      </c>
      <c r="G17" s="204" t="s">
        <v>222</v>
      </c>
      <c r="H17" s="204" t="s">
        <v>222</v>
      </c>
    </row>
    <row r="18" spans="2:8" ht="13.5" customHeight="1">
      <c r="B18" s="206"/>
      <c r="C18" s="286" t="s">
        <v>26</v>
      </c>
      <c r="D18" s="210" t="s">
        <v>222</v>
      </c>
      <c r="E18" s="204" t="s">
        <v>222</v>
      </c>
      <c r="F18" s="204" t="s">
        <v>222</v>
      </c>
      <c r="G18" s="204" t="s">
        <v>222</v>
      </c>
      <c r="H18" s="204" t="s">
        <v>222</v>
      </c>
    </row>
    <row r="19" spans="2:8" ht="13.5" customHeight="1">
      <c r="B19" s="206"/>
      <c r="C19" s="286" t="s">
        <v>27</v>
      </c>
      <c r="D19" s="210" t="s">
        <v>222</v>
      </c>
      <c r="E19" s="204" t="s">
        <v>222</v>
      </c>
      <c r="F19" s="204" t="s">
        <v>222</v>
      </c>
      <c r="G19" s="204" t="s">
        <v>222</v>
      </c>
      <c r="H19" s="204" t="s">
        <v>222</v>
      </c>
    </row>
    <row r="20" spans="2:8" ht="10.5" customHeight="1">
      <c r="B20" s="206"/>
      <c r="C20" s="206"/>
      <c r="D20" s="202"/>
      <c r="E20" s="207"/>
      <c r="F20" s="207"/>
      <c r="G20" s="204"/>
      <c r="H20" s="207"/>
    </row>
    <row r="21" spans="2:8" ht="13.5" customHeight="1">
      <c r="B21" s="311" t="s">
        <v>257</v>
      </c>
      <c r="C21" s="312"/>
      <c r="D21" s="202">
        <v>49546857</v>
      </c>
      <c r="E21" s="207">
        <v>6519905</v>
      </c>
      <c r="F21" s="207">
        <v>3902141</v>
      </c>
      <c r="G21" s="204" t="s">
        <v>222</v>
      </c>
      <c r="H21" s="207">
        <v>39124811</v>
      </c>
    </row>
    <row r="22" spans="2:8" ht="13.5" customHeight="1">
      <c r="B22" s="311" t="s">
        <v>28</v>
      </c>
      <c r="C22" s="312"/>
      <c r="D22" s="210" t="s">
        <v>222</v>
      </c>
      <c r="E22" s="204" t="s">
        <v>222</v>
      </c>
      <c r="F22" s="204" t="s">
        <v>222</v>
      </c>
      <c r="G22" s="204" t="s">
        <v>222</v>
      </c>
      <c r="H22" s="204" t="s">
        <v>222</v>
      </c>
    </row>
    <row r="23" spans="2:8" ht="13.5" customHeight="1">
      <c r="B23" s="311" t="s">
        <v>29</v>
      </c>
      <c r="C23" s="312"/>
      <c r="D23" s="210" t="s">
        <v>222</v>
      </c>
      <c r="E23" s="204" t="s">
        <v>222</v>
      </c>
      <c r="F23" s="204" t="s">
        <v>222</v>
      </c>
      <c r="G23" s="204" t="s">
        <v>222</v>
      </c>
      <c r="H23" s="204" t="s">
        <v>222</v>
      </c>
    </row>
    <row r="24" spans="2:8" ht="13.5" customHeight="1">
      <c r="B24" s="311" t="s">
        <v>258</v>
      </c>
      <c r="C24" s="312"/>
      <c r="D24" s="210" t="s">
        <v>222</v>
      </c>
      <c r="E24" s="204" t="s">
        <v>222</v>
      </c>
      <c r="F24" s="204" t="s">
        <v>222</v>
      </c>
      <c r="G24" s="204" t="s">
        <v>222</v>
      </c>
      <c r="H24" s="204" t="s">
        <v>222</v>
      </c>
    </row>
    <row r="25" spans="2:8" ht="13.5" customHeight="1">
      <c r="B25" s="311" t="s">
        <v>30</v>
      </c>
      <c r="C25" s="312"/>
      <c r="D25" s="202">
        <v>5465988</v>
      </c>
      <c r="E25" s="204">
        <v>5465988</v>
      </c>
      <c r="F25" s="204" t="s">
        <v>222</v>
      </c>
      <c r="G25" s="204" t="s">
        <v>222</v>
      </c>
      <c r="H25" s="204" t="s">
        <v>222</v>
      </c>
    </row>
    <row r="26" spans="2:8" ht="13.5" customHeight="1">
      <c r="B26" s="311" t="s">
        <v>259</v>
      </c>
      <c r="C26" s="312"/>
      <c r="D26" s="210">
        <v>128032409</v>
      </c>
      <c r="E26" s="204">
        <v>32421306</v>
      </c>
      <c r="F26" s="204">
        <v>17922452</v>
      </c>
      <c r="G26" s="204" t="s">
        <v>222</v>
      </c>
      <c r="H26" s="204">
        <v>77688651</v>
      </c>
    </row>
    <row r="27" spans="2:8" ht="13.5" customHeight="1">
      <c r="B27" s="311" t="s">
        <v>221</v>
      </c>
      <c r="C27" s="312"/>
      <c r="D27" s="210" t="s">
        <v>222</v>
      </c>
      <c r="E27" s="204" t="s">
        <v>222</v>
      </c>
      <c r="F27" s="204" t="s">
        <v>222</v>
      </c>
      <c r="G27" s="204" t="s">
        <v>222</v>
      </c>
      <c r="H27" s="204" t="s">
        <v>222</v>
      </c>
    </row>
    <row r="28" spans="2:8" ht="13.5" customHeight="1">
      <c r="B28" s="311" t="s">
        <v>119</v>
      </c>
      <c r="C28" s="312"/>
      <c r="D28" s="210" t="s">
        <v>222</v>
      </c>
      <c r="E28" s="204" t="s">
        <v>222</v>
      </c>
      <c r="F28" s="204" t="s">
        <v>222</v>
      </c>
      <c r="G28" s="204" t="s">
        <v>222</v>
      </c>
      <c r="H28" s="204" t="s">
        <v>222</v>
      </c>
    </row>
    <row r="29" spans="2:8" ht="10.5" customHeight="1">
      <c r="B29" s="286"/>
      <c r="C29" s="287"/>
      <c r="D29" s="210"/>
      <c r="E29" s="204"/>
      <c r="F29" s="204"/>
      <c r="G29" s="204"/>
      <c r="H29" s="204"/>
    </row>
    <row r="30" spans="2:8" ht="13.5" customHeight="1">
      <c r="B30" s="320" t="s">
        <v>118</v>
      </c>
      <c r="C30" s="209" t="s">
        <v>31</v>
      </c>
      <c r="D30" s="202">
        <v>1090493</v>
      </c>
      <c r="E30" s="216">
        <v>146300</v>
      </c>
      <c r="F30" s="216" t="s">
        <v>222</v>
      </c>
      <c r="G30" s="211" t="s">
        <v>222</v>
      </c>
      <c r="H30" s="217">
        <v>944193</v>
      </c>
    </row>
    <row r="31" spans="2:8" ht="13.5" customHeight="1" thickBot="1">
      <c r="B31" s="321"/>
      <c r="C31" s="212" t="s">
        <v>260</v>
      </c>
      <c r="D31" s="213" t="s">
        <v>222</v>
      </c>
      <c r="E31" s="218" t="s">
        <v>222</v>
      </c>
      <c r="F31" s="218" t="s">
        <v>222</v>
      </c>
      <c r="G31" s="218" t="s">
        <v>222</v>
      </c>
      <c r="H31" s="218" t="s">
        <v>222</v>
      </c>
    </row>
    <row r="32" spans="2:8" ht="13.5" customHeight="1">
      <c r="B32" s="219" t="s">
        <v>302</v>
      </c>
      <c r="C32" s="215"/>
      <c r="D32" s="220"/>
      <c r="E32" s="220"/>
      <c r="F32" s="220"/>
      <c r="G32" s="220"/>
      <c r="H32" s="220"/>
    </row>
    <row r="33" spans="2:8" ht="13.5" customHeight="1">
      <c r="B33" s="215" t="s">
        <v>32</v>
      </c>
      <c r="C33" s="221"/>
      <c r="D33" s="221"/>
      <c r="E33" s="221"/>
      <c r="F33" s="221"/>
      <c r="G33" s="221"/>
      <c r="H33" s="221"/>
    </row>
  </sheetData>
  <mergeCells count="17">
    <mergeCell ref="B13:C13"/>
    <mergeCell ref="B2:E2"/>
    <mergeCell ref="B3:C3"/>
    <mergeCell ref="B4:C4"/>
    <mergeCell ref="B5:C5"/>
    <mergeCell ref="B6:C6"/>
    <mergeCell ref="B8:C8"/>
    <mergeCell ref="B26:C26"/>
    <mergeCell ref="B27:C27"/>
    <mergeCell ref="B28:C28"/>
    <mergeCell ref="B30:B31"/>
    <mergeCell ref="B17:C17"/>
    <mergeCell ref="B21:C21"/>
    <mergeCell ref="B22:C22"/>
    <mergeCell ref="B23:C23"/>
    <mergeCell ref="B24:C24"/>
    <mergeCell ref="B25:C2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I34"/>
  <sheetViews>
    <sheetView showGridLines="0" defaultGridColor="0" colorId="22" zoomScale="87" zoomScaleNormal="87" zoomScaleSheetLayoutView="70" workbookViewId="0"/>
  </sheetViews>
  <sheetFormatPr defaultColWidth="10.69921875" defaultRowHeight="13.5"/>
  <cols>
    <col min="1" max="1" width="14.3984375" style="10" bestFit="1" customWidth="1"/>
    <col min="2" max="2" width="2" style="10" customWidth="1"/>
    <col min="3" max="3" width="15.09765625" style="10" customWidth="1"/>
    <col min="4" max="8" width="11.19921875" style="10" customWidth="1"/>
    <col min="9" max="9" width="12.69921875" style="10" customWidth="1"/>
    <col min="10" max="16384" width="10.69921875" style="10"/>
  </cols>
  <sheetData>
    <row r="2" spans="1:9" ht="28.5" customHeight="1">
      <c r="A2" s="12"/>
      <c r="B2" s="328" t="s">
        <v>315</v>
      </c>
      <c r="C2" s="329"/>
      <c r="D2" s="329"/>
      <c r="E2" s="329"/>
      <c r="F2" s="329"/>
      <c r="G2" s="329"/>
      <c r="H2" s="329"/>
    </row>
    <row r="3" spans="1:9" ht="19.5" customHeight="1" thickBot="1">
      <c r="B3" s="283" t="s">
        <v>316</v>
      </c>
      <c r="C3" s="200"/>
      <c r="D3" s="200"/>
      <c r="E3" s="200"/>
      <c r="F3" s="200"/>
      <c r="G3" s="200"/>
      <c r="H3" s="201" t="s">
        <v>223</v>
      </c>
    </row>
    <row r="4" spans="1:9" ht="15.95" customHeight="1">
      <c r="B4" s="324" t="s">
        <v>33</v>
      </c>
      <c r="C4" s="325"/>
      <c r="D4" s="222" t="s">
        <v>261</v>
      </c>
      <c r="E4" s="222" t="s">
        <v>225</v>
      </c>
      <c r="F4" s="222" t="s">
        <v>262</v>
      </c>
      <c r="G4" s="222" t="s">
        <v>256</v>
      </c>
      <c r="H4" s="222" t="s">
        <v>18</v>
      </c>
    </row>
    <row r="5" spans="1:9" ht="15.95" customHeight="1">
      <c r="B5" s="326" t="s">
        <v>301</v>
      </c>
      <c r="C5" s="327"/>
      <c r="D5" s="223">
        <v>182370743</v>
      </c>
      <c r="E5" s="223">
        <v>134912880</v>
      </c>
      <c r="F5" s="223">
        <v>227100</v>
      </c>
      <c r="G5" s="224" t="s">
        <v>178</v>
      </c>
      <c r="H5" s="223">
        <v>47230763</v>
      </c>
      <c r="I5" s="42"/>
    </row>
    <row r="6" spans="1:9" ht="15.95" customHeight="1">
      <c r="B6" s="326">
        <v>25</v>
      </c>
      <c r="C6" s="327"/>
      <c r="D6" s="223">
        <v>153310973</v>
      </c>
      <c r="E6" s="223">
        <v>101585507</v>
      </c>
      <c r="F6" s="223">
        <v>1906300</v>
      </c>
      <c r="G6" s="224" t="s">
        <v>178</v>
      </c>
      <c r="H6" s="223">
        <v>49819166</v>
      </c>
      <c r="I6" s="42"/>
    </row>
    <row r="7" spans="1:9" ht="15.95" customHeight="1">
      <c r="B7" s="326">
        <v>26</v>
      </c>
      <c r="C7" s="327"/>
      <c r="D7" s="223">
        <v>143000962</v>
      </c>
      <c r="E7" s="223">
        <v>97134969</v>
      </c>
      <c r="F7" s="223">
        <v>7820330</v>
      </c>
      <c r="G7" s="224" t="s">
        <v>222</v>
      </c>
      <c r="H7" s="223">
        <v>38045663</v>
      </c>
      <c r="I7" s="42"/>
    </row>
    <row r="8" spans="1:9" ht="6" customHeight="1">
      <c r="B8" s="215"/>
      <c r="C8" s="215"/>
      <c r="D8" s="225"/>
      <c r="E8" s="226"/>
      <c r="F8" s="226"/>
      <c r="G8" s="226"/>
      <c r="H8" s="226"/>
    </row>
    <row r="9" spans="1:9" ht="15.95" customHeight="1">
      <c r="B9" s="322" t="s">
        <v>34</v>
      </c>
      <c r="C9" s="323"/>
      <c r="D9" s="227">
        <v>93181796</v>
      </c>
      <c r="E9" s="228">
        <v>91622530</v>
      </c>
      <c r="F9" s="224" t="s">
        <v>178</v>
      </c>
      <c r="G9" s="224" t="s">
        <v>178</v>
      </c>
      <c r="H9" s="228">
        <v>1559266</v>
      </c>
      <c r="I9" s="42"/>
    </row>
    <row r="10" spans="1:9" ht="15.95" customHeight="1">
      <c r="B10" s="229"/>
      <c r="C10" s="230" t="s">
        <v>35</v>
      </c>
      <c r="D10" s="227">
        <v>72944451</v>
      </c>
      <c r="E10" s="228">
        <v>72944451</v>
      </c>
      <c r="F10" s="224" t="s">
        <v>178</v>
      </c>
      <c r="G10" s="224" t="s">
        <v>178</v>
      </c>
      <c r="H10" s="224" t="s">
        <v>222</v>
      </c>
      <c r="I10" s="42"/>
    </row>
    <row r="11" spans="1:9" ht="15.95" customHeight="1">
      <c r="B11" s="229"/>
      <c r="C11" s="230" t="s">
        <v>36</v>
      </c>
      <c r="D11" s="227">
        <v>1925729</v>
      </c>
      <c r="E11" s="228">
        <v>1925729</v>
      </c>
      <c r="F11" s="224" t="s">
        <v>178</v>
      </c>
      <c r="G11" s="224" t="s">
        <v>178</v>
      </c>
      <c r="H11" s="224" t="s">
        <v>222</v>
      </c>
      <c r="I11" s="42"/>
    </row>
    <row r="12" spans="1:9" ht="15.95" customHeight="1">
      <c r="B12" s="229"/>
      <c r="C12" s="230" t="s">
        <v>37</v>
      </c>
      <c r="D12" s="227">
        <v>488242</v>
      </c>
      <c r="E12" s="228">
        <v>123422</v>
      </c>
      <c r="F12" s="224" t="s">
        <v>178</v>
      </c>
      <c r="G12" s="224" t="s">
        <v>178</v>
      </c>
      <c r="H12" s="228">
        <v>364800</v>
      </c>
      <c r="I12" s="42"/>
    </row>
    <row r="13" spans="1:9" ht="15.95" customHeight="1">
      <c r="B13" s="229"/>
      <c r="C13" s="230" t="s">
        <v>38</v>
      </c>
      <c r="D13" s="227">
        <v>17724674</v>
      </c>
      <c r="E13" s="228">
        <v>16530208</v>
      </c>
      <c r="F13" s="224" t="s">
        <v>178</v>
      </c>
      <c r="G13" s="224" t="s">
        <v>178</v>
      </c>
      <c r="H13" s="228">
        <v>1194466</v>
      </c>
      <c r="I13" s="42"/>
    </row>
    <row r="14" spans="1:9" ht="15.95" customHeight="1">
      <c r="B14" s="229"/>
      <c r="C14" s="231" t="s">
        <v>39</v>
      </c>
      <c r="D14" s="224">
        <v>98700</v>
      </c>
      <c r="E14" s="224">
        <v>98700</v>
      </c>
      <c r="F14" s="224" t="s">
        <v>222</v>
      </c>
      <c r="G14" s="224" t="s">
        <v>222</v>
      </c>
      <c r="H14" s="224" t="s">
        <v>222</v>
      </c>
      <c r="I14" s="42"/>
    </row>
    <row r="15" spans="1:9" ht="6" customHeight="1">
      <c r="B15" s="229"/>
      <c r="C15" s="229"/>
      <c r="D15" s="227"/>
      <c r="E15" s="232"/>
      <c r="F15" s="232"/>
      <c r="G15" s="232"/>
      <c r="H15" s="232"/>
      <c r="I15" s="42"/>
    </row>
    <row r="16" spans="1:9" ht="15.95" customHeight="1">
      <c r="B16" s="322" t="s">
        <v>40</v>
      </c>
      <c r="C16" s="323"/>
      <c r="D16" s="227">
        <v>49819166</v>
      </c>
      <c r="E16" s="228">
        <v>5512439</v>
      </c>
      <c r="F16" s="228">
        <v>7820330</v>
      </c>
      <c r="G16" s="224" t="s">
        <v>178</v>
      </c>
      <c r="H16" s="228">
        <v>36486397</v>
      </c>
      <c r="I16" s="42"/>
    </row>
    <row r="17" spans="2:9" ht="15.95" customHeight="1">
      <c r="B17" s="229"/>
      <c r="C17" s="230" t="s">
        <v>36</v>
      </c>
      <c r="D17" s="233">
        <v>453600</v>
      </c>
      <c r="E17" s="224" t="s">
        <v>222</v>
      </c>
      <c r="F17" s="224">
        <v>2800</v>
      </c>
      <c r="G17" s="224" t="s">
        <v>222</v>
      </c>
      <c r="H17" s="224">
        <v>450800</v>
      </c>
      <c r="I17" s="42"/>
    </row>
    <row r="18" spans="2:9" ht="15.95" customHeight="1">
      <c r="B18" s="229"/>
      <c r="C18" s="230" t="s">
        <v>37</v>
      </c>
      <c r="D18" s="227">
        <v>966025</v>
      </c>
      <c r="E18" s="228">
        <v>15649</v>
      </c>
      <c r="F18" s="224">
        <v>631400</v>
      </c>
      <c r="G18" s="224" t="s">
        <v>178</v>
      </c>
      <c r="H18" s="228">
        <v>318976</v>
      </c>
      <c r="I18" s="42"/>
    </row>
    <row r="19" spans="2:9" ht="15.95" customHeight="1" thickBot="1">
      <c r="B19" s="234"/>
      <c r="C19" s="235" t="s">
        <v>38</v>
      </c>
      <c r="D19" s="236">
        <v>48399541</v>
      </c>
      <c r="E19" s="237">
        <v>5496790</v>
      </c>
      <c r="F19" s="238">
        <v>7186130</v>
      </c>
      <c r="G19" s="238" t="s">
        <v>222</v>
      </c>
      <c r="H19" s="237">
        <v>35716621</v>
      </c>
      <c r="I19" s="42"/>
    </row>
    <row r="20" spans="2:9" ht="16.5" customHeight="1">
      <c r="B20" s="215" t="s">
        <v>32</v>
      </c>
      <c r="C20" s="215"/>
      <c r="D20" s="215"/>
      <c r="E20" s="215"/>
      <c r="F20" s="215"/>
      <c r="G20" s="215"/>
      <c r="H20" s="215"/>
    </row>
    <row r="21" spans="2:9" ht="9.9499999999999993" customHeight="1"/>
    <row r="22" spans="2:9" ht="9.9499999999999993" customHeight="1"/>
    <row r="23" spans="2:9" ht="9.9499999999999993" customHeight="1"/>
    <row r="24" spans="2:9" ht="9.9499999999999993" customHeight="1"/>
    <row r="25" spans="2:9" ht="9.9499999999999993" customHeight="1"/>
    <row r="26" spans="2:9" ht="9.9499999999999993" customHeight="1"/>
    <row r="27" spans="2:9" ht="9.9499999999999993" customHeight="1"/>
    <row r="28" spans="2:9" ht="9.9499999999999993" customHeight="1"/>
    <row r="29" spans="2:9" ht="9.9499999999999993" customHeight="1"/>
    <row r="30" spans="2:9" ht="9.9499999999999993" customHeight="1"/>
    <row r="31" spans="2:9" ht="9.9499999999999993" customHeight="1"/>
    <row r="32" spans="2:9" ht="9.9499999999999993" customHeight="1"/>
    <row r="33" ht="9.9499999999999993" customHeight="1"/>
    <row r="34" ht="9.9499999999999993" customHeight="1"/>
  </sheetData>
  <mergeCells count="7">
    <mergeCell ref="B16:C16"/>
    <mergeCell ref="B4:C4"/>
    <mergeCell ref="B5:C5"/>
    <mergeCell ref="B2:H2"/>
    <mergeCell ref="B6:C6"/>
    <mergeCell ref="B7:C7"/>
    <mergeCell ref="B9:C9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G26"/>
  <sheetViews>
    <sheetView showGridLines="0" defaultGridColor="0" colorId="22" zoomScale="87" zoomScaleNormal="87" zoomScaleSheetLayoutView="70" workbookViewId="0"/>
  </sheetViews>
  <sheetFormatPr defaultColWidth="10.69921875" defaultRowHeight="13.5"/>
  <cols>
    <col min="1" max="1" width="14.3984375" style="10" bestFit="1" customWidth="1"/>
    <col min="2" max="2" width="11.8984375" style="10" customWidth="1"/>
    <col min="3" max="4" width="12.19921875" style="10" customWidth="1"/>
    <col min="5" max="5" width="11.8984375" style="10" customWidth="1"/>
    <col min="6" max="7" width="12.19921875" style="10" customWidth="1"/>
    <col min="8" max="8" width="12.69921875" style="10" customWidth="1"/>
    <col min="9" max="16384" width="10.69921875" style="10"/>
  </cols>
  <sheetData>
    <row r="2" spans="2:7" ht="28.5" customHeight="1">
      <c r="B2" s="333" t="s">
        <v>322</v>
      </c>
      <c r="C2" s="334"/>
      <c r="D2" s="334"/>
      <c r="E2" s="334"/>
      <c r="F2" s="334"/>
      <c r="G2" s="334"/>
    </row>
    <row r="3" spans="2:7" ht="19.5" customHeight="1" thickBot="1">
      <c r="B3" s="133"/>
      <c r="C3" s="134"/>
      <c r="D3" s="134"/>
      <c r="E3" s="133"/>
      <c r="F3" s="134"/>
      <c r="G3" s="135" t="s">
        <v>223</v>
      </c>
    </row>
    <row r="4" spans="2:7" ht="23.1" customHeight="1">
      <c r="B4" s="330" t="s">
        <v>41</v>
      </c>
      <c r="C4" s="330"/>
      <c r="D4" s="331"/>
      <c r="E4" s="332" t="s">
        <v>42</v>
      </c>
      <c r="F4" s="330"/>
      <c r="G4" s="330"/>
    </row>
    <row r="5" spans="2:7" ht="23.1" customHeight="1">
      <c r="B5" s="136" t="s">
        <v>43</v>
      </c>
      <c r="C5" s="137" t="s">
        <v>224</v>
      </c>
      <c r="D5" s="138" t="s">
        <v>225</v>
      </c>
      <c r="E5" s="139" t="s">
        <v>43</v>
      </c>
      <c r="F5" s="137" t="s">
        <v>224</v>
      </c>
      <c r="G5" s="137" t="s">
        <v>226</v>
      </c>
    </row>
    <row r="6" spans="2:7" ht="18" customHeight="1">
      <c r="B6" s="140" t="s">
        <v>297</v>
      </c>
      <c r="C6" s="141">
        <v>504655834625</v>
      </c>
      <c r="D6" s="142">
        <v>477500683239</v>
      </c>
      <c r="E6" s="143" t="s">
        <v>297</v>
      </c>
      <c r="F6" s="142">
        <f>C6</f>
        <v>504655834625</v>
      </c>
      <c r="G6" s="142">
        <v>466174921393</v>
      </c>
    </row>
    <row r="7" spans="2:7" ht="18" customHeight="1">
      <c r="B7" s="144">
        <v>24</v>
      </c>
      <c r="C7" s="145">
        <v>519315226445</v>
      </c>
      <c r="D7" s="146">
        <v>472132542703</v>
      </c>
      <c r="E7" s="147">
        <v>24</v>
      </c>
      <c r="F7" s="146">
        <f>C7</f>
        <v>519315226445</v>
      </c>
      <c r="G7" s="146">
        <v>457947074163</v>
      </c>
    </row>
    <row r="8" spans="2:7" ht="18" customHeight="1">
      <c r="B8" s="144">
        <v>25</v>
      </c>
      <c r="C8" s="145">
        <f>SUM(C10:C24)</f>
        <v>537851850455</v>
      </c>
      <c r="D8" s="146">
        <f>SUM(D10:D24)</f>
        <v>500961111492</v>
      </c>
      <c r="E8" s="147">
        <v>25</v>
      </c>
      <c r="F8" s="146">
        <f>SUM(F10:F23)</f>
        <v>537851850455</v>
      </c>
      <c r="G8" s="146">
        <f>SUM(G10:G23)</f>
        <v>479805458979</v>
      </c>
    </row>
    <row r="9" spans="2:7" ht="6" customHeight="1">
      <c r="B9" s="148"/>
      <c r="C9" s="149"/>
      <c r="D9" s="148"/>
      <c r="E9" s="150"/>
      <c r="F9" s="149"/>
      <c r="G9" s="148"/>
    </row>
    <row r="10" spans="2:7" ht="18" customHeight="1">
      <c r="B10" s="151" t="s">
        <v>190</v>
      </c>
      <c r="C10" s="141">
        <v>70500000000</v>
      </c>
      <c r="D10" s="142">
        <v>73051370039</v>
      </c>
      <c r="E10" s="152" t="s">
        <v>203</v>
      </c>
      <c r="F10" s="141">
        <v>957622000</v>
      </c>
      <c r="G10" s="142">
        <v>951101761</v>
      </c>
    </row>
    <row r="11" spans="2:7" ht="18" customHeight="1">
      <c r="B11" s="153" t="s">
        <v>191</v>
      </c>
      <c r="C11" s="141">
        <v>13958891000</v>
      </c>
      <c r="D11" s="154">
        <v>13958891858</v>
      </c>
      <c r="E11" s="152" t="s">
        <v>204</v>
      </c>
      <c r="F11" s="141">
        <v>52435843200</v>
      </c>
      <c r="G11" s="142">
        <v>51518797620</v>
      </c>
    </row>
    <row r="12" spans="2:7" ht="18" customHeight="1">
      <c r="B12" s="155" t="s">
        <v>192</v>
      </c>
      <c r="C12" s="141">
        <v>11888807000</v>
      </c>
      <c r="D12" s="154">
        <v>13283019039</v>
      </c>
      <c r="E12" s="152" t="s">
        <v>205</v>
      </c>
      <c r="F12" s="141">
        <v>56560650000</v>
      </c>
      <c r="G12" s="142">
        <v>53170381529</v>
      </c>
    </row>
    <row r="13" spans="2:7" ht="18" customHeight="1">
      <c r="B13" s="151" t="s">
        <v>193</v>
      </c>
      <c r="C13" s="141">
        <v>175447000</v>
      </c>
      <c r="D13" s="154">
        <v>175447000</v>
      </c>
      <c r="E13" s="152" t="s">
        <v>206</v>
      </c>
      <c r="F13" s="141">
        <v>27508127000</v>
      </c>
      <c r="G13" s="142">
        <v>25425948015</v>
      </c>
    </row>
    <row r="14" spans="2:7" ht="18" customHeight="1">
      <c r="B14" s="151" t="s">
        <v>194</v>
      </c>
      <c r="C14" s="141">
        <v>149639605000</v>
      </c>
      <c r="D14" s="154">
        <v>150594295000</v>
      </c>
      <c r="E14" s="152" t="s">
        <v>207</v>
      </c>
      <c r="F14" s="141">
        <v>7749919000</v>
      </c>
      <c r="G14" s="142">
        <v>7417501828</v>
      </c>
    </row>
    <row r="15" spans="2:7" ht="18" customHeight="1">
      <c r="B15" s="156" t="s">
        <v>44</v>
      </c>
      <c r="C15" s="141">
        <v>290000000</v>
      </c>
      <c r="D15" s="154">
        <v>297766000</v>
      </c>
      <c r="E15" s="152" t="s">
        <v>208</v>
      </c>
      <c r="F15" s="141">
        <v>46782839758</v>
      </c>
      <c r="G15" s="142">
        <v>34480587222</v>
      </c>
    </row>
    <row r="16" spans="2:7" ht="18" customHeight="1">
      <c r="B16" s="153" t="s">
        <v>195</v>
      </c>
      <c r="C16" s="141">
        <v>1411152540</v>
      </c>
      <c r="D16" s="142">
        <v>1255929266</v>
      </c>
      <c r="E16" s="152" t="s">
        <v>209</v>
      </c>
      <c r="F16" s="141">
        <v>59297882000</v>
      </c>
      <c r="G16" s="142">
        <v>49047682787</v>
      </c>
    </row>
    <row r="17" spans="2:7" ht="18" customHeight="1">
      <c r="B17" s="153" t="s">
        <v>196</v>
      </c>
      <c r="C17" s="141">
        <v>3830186000</v>
      </c>
      <c r="D17" s="142">
        <v>3880745983</v>
      </c>
      <c r="E17" s="152" t="s">
        <v>210</v>
      </c>
      <c r="F17" s="141">
        <v>76581436807</v>
      </c>
      <c r="G17" s="142">
        <v>50530577752</v>
      </c>
    </row>
    <row r="18" spans="2:7" ht="18" customHeight="1">
      <c r="B18" s="151" t="s">
        <v>45</v>
      </c>
      <c r="C18" s="141">
        <v>91271581169</v>
      </c>
      <c r="D18" s="142">
        <v>71891266270</v>
      </c>
      <c r="E18" s="152" t="s">
        <v>211</v>
      </c>
      <c r="F18" s="141">
        <v>21858323055</v>
      </c>
      <c r="G18" s="142">
        <v>21570008686</v>
      </c>
    </row>
    <row r="19" spans="2:7" ht="18" customHeight="1">
      <c r="B19" s="151" t="s">
        <v>197</v>
      </c>
      <c r="C19" s="141">
        <v>708799000</v>
      </c>
      <c r="D19" s="142">
        <v>722094913</v>
      </c>
      <c r="E19" s="152" t="s">
        <v>212</v>
      </c>
      <c r="F19" s="141">
        <v>82432577635</v>
      </c>
      <c r="G19" s="142">
        <v>80684442332</v>
      </c>
    </row>
    <row r="20" spans="2:7" ht="18" customHeight="1">
      <c r="B20" s="151" t="s">
        <v>198</v>
      </c>
      <c r="C20" s="141">
        <v>1077575000</v>
      </c>
      <c r="D20" s="142">
        <v>1083647449</v>
      </c>
      <c r="E20" s="152" t="s">
        <v>213</v>
      </c>
      <c r="F20" s="141">
        <v>1027953000</v>
      </c>
      <c r="G20" s="142">
        <v>697629700</v>
      </c>
    </row>
    <row r="21" spans="2:7" ht="18" customHeight="1">
      <c r="B21" s="151" t="s">
        <v>199</v>
      </c>
      <c r="C21" s="141">
        <v>96373437000</v>
      </c>
      <c r="D21" s="142">
        <v>85507291610</v>
      </c>
      <c r="E21" s="152" t="s">
        <v>214</v>
      </c>
      <c r="F21" s="141">
        <v>86960495000</v>
      </c>
      <c r="G21" s="142">
        <v>86764398885</v>
      </c>
    </row>
    <row r="22" spans="2:7" ht="18" customHeight="1">
      <c r="B22" s="151" t="s">
        <v>200</v>
      </c>
      <c r="C22" s="141">
        <v>14185467789</v>
      </c>
      <c r="D22" s="142">
        <v>14185468540</v>
      </c>
      <c r="E22" s="152" t="s">
        <v>215</v>
      </c>
      <c r="F22" s="141">
        <v>17548182000</v>
      </c>
      <c r="G22" s="142">
        <v>17546400862</v>
      </c>
    </row>
    <row r="23" spans="2:7" ht="18" customHeight="1">
      <c r="B23" s="151" t="s">
        <v>201</v>
      </c>
      <c r="C23" s="141">
        <v>13925901957</v>
      </c>
      <c r="D23" s="142">
        <v>13365878525</v>
      </c>
      <c r="E23" s="152" t="s">
        <v>216</v>
      </c>
      <c r="F23" s="141">
        <v>150000000</v>
      </c>
      <c r="G23" s="157" t="s">
        <v>222</v>
      </c>
    </row>
    <row r="24" spans="2:7" ht="18" customHeight="1" thickBot="1">
      <c r="B24" s="158" t="s">
        <v>202</v>
      </c>
      <c r="C24" s="159">
        <v>68615000000</v>
      </c>
      <c r="D24" s="160">
        <v>57708000000</v>
      </c>
      <c r="E24" s="161"/>
      <c r="F24" s="159"/>
      <c r="G24" s="160"/>
    </row>
    <row r="25" spans="2:7" ht="16.5" customHeight="1">
      <c r="B25" s="162" t="s">
        <v>174</v>
      </c>
      <c r="C25" s="148"/>
      <c r="D25" s="162"/>
      <c r="E25" s="162"/>
      <c r="F25" s="148"/>
      <c r="G25" s="148"/>
    </row>
    <row r="26" spans="2:7">
      <c r="D26" s="31"/>
      <c r="E26" s="31"/>
      <c r="F26" s="31"/>
      <c r="G26" s="31"/>
    </row>
  </sheetData>
  <mergeCells count="3">
    <mergeCell ref="B4:D4"/>
    <mergeCell ref="E4:G4"/>
    <mergeCell ref="B2:G2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5" min="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30"/>
  <sheetViews>
    <sheetView showGridLines="0" defaultGridColor="0" colorId="22" zoomScale="87" zoomScaleNormal="87" zoomScaleSheetLayoutView="70" workbookViewId="0"/>
  </sheetViews>
  <sheetFormatPr defaultColWidth="10.69921875" defaultRowHeight="13.5"/>
  <cols>
    <col min="1" max="1" width="11" style="10" bestFit="1" customWidth="1"/>
    <col min="2" max="2" width="22.8984375" style="10" customWidth="1"/>
    <col min="3" max="5" width="16.69921875" style="10" customWidth="1"/>
    <col min="6" max="6" width="12.69921875" style="10" customWidth="1"/>
    <col min="7" max="16384" width="10.69921875" style="10"/>
  </cols>
  <sheetData>
    <row r="1" spans="1:5">
      <c r="D1" s="31"/>
    </row>
    <row r="2" spans="1:5" ht="23.25" customHeight="1"/>
    <row r="3" spans="1:5" ht="28.5" customHeight="1">
      <c r="A3" s="12"/>
      <c r="B3" s="333" t="s">
        <v>317</v>
      </c>
      <c r="C3" s="334"/>
      <c r="D3" s="334"/>
      <c r="E3" s="334"/>
    </row>
    <row r="4" spans="1:5" s="3" customFormat="1" ht="15" customHeight="1" thickBot="1">
      <c r="B4" s="133"/>
      <c r="C4" s="133"/>
      <c r="D4" s="133"/>
      <c r="E4" s="135" t="s">
        <v>223</v>
      </c>
    </row>
    <row r="5" spans="1:5" ht="21.75" customHeight="1">
      <c r="B5" s="163" t="s">
        <v>227</v>
      </c>
      <c r="C5" s="164" t="s">
        <v>46</v>
      </c>
      <c r="D5" s="164" t="s">
        <v>47</v>
      </c>
      <c r="E5" s="165" t="s">
        <v>48</v>
      </c>
    </row>
    <row r="6" spans="1:5" ht="15.75" customHeight="1">
      <c r="B6" s="166" t="s">
        <v>298</v>
      </c>
      <c r="C6" s="141">
        <v>254245212000</v>
      </c>
      <c r="D6" s="142">
        <v>242828049149</v>
      </c>
      <c r="E6" s="167">
        <v>230949172346</v>
      </c>
    </row>
    <row r="7" spans="1:5" ht="15.75" customHeight="1">
      <c r="B7" s="166">
        <v>24</v>
      </c>
      <c r="C7" s="141">
        <v>251959493000</v>
      </c>
      <c r="D7" s="142">
        <v>239123716880</v>
      </c>
      <c r="E7" s="167">
        <v>227398033457</v>
      </c>
    </row>
    <row r="8" spans="1:5" ht="15.75" customHeight="1">
      <c r="B8" s="166">
        <v>25</v>
      </c>
      <c r="C8" s="168">
        <f>SUM(C10:C28)</f>
        <v>249155131203</v>
      </c>
      <c r="D8" s="167">
        <f>SUM(D10:D28)</f>
        <v>237969282367</v>
      </c>
      <c r="E8" s="167">
        <f>SUM(E10:E28)</f>
        <v>225206767063</v>
      </c>
    </row>
    <row r="9" spans="1:5" ht="6" customHeight="1">
      <c r="B9" s="169"/>
      <c r="C9" s="149"/>
      <c r="D9" s="148"/>
      <c r="E9" s="148"/>
    </row>
    <row r="10" spans="1:5" ht="15.75" customHeight="1">
      <c r="B10" s="170" t="s">
        <v>49</v>
      </c>
      <c r="C10" s="141">
        <v>822262000</v>
      </c>
      <c r="D10" s="171">
        <v>1546174098</v>
      </c>
      <c r="E10" s="142">
        <v>693581847</v>
      </c>
    </row>
    <row r="11" spans="1:5" ht="15.75" customHeight="1">
      <c r="B11" s="170" t="s">
        <v>50</v>
      </c>
      <c r="C11" s="141">
        <v>2586175000</v>
      </c>
      <c r="D11" s="171">
        <v>5033900916</v>
      </c>
      <c r="E11" s="146">
        <v>1019283790</v>
      </c>
    </row>
    <row r="12" spans="1:5" ht="15.75" customHeight="1">
      <c r="B12" s="170" t="s">
        <v>51</v>
      </c>
      <c r="C12" s="141">
        <v>223434000</v>
      </c>
      <c r="D12" s="171">
        <v>222240519</v>
      </c>
      <c r="E12" s="142">
        <v>222240519</v>
      </c>
    </row>
    <row r="13" spans="1:5" ht="15.75" customHeight="1">
      <c r="B13" s="170" t="s">
        <v>299</v>
      </c>
      <c r="C13" s="141">
        <v>160287000</v>
      </c>
      <c r="D13" s="171">
        <v>346327341</v>
      </c>
      <c r="E13" s="142">
        <v>101590923</v>
      </c>
    </row>
    <row r="14" spans="1:5" ht="15.75" customHeight="1">
      <c r="B14" s="170" t="s">
        <v>217</v>
      </c>
      <c r="C14" s="141">
        <v>113208553000</v>
      </c>
      <c r="D14" s="171">
        <v>93527917694</v>
      </c>
      <c r="E14" s="142">
        <v>93404546051</v>
      </c>
    </row>
    <row r="15" spans="1:5" ht="15.75" customHeight="1">
      <c r="B15" s="170" t="s">
        <v>52</v>
      </c>
      <c r="C15" s="141">
        <v>1118364000</v>
      </c>
      <c r="D15" s="171">
        <v>6188260501</v>
      </c>
      <c r="E15" s="142">
        <v>961118379</v>
      </c>
    </row>
    <row r="16" spans="1:5" ht="15.75" customHeight="1">
      <c r="B16" s="170" t="s">
        <v>218</v>
      </c>
      <c r="C16" s="141">
        <v>41300000</v>
      </c>
      <c r="D16" s="171">
        <v>181449494</v>
      </c>
      <c r="E16" s="142">
        <v>18221320</v>
      </c>
    </row>
    <row r="17" spans="2:5" ht="15.75" customHeight="1">
      <c r="B17" s="170" t="s">
        <v>53</v>
      </c>
      <c r="C17" s="141">
        <v>39900000</v>
      </c>
      <c r="D17" s="171">
        <v>67358239</v>
      </c>
      <c r="E17" s="142">
        <v>34651440</v>
      </c>
    </row>
    <row r="18" spans="2:5" ht="15.75" customHeight="1">
      <c r="B18" s="170" t="s">
        <v>54</v>
      </c>
      <c r="C18" s="141">
        <v>5617000</v>
      </c>
      <c r="D18" s="171">
        <v>264368526</v>
      </c>
      <c r="E18" s="142">
        <v>293885</v>
      </c>
    </row>
    <row r="19" spans="2:5" ht="15.75" customHeight="1">
      <c r="B19" s="170" t="s">
        <v>55</v>
      </c>
      <c r="C19" s="141">
        <v>153021000</v>
      </c>
      <c r="D19" s="171">
        <v>141909571</v>
      </c>
      <c r="E19" s="142">
        <v>141701864</v>
      </c>
    </row>
    <row r="20" spans="2:5" ht="15.75" customHeight="1">
      <c r="B20" s="170" t="s">
        <v>56</v>
      </c>
      <c r="C20" s="141">
        <v>1480000</v>
      </c>
      <c r="D20" s="171">
        <v>197089412</v>
      </c>
      <c r="E20" s="142">
        <v>935491</v>
      </c>
    </row>
    <row r="21" spans="2:5" ht="15.75" customHeight="1">
      <c r="B21" s="170" t="s">
        <v>57</v>
      </c>
      <c r="C21" s="141">
        <v>567328603</v>
      </c>
      <c r="D21" s="171">
        <v>640231418</v>
      </c>
      <c r="E21" s="142">
        <v>197123948</v>
      </c>
    </row>
    <row r="22" spans="2:5" ht="15.75" customHeight="1">
      <c r="B22" s="170" t="s">
        <v>177</v>
      </c>
      <c r="C22" s="141">
        <v>781286000</v>
      </c>
      <c r="D22" s="171">
        <v>596178132</v>
      </c>
      <c r="E22" s="142">
        <v>582275960</v>
      </c>
    </row>
    <row r="23" spans="2:5" ht="15.75" customHeight="1">
      <c r="B23" s="170" t="s">
        <v>58</v>
      </c>
      <c r="C23" s="141">
        <v>5430441600</v>
      </c>
      <c r="D23" s="171">
        <v>5319013229</v>
      </c>
      <c r="E23" s="142">
        <v>5132163576</v>
      </c>
    </row>
    <row r="24" spans="2:5" ht="15.75" customHeight="1">
      <c r="B24" s="170" t="s">
        <v>59</v>
      </c>
      <c r="C24" s="141">
        <v>100619000</v>
      </c>
      <c r="D24" s="171">
        <v>140155195</v>
      </c>
      <c r="E24" s="171">
        <v>88883526</v>
      </c>
    </row>
    <row r="25" spans="2:5" ht="15.75" customHeight="1">
      <c r="B25" s="170" t="s">
        <v>219</v>
      </c>
      <c r="C25" s="141">
        <v>197825000</v>
      </c>
      <c r="D25" s="171">
        <v>331172037</v>
      </c>
      <c r="E25" s="172">
        <v>197020246</v>
      </c>
    </row>
    <row r="26" spans="2:5" ht="15.75" customHeight="1">
      <c r="B26" s="170" t="s">
        <v>60</v>
      </c>
      <c r="C26" s="141">
        <v>3570857000</v>
      </c>
      <c r="D26" s="171">
        <v>3503644732</v>
      </c>
      <c r="E26" s="172">
        <v>2689242985</v>
      </c>
    </row>
    <row r="27" spans="2:5" ht="15.75" customHeight="1">
      <c r="B27" s="170" t="s">
        <v>176</v>
      </c>
      <c r="C27" s="141">
        <v>90998925000</v>
      </c>
      <c r="D27" s="171">
        <v>90816780835</v>
      </c>
      <c r="E27" s="172">
        <v>90816780835</v>
      </c>
    </row>
    <row r="28" spans="2:5" ht="15.75" customHeight="1" thickBot="1">
      <c r="B28" s="173" t="s">
        <v>61</v>
      </c>
      <c r="C28" s="159">
        <v>29147456000</v>
      </c>
      <c r="D28" s="160">
        <v>28905110478</v>
      </c>
      <c r="E28" s="174">
        <v>28905110478</v>
      </c>
    </row>
    <row r="29" spans="2:5" ht="16.5" customHeight="1">
      <c r="B29" s="162" t="s">
        <v>220</v>
      </c>
      <c r="C29" s="167"/>
      <c r="D29" s="167"/>
      <c r="E29" s="167"/>
    </row>
    <row r="30" spans="2:5" ht="5.25" customHeight="1">
      <c r="C30" s="43"/>
    </row>
  </sheetData>
  <mergeCells count="1">
    <mergeCell ref="B3:E3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I29"/>
  <sheetViews>
    <sheetView showGridLines="0" defaultGridColor="0" colorId="22" zoomScale="87" zoomScaleNormal="87" zoomScaleSheetLayoutView="70" workbookViewId="0"/>
  </sheetViews>
  <sheetFormatPr defaultColWidth="10.69921875" defaultRowHeight="13.5"/>
  <cols>
    <col min="1" max="1" width="11" style="10" bestFit="1" customWidth="1"/>
    <col min="2" max="2" width="11.296875" style="10" customWidth="1"/>
    <col min="3" max="3" width="10.69921875" style="10" customWidth="1"/>
    <col min="4" max="8" width="12.69921875" style="10" customWidth="1"/>
    <col min="9" max="9" width="12.69921875" style="10" bestFit="1" customWidth="1"/>
    <col min="10" max="16384" width="10.69921875" style="10"/>
  </cols>
  <sheetData>
    <row r="1" spans="2:9">
      <c r="D1" s="31"/>
    </row>
    <row r="2" spans="2:9" ht="23.25" customHeight="1"/>
    <row r="3" spans="2:9" ht="24.75" customHeight="1">
      <c r="B3" s="303" t="s">
        <v>323</v>
      </c>
      <c r="C3" s="304"/>
      <c r="D3" s="304"/>
      <c r="E3" s="304"/>
      <c r="F3" s="304"/>
      <c r="G3" s="304"/>
    </row>
    <row r="4" spans="2:9" s="3" customFormat="1" ht="20.45" customHeight="1" thickBot="1">
      <c r="B4" s="1"/>
      <c r="C4" s="1"/>
      <c r="D4" s="1"/>
      <c r="E4" s="1"/>
      <c r="F4" s="1"/>
      <c r="G4" s="2" t="s">
        <v>223</v>
      </c>
    </row>
    <row r="5" spans="2:9" ht="17.25" customHeight="1">
      <c r="B5" s="344" t="s">
        <v>62</v>
      </c>
      <c r="C5" s="345"/>
      <c r="D5" s="340" t="s">
        <v>228</v>
      </c>
      <c r="E5" s="341"/>
      <c r="F5" s="340" t="s">
        <v>229</v>
      </c>
      <c r="G5" s="341"/>
    </row>
    <row r="6" spans="2:9" ht="17.25" customHeight="1">
      <c r="B6" s="346"/>
      <c r="C6" s="347"/>
      <c r="D6" s="177" t="s">
        <v>264</v>
      </c>
      <c r="E6" s="177" t="s">
        <v>296</v>
      </c>
      <c r="F6" s="177" t="s">
        <v>264</v>
      </c>
      <c r="G6" s="177" t="s">
        <v>296</v>
      </c>
    </row>
    <row r="7" spans="2:9" ht="18" customHeight="1">
      <c r="B7" s="336" t="s">
        <v>183</v>
      </c>
      <c r="C7" s="337"/>
      <c r="D7" s="178">
        <f>D9+D10</f>
        <v>34342880805</v>
      </c>
      <c r="E7" s="178">
        <f>E9+E10</f>
        <v>31911212478</v>
      </c>
      <c r="F7" s="178">
        <f>F9+F10</f>
        <v>37634167225</v>
      </c>
      <c r="G7" s="178">
        <f>G9+G10</f>
        <v>34227165856</v>
      </c>
      <c r="H7" s="31"/>
      <c r="I7" s="32"/>
    </row>
    <row r="8" spans="2:9" ht="6" customHeight="1">
      <c r="B8" s="8"/>
      <c r="C8" s="33"/>
      <c r="D8" s="178"/>
      <c r="E8" s="131"/>
      <c r="F8" s="178"/>
      <c r="G8" s="131"/>
    </row>
    <row r="9" spans="2:9" ht="18" customHeight="1">
      <c r="B9" s="338" t="s">
        <v>263</v>
      </c>
      <c r="C9" s="34" t="s">
        <v>63</v>
      </c>
      <c r="D9" s="178">
        <f t="shared" ref="D9:G10" si="0">D12+D15+D18+D21+D24</f>
        <v>21960400787</v>
      </c>
      <c r="E9" s="178">
        <f t="shared" si="0"/>
        <v>23763880883</v>
      </c>
      <c r="F9" s="178">
        <f t="shared" si="0"/>
        <v>21796406884</v>
      </c>
      <c r="G9" s="178">
        <f t="shared" si="0"/>
        <v>23383695108</v>
      </c>
      <c r="H9" s="32"/>
      <c r="I9" s="32"/>
    </row>
    <row r="10" spans="2:9" ht="18" customHeight="1">
      <c r="B10" s="338"/>
      <c r="C10" s="35" t="s">
        <v>64</v>
      </c>
      <c r="D10" s="178">
        <f t="shared" si="0"/>
        <v>12382480018</v>
      </c>
      <c r="E10" s="178">
        <f t="shared" si="0"/>
        <v>8147331595</v>
      </c>
      <c r="F10" s="178">
        <f t="shared" si="0"/>
        <v>15837760341</v>
      </c>
      <c r="G10" s="178">
        <f t="shared" si="0"/>
        <v>10843470748</v>
      </c>
      <c r="I10" s="32"/>
    </row>
    <row r="11" spans="2:9" ht="6" customHeight="1">
      <c r="B11" s="8"/>
      <c r="C11" s="34"/>
      <c r="D11" s="178"/>
      <c r="E11" s="131"/>
      <c r="F11" s="178"/>
      <c r="G11" s="131"/>
    </row>
    <row r="12" spans="2:9" ht="18" customHeight="1">
      <c r="B12" s="338" t="s">
        <v>65</v>
      </c>
      <c r="C12" s="34" t="s">
        <v>63</v>
      </c>
      <c r="D12" s="131">
        <v>2689072678</v>
      </c>
      <c r="E12" s="131">
        <v>2737669653</v>
      </c>
      <c r="F12" s="131">
        <v>2127774121</v>
      </c>
      <c r="G12" s="131">
        <v>2231013414</v>
      </c>
      <c r="H12" s="32"/>
    </row>
    <row r="13" spans="2:9" ht="18" customHeight="1">
      <c r="B13" s="338"/>
      <c r="C13" s="35" t="s">
        <v>64</v>
      </c>
      <c r="D13" s="131">
        <v>294131389</v>
      </c>
      <c r="E13" s="131">
        <v>380404290</v>
      </c>
      <c r="F13" s="131">
        <v>2305862019</v>
      </c>
      <c r="G13" s="131">
        <v>1412048817</v>
      </c>
    </row>
    <row r="14" spans="2:9" ht="6" customHeight="1">
      <c r="B14" s="7"/>
      <c r="C14" s="34"/>
      <c r="D14" s="131"/>
      <c r="E14" s="131"/>
      <c r="F14" s="131"/>
      <c r="G14" s="131"/>
    </row>
    <row r="15" spans="2:9" ht="18" customHeight="1">
      <c r="B15" s="339" t="s">
        <v>66</v>
      </c>
      <c r="C15" s="34" t="s">
        <v>63</v>
      </c>
      <c r="D15" s="131">
        <v>1062165319</v>
      </c>
      <c r="E15" s="131">
        <v>1073381397</v>
      </c>
      <c r="F15" s="131">
        <v>857075660</v>
      </c>
      <c r="G15" s="131">
        <v>865792539</v>
      </c>
    </row>
    <row r="16" spans="2:9" ht="18" customHeight="1">
      <c r="B16" s="339"/>
      <c r="C16" s="35" t="s">
        <v>64</v>
      </c>
      <c r="D16" s="131">
        <v>275149467</v>
      </c>
      <c r="E16" s="131">
        <v>102033343</v>
      </c>
      <c r="F16" s="131">
        <v>849134142</v>
      </c>
      <c r="G16" s="131">
        <v>1238155537</v>
      </c>
    </row>
    <row r="17" spans="2:7" ht="6" customHeight="1">
      <c r="B17" s="7"/>
      <c r="C17" s="34"/>
      <c r="D17" s="131"/>
      <c r="E17" s="131"/>
      <c r="F17" s="131"/>
      <c r="G17" s="131"/>
    </row>
    <row r="18" spans="2:7" ht="18" customHeight="1">
      <c r="B18" s="338" t="s">
        <v>67</v>
      </c>
      <c r="C18" s="34" t="s">
        <v>63</v>
      </c>
      <c r="D18" s="131">
        <v>9785767</v>
      </c>
      <c r="E18" s="131">
        <v>409509601</v>
      </c>
      <c r="F18" s="131">
        <v>2619330</v>
      </c>
      <c r="G18" s="131">
        <v>470661770</v>
      </c>
    </row>
    <row r="19" spans="2:7" ht="18" customHeight="1">
      <c r="B19" s="338"/>
      <c r="C19" s="35" t="s">
        <v>64</v>
      </c>
      <c r="D19" s="179">
        <v>233076922</v>
      </c>
      <c r="E19" s="179">
        <v>33076922</v>
      </c>
      <c r="F19" s="179">
        <v>237000000</v>
      </c>
      <c r="G19" s="179">
        <v>112000000</v>
      </c>
    </row>
    <row r="20" spans="2:7" ht="6" customHeight="1">
      <c r="B20" s="7"/>
      <c r="C20" s="35"/>
      <c r="D20" s="131"/>
      <c r="E20" s="131"/>
      <c r="F20" s="131"/>
      <c r="G20" s="131"/>
    </row>
    <row r="21" spans="2:7" ht="18" customHeight="1">
      <c r="B21" s="338" t="s">
        <v>68</v>
      </c>
      <c r="C21" s="34" t="s">
        <v>63</v>
      </c>
      <c r="D21" s="131">
        <v>95347917</v>
      </c>
      <c r="E21" s="131">
        <v>80754586</v>
      </c>
      <c r="F21" s="131">
        <v>79075513</v>
      </c>
      <c r="G21" s="131">
        <v>64404719</v>
      </c>
    </row>
    <row r="22" spans="2:7" ht="18" customHeight="1">
      <c r="B22" s="338"/>
      <c r="C22" s="35" t="s">
        <v>64</v>
      </c>
      <c r="D22" s="179" t="s">
        <v>300</v>
      </c>
      <c r="E22" s="179" t="s">
        <v>300</v>
      </c>
      <c r="F22" s="179">
        <v>20287664</v>
      </c>
      <c r="G22" s="179">
        <v>87297210</v>
      </c>
    </row>
    <row r="23" spans="2:7" ht="6" customHeight="1">
      <c r="B23" s="7"/>
      <c r="C23" s="34"/>
      <c r="D23" s="178"/>
      <c r="E23" s="45"/>
      <c r="F23" s="45"/>
      <c r="G23" s="45"/>
    </row>
    <row r="24" spans="2:7" ht="18" customHeight="1">
      <c r="B24" s="342" t="s">
        <v>182</v>
      </c>
      <c r="C24" s="34" t="s">
        <v>63</v>
      </c>
      <c r="D24" s="180">
        <v>18104029106</v>
      </c>
      <c r="E24" s="180">
        <v>19462565646</v>
      </c>
      <c r="F24" s="180">
        <v>18729862260</v>
      </c>
      <c r="G24" s="180">
        <v>19751822666</v>
      </c>
    </row>
    <row r="25" spans="2:7" ht="18" customHeight="1" thickBot="1">
      <c r="B25" s="343"/>
      <c r="C25" s="36" t="s">
        <v>64</v>
      </c>
      <c r="D25" s="181">
        <v>11580122240</v>
      </c>
      <c r="E25" s="181">
        <v>7631817040</v>
      </c>
      <c r="F25" s="181">
        <v>12425476516</v>
      </c>
      <c r="G25" s="181">
        <v>7993969184</v>
      </c>
    </row>
    <row r="26" spans="2:7" ht="16.5" customHeight="1">
      <c r="B26" s="335" t="s">
        <v>179</v>
      </c>
      <c r="C26" s="335"/>
      <c r="D26" s="30"/>
      <c r="E26" s="37"/>
      <c r="F26" s="30"/>
      <c r="G26" s="30"/>
    </row>
    <row r="27" spans="2:7">
      <c r="D27" s="31"/>
    </row>
    <row r="29" spans="2:7">
      <c r="D29" s="31"/>
    </row>
  </sheetData>
  <mergeCells count="12">
    <mergeCell ref="D5:E5"/>
    <mergeCell ref="F5:G5"/>
    <mergeCell ref="B3:G3"/>
    <mergeCell ref="B21:B22"/>
    <mergeCell ref="B24:B25"/>
    <mergeCell ref="B9:B10"/>
    <mergeCell ref="B5:C6"/>
    <mergeCell ref="B26:C26"/>
    <mergeCell ref="B7:C7"/>
    <mergeCell ref="B12:B13"/>
    <mergeCell ref="B15:B16"/>
    <mergeCell ref="B18:B19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統計表一覧</vt:lpstr>
      <vt:lpstr>145</vt:lpstr>
      <vt:lpstr>146(1)</vt:lpstr>
      <vt:lpstr>146(2)</vt:lpstr>
      <vt:lpstr>146(3)</vt:lpstr>
      <vt:lpstr>146(4)</vt:lpstr>
      <vt:lpstr>147</vt:lpstr>
      <vt:lpstr>148</vt:lpstr>
      <vt:lpstr>149</vt:lpstr>
      <vt:lpstr>150</vt:lpstr>
      <vt:lpstr>151</vt:lpstr>
      <vt:lpstr>152 </vt:lpstr>
      <vt:lpstr>153 </vt:lpstr>
      <vt:lpstr>'145'!Print_Area</vt:lpstr>
      <vt:lpstr>'146(1)'!Print_Area</vt:lpstr>
      <vt:lpstr>'146(2)'!Print_Area</vt:lpstr>
      <vt:lpstr>'146(3)'!Print_Area</vt:lpstr>
      <vt:lpstr>'146(4)'!Print_Area</vt:lpstr>
      <vt:lpstr>'147'!Print_Area</vt:lpstr>
      <vt:lpstr>'148'!Print_Area</vt:lpstr>
      <vt:lpstr>'149'!Print_Area</vt:lpstr>
      <vt:lpstr>'150'!Print_Area</vt:lpstr>
      <vt:lpstr>'151'!Print_Area</vt:lpstr>
      <vt:lpstr>'152 '!Print_Area</vt:lpstr>
      <vt:lpstr>'153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徳島県企画調整部統計調査課</dc:creator>
  <cp:lastModifiedBy>kanrisya</cp:lastModifiedBy>
  <cp:lastPrinted>2016-02-24T07:36:12Z</cp:lastPrinted>
  <dcterms:created xsi:type="dcterms:W3CDTF">2001-07-23T02:42:20Z</dcterms:created>
  <dcterms:modified xsi:type="dcterms:W3CDTF">2016-04-27T02:00:20Z</dcterms:modified>
</cp:coreProperties>
</file>