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研修生（交付税年長）\H28\H28年度\H28研修生1(交付税上席)\前期(佐々木)\H26決算カード・財政状況資料集\市町村回答(→県)\H26年度分修正済(HP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8" i="9"/>
  <c r="W37" i="9"/>
  <c r="W36" i="9"/>
  <c r="W35" i="9"/>
  <c r="W34" i="9"/>
  <c r="CQ43" i="9"/>
  <c r="CQ42" i="9"/>
  <c r="CQ41" i="9"/>
  <c r="CQ40" i="9"/>
  <c r="CO40" i="9"/>
  <c r="CQ39" i="9"/>
  <c r="CO39" i="9"/>
  <c r="CQ38" i="9"/>
  <c r="CQ37" i="9"/>
  <c r="CQ36" i="9"/>
  <c r="CQ35" i="9"/>
  <c r="CQ34" i="9"/>
  <c r="DG43" i="9"/>
  <c r="DG42" i="9"/>
  <c r="DG41" i="9"/>
  <c r="DG40" i="9"/>
  <c r="DG39" i="9"/>
  <c r="DG38" i="9"/>
  <c r="DG37" i="9"/>
  <c r="DG36" i="9"/>
  <c r="DG35" i="9"/>
  <c r="DG34" i="9"/>
  <c r="BY43" i="9"/>
  <c r="BW43" i="9"/>
  <c r="BY42" i="9"/>
  <c r="BY41" i="9"/>
  <c r="BY40" i="9"/>
  <c r="BY39" i="9"/>
  <c r="BY38" i="9"/>
  <c r="BY37" i="9"/>
  <c r="BY36" i="9"/>
  <c r="BY35" i="9"/>
  <c r="BY34" i="9"/>
  <c r="E43" i="9"/>
  <c r="E42" i="9"/>
  <c r="E41" i="9"/>
  <c r="C41" i="9"/>
  <c r="E40" i="9"/>
  <c r="E39" i="9"/>
  <c r="E38" i="9"/>
  <c r="E37" i="9"/>
  <c r="C37" i="9"/>
  <c r="E36" i="9"/>
  <c r="E35" i="9"/>
  <c r="E34" i="9"/>
  <c r="C34" i="9"/>
  <c r="CO43" i="9"/>
  <c r="BE43" i="9"/>
  <c r="AM43" i="9"/>
  <c r="U43" i="9"/>
  <c r="C43" i="9"/>
  <c r="CO42" i="9"/>
  <c r="BW42" i="9"/>
  <c r="BE42" i="9"/>
  <c r="AM42" i="9"/>
  <c r="U42" i="9"/>
  <c r="C42" i="9"/>
  <c r="CO41" i="9"/>
  <c r="BW41" i="9"/>
  <c r="BE41" i="9"/>
  <c r="AM41" i="9"/>
  <c r="U41" i="9"/>
  <c r="BE40" i="9"/>
  <c r="AM40" i="9"/>
  <c r="U40" i="9"/>
  <c r="C40" i="9"/>
  <c r="BE39" i="9"/>
  <c r="AM39" i="9"/>
  <c r="U39" i="9"/>
  <c r="C39" i="9"/>
  <c r="CO38" i="9"/>
  <c r="BE38" i="9"/>
  <c r="AM38" i="9"/>
  <c r="C38" i="9"/>
  <c r="CO37" i="9"/>
  <c r="BE37" i="9"/>
  <c r="AM37" i="9"/>
  <c r="CO36" i="9"/>
  <c r="BE36" i="9"/>
  <c r="AM36" i="9"/>
  <c r="C36" i="9"/>
  <c r="BE35" i="9"/>
  <c r="AM35" i="9"/>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c r="U35" i="9"/>
  <c r="U36" i="9"/>
  <c r="U37" i="9"/>
  <c r="U38" i="9"/>
  <c r="AM34" i="9"/>
  <c r="BW34" i="9"/>
  <c r="BW35" i="9"/>
  <c r="BW36" i="9"/>
  <c r="BW37" i="9"/>
  <c r="BW38" i="9"/>
  <c r="BW39" i="9"/>
  <c r="BW40" i="9"/>
  <c r="BE34" i="9"/>
  <c r="CO34" i="9"/>
  <c r="CO35" i="9"/>
</calcChain>
</file>

<file path=xl/sharedStrings.xml><?xml version="1.0" encoding="utf-8"?>
<sst xmlns="http://schemas.openxmlformats.org/spreadsheetml/2006/main" count="1075" uniqueCount="549">
  <si>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</si>
  <si>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</si>
  <si>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</si>
  <si>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</si>
  <si>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</si>
  <si>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</si>
  <si>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</si>
  <si>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</si>
  <si>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</si>
  <si>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</si>
  <si>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</si>
  <si>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</si>
  <si>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</si>
  <si>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</si>
  <si>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</si>
  <si>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</si>
  <si>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</si>
  <si>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</si>
  <si>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</si>
  <si>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</si>
  <si>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</si>
  <si>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</si>
  <si>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</si>
  <si>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</si>
  <si>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</si>
  <si>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</si>
  <si>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</si>
  <si>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</si>
  <si>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</si>
  <si>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</si>
  <si>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</si>
  <si>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</si>
  <si>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</si>
  <si>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</si>
  <si>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</si>
  <si>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</si>
  <si>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</si>
  <si>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</si>
  <si>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</si>
  <si>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</si>
  <si>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</si>
  <si>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</si>
  <si>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</si>
  <si>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</si>
  <si>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</si>
  <si>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</si>
  <si>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</si>
  <si>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</si>
  <si>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</si>
  <si>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</si>
  <si>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</si>
  <si>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</si>
  <si>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</si>
  <si>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</si>
  <si>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</si>
  <si>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</si>
  <si>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</si>
  <si>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</si>
  <si>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</si>
  <si>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</si>
  <si>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</si>
  <si>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</si>
  <si>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</si>
  <si>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</si>
  <si>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</si>
  <si>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</si>
  <si>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</si>
  <si>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</si>
  <si>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</si>
  <si>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</si>
  <si>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</si>
  <si>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</si>
  <si>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</si>
  <si>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</si>
  <si>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</si>
  <si>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</si>
  <si>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</si>
  <si>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</si>
  <si>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</si>
  <si>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</si>
  <si>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</si>
  <si>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藍住町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</si>
  <si>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</si>
  <si>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</si>
  <si>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</si>
  <si>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</si>
  <si>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</si>
  <si>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</si>
  <si>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</si>
  <si>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</si>
  <si>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</si>
  <si>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</si>
  <si>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</si>
  <si>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</si>
  <si>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</si>
  <si>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</si>
  <si>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</si>
  <si>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</si>
  <si>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</si>
  <si>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</si>
  <si>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</si>
  <si>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</si>
  <si>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</si>
  <si>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</si>
  <si>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</si>
  <si>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</si>
  <si>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</si>
  <si>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</si>
  <si>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</si>
  <si>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</si>
  <si>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</si>
  <si>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</si>
  <si>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</si>
  <si>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</si>
  <si>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</si>
  <si>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</si>
  <si>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</si>
  <si>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</si>
  <si>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</si>
  <si>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</si>
  <si>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</si>
  <si>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</si>
  <si>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</si>
  <si>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</si>
  <si>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</si>
  <si>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</si>
  <si>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</si>
  <si>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</si>
  <si>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</si>
  <si>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</si>
  <si>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</si>
  <si>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</si>
  <si>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</si>
  <si>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</si>
  <si>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</si>
  <si>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</si>
  <si>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</si>
  <si>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</si>
  <si>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</si>
  <si>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</si>
  <si>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</si>
  <si>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</si>
  <si>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</si>
  <si>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</si>
  <si>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</si>
  <si>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</si>
  <si>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</si>
  <si>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</si>
  <si>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</si>
  <si>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</si>
  <si>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</si>
  <si>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</si>
  <si>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</si>
  <si>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</si>
  <si>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</si>
  <si>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</si>
  <si>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</si>
  <si>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</si>
  <si>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</si>
  <si>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</si>
  <si>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</si>
  <si>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</si>
  <si>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</si>
  <si>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</si>
  <si>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</si>
  <si>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</si>
  <si>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</si>
  <si>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</si>
  <si>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</si>
  <si>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</si>
  <si>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</si>
  <si>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</si>
  <si>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</si>
  <si>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</si>
  <si>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</si>
  <si>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</si>
  <si>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</si>
  <si>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</si>
  <si>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</si>
  <si>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</si>
  <si>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</si>
  <si>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</si>
  <si>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</si>
  <si>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</si>
  <si>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</si>
  <si>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</si>
  <si>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</si>
  <si>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</si>
  <si>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</si>
  <si>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</si>
  <si>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</si>
  <si>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</si>
  <si>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</si>
  <si>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</si>
  <si>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7"/>
  </si>
  <si>
    <t>徳島県藍住町</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</si>
  <si>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</si>
  <si>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</si>
  <si>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</si>
  <si>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</si>
  <si>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</si>
  <si>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</si>
  <si>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</si>
  <si>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</si>
  <si>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</si>
  <si>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</si>
  <si>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</si>
  <si>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</si>
  <si>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</si>
  <si>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</si>
  <si>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</si>
  <si>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</si>
  <si>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</si>
  <si>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</si>
  <si>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</si>
  <si>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</si>
  <si>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</si>
  <si>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</si>
  <si>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</si>
  <si>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</si>
  <si>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</si>
  <si>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</si>
  <si>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</si>
  <si>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</si>
  <si>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</si>
  <si>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</si>
  <si>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</si>
  <si>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</si>
  <si>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</si>
  <si>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</si>
  <si>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</si>
  <si>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</si>
  <si>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</si>
  <si>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</si>
  <si>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</si>
  <si>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</si>
  <si>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</si>
  <si>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</si>
  <si>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</si>
  <si>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</si>
  <si>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</si>
  <si>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</si>
  <si>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</si>
  <si>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</si>
  <si>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</si>
  <si>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</si>
  <si>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</si>
  <si>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</si>
  <si>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</si>
  <si>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</si>
  <si>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</si>
  <si>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</si>
  <si>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</si>
  <si>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</si>
  <si>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</si>
  <si>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</si>
  <si>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</si>
  <si>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</si>
  <si>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</si>
  <si>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</si>
  <si>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</si>
  <si>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</si>
  <si>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</si>
  <si>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</si>
  <si>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</si>
  <si>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</si>
  <si>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</si>
  <si>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</si>
  <si>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</si>
  <si>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</si>
  <si>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</si>
  <si>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</si>
  <si>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</si>
  <si>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</si>
  <si>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</si>
  <si>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</si>
  <si>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</si>
  <si>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</si>
  <si>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</si>
  <si>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</si>
  <si>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</si>
  <si>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</si>
  <si>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</si>
  <si>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</si>
  <si>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</si>
  <si>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</si>
  <si>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</si>
  <si>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</si>
  <si>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</si>
  <si>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</si>
  <si>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</si>
  <si>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</si>
  <si>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</si>
  <si>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</si>
  <si>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</si>
  <si>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</si>
  <si>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</si>
  <si>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</si>
  <si>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</si>
  <si>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</si>
  <si>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</si>
  <si>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</si>
  <si>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</si>
  <si>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</si>
  <si>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</si>
  <si>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</si>
  <si>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</si>
  <si>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</si>
  <si>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</si>
  <si>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</si>
  <si>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</si>
  <si>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</si>
  <si>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</si>
  <si>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</si>
  <si>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</si>
  <si>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7"/>
  </si>
  <si>
    <t>-</t>
    <phoneticPr fontId="17"/>
  </si>
  <si>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</si>
  <si>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</si>
  <si>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</si>
  <si>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</si>
  <si>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</si>
  <si>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</si>
  <si>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</si>
  <si>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</si>
  <si>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</si>
  <si>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</si>
  <si>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</si>
  <si>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</si>
  <si>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</si>
  <si>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</si>
  <si>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</si>
  <si>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</si>
  <si>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</si>
  <si>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</si>
  <si>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</si>
  <si>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</si>
  <si>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</si>
  <si>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</si>
  <si>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</si>
  <si>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</si>
  <si>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</si>
  <si>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</si>
  <si>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</si>
  <si>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</si>
  <si>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</si>
  <si>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徳島県藍住町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</si>
  <si>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</si>
  <si>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</si>
  <si>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</si>
  <si>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</si>
  <si>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</si>
  <si>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</si>
  <si>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</si>
  <si>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</si>
  <si>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</si>
  <si>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</si>
  <si>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</si>
  <si>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</si>
  <si>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</si>
  <si>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</si>
  <si>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</si>
  <si>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</si>
  <si>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</si>
  <si>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</si>
  <si>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</si>
  <si>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</si>
  <si>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</si>
  <si>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</si>
  <si>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</si>
  <si>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</si>
  <si>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</si>
  <si>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</si>
  <si>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</si>
  <si>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</si>
  <si>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</si>
  <si>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</si>
  <si>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</si>
  <si>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</si>
  <si>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</si>
  <si>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</si>
  <si>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</si>
  <si>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</si>
  <si>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介護サービス事業会計</t>
    <phoneticPr fontId="5"/>
  </si>
  <si>
    <t>藍寿苑介護サービス事業特別会計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</si>
  <si>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</si>
  <si>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</si>
  <si>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</si>
  <si>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</si>
  <si>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</si>
  <si>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</si>
  <si>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</si>
  <si>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</si>
  <si>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</si>
  <si>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</si>
  <si>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</si>
  <si>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</si>
  <si>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</si>
  <si>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</si>
  <si>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</si>
  <si>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</si>
  <si>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</si>
  <si>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</si>
  <si>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</si>
  <si>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</si>
  <si>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</si>
  <si>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</si>
  <si>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</si>
  <si>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</si>
  <si>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</si>
  <si>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</si>
  <si>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</si>
  <si>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</si>
  <si>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</si>
  <si>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</si>
  <si>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</si>
  <si>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</si>
  <si>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</si>
  <si>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</si>
  <si>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</si>
  <si>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</si>
  <si>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</si>
  <si>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</si>
  <si>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</si>
  <si>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</si>
  <si>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</si>
  <si>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</si>
  <si>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</si>
  <si>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</si>
  <si>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</si>
  <si>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</si>
  <si>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</si>
  <si>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</si>
  <si>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</si>
  <si>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</si>
  <si>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</si>
  <si>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</si>
  <si>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</si>
  <si>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</si>
  <si>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</si>
  <si>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</si>
  <si>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</si>
  <si>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</si>
  <si>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</si>
  <si>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</si>
  <si>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</si>
  <si>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</si>
  <si>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平成26年度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</si>
  <si>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</si>
  <si>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</si>
  <si>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</si>
  <si>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</si>
  <si>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</si>
  <si>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</si>
  <si>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</si>
  <si>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</si>
  <si>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</si>
  <si>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</si>
  <si>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</si>
  <si>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</si>
  <si>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</si>
  <si>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</si>
  <si>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</si>
  <si>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</si>
  <si>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</si>
  <si>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</si>
  <si>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</si>
  <si>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</si>
  <si>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</si>
  <si>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</si>
  <si>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</si>
  <si>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</si>
  <si>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</si>
  <si>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</si>
  <si>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</si>
  <si>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</si>
  <si>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</si>
  <si>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</si>
  <si>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</si>
  <si>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</si>
  <si>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</si>
  <si>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</si>
  <si>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</si>
  <si>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</si>
  <si>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</si>
  <si>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</si>
  <si>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</si>
  <si>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</si>
  <si>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</si>
  <si>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</si>
  <si>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</si>
  <si>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</si>
  <si>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</si>
  <si>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</si>
  <si>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</si>
  <si>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</si>
  <si>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</si>
  <si>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</si>
  <si>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</si>
  <si>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</si>
  <si>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</si>
  <si>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</si>
  <si>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</si>
  <si>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</si>
  <si>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</si>
  <si>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</si>
  <si>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</si>
  <si>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</si>
  <si>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</si>
  <si>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</si>
  <si>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</si>
  <si>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</si>
  <si>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</si>
  <si>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</si>
  <si>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</si>
  <si>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</si>
  <si>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</si>
  <si>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</si>
  <si>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</si>
  <si>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</si>
  <si>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</si>
  <si>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0.63</t>
  </si>
  <si>
    <t>▲ 0.48</t>
  </si>
  <si>
    <t>▲ 1.18</t>
  </si>
  <si>
    <t>水道事業会計</t>
  </si>
  <si>
    <t>一般会計</t>
  </si>
  <si>
    <t>藍寿苑介護サービス事業特別会計</t>
  </si>
  <si>
    <t>下水道事業会計</t>
  </si>
  <si>
    <t>後期高齢者医療事業会計</t>
  </si>
  <si>
    <t>国民健康保険事業会計</t>
  </si>
  <si>
    <t>介護保険事業会計</t>
  </si>
  <si>
    <t>介護サービス事業会計</t>
  </si>
  <si>
    <t>その他会計（赤字）</t>
  </si>
  <si>
    <t>その他会計（黒字）</t>
  </si>
  <si>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2"/>
  </si>
  <si>
    <t>－</t>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</si>
  <si>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</si>
  <si>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</si>
  <si>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板野西部青少年補導センター組合</t>
    <rPh sb="0" eb="2">
      <t>イタノ</t>
    </rPh>
    <rPh sb="2" eb="4">
      <t>セイブ</t>
    </rPh>
    <rPh sb="4" eb="7">
      <t>セイショウネン</t>
    </rPh>
    <rPh sb="7" eb="9">
      <t>ホドウ</t>
    </rPh>
    <rPh sb="13" eb="15">
      <t>クミアイ</t>
    </rPh>
    <phoneticPr fontId="2"/>
  </si>
  <si>
    <t>板野東部消防組合</t>
    <rPh sb="0" eb="2">
      <t>イタノ</t>
    </rPh>
    <rPh sb="2" eb="4">
      <t>トウブ</t>
    </rPh>
    <rPh sb="4" eb="6">
      <t>ショウボウ</t>
    </rPh>
    <rPh sb="6" eb="8">
      <t>クミアイ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</si>
  <si>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</si>
  <si>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15" eb="17">
      <t>コウキ</t>
    </rPh>
    <rPh sb="17" eb="20">
      <t>コウレイシャ</t>
    </rPh>
    <rPh sb="20" eb="22">
      <t>イリョウ</t>
    </rPh>
    <rPh sb="22" eb="24">
      <t>ジギョウ</t>
    </rPh>
    <phoneticPr fontId="2"/>
  </si>
  <si>
    <t>－</t>
    <phoneticPr fontId="2"/>
  </si>
  <si>
    <t>エーアイテレビ（株）</t>
    <rPh sb="8" eb="9">
      <t>カブ</t>
    </rPh>
    <phoneticPr fontId="2"/>
  </si>
  <si>
    <t>藍住町土地開発公社</t>
    <rPh sb="0" eb="2">
      <t>アイズミ</t>
    </rPh>
    <rPh sb="2" eb="3">
      <t>チョウ</t>
    </rPh>
    <rPh sb="3" eb="5">
      <t>トチ</t>
    </rPh>
    <rPh sb="5" eb="7">
      <t>カイハツ</t>
    </rPh>
    <rPh sb="7" eb="9">
      <t>コウシャ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</si>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</sst>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5">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78" fontId="13" fillId="0" borderId="32" xfId="27" applyNumberFormat="1" applyFont="1" applyFill="1" applyBorder="1" applyAlignment="1">
      <alignment horizontal="righ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9" fillId="0" borderId="31" xfId="27" applyFont="1" applyFill="1" applyBorder="1">
      <alignment vertical="center"/>
    </xf>
    <xf numFmtId="0" fontId="19" fillId="0" borderId="32" xfId="27" applyFont="1" applyFill="1" applyBorder="1">
      <alignment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3" fillId="0" borderId="22" xfId="27" applyFont="1" applyFill="1" applyBorder="1" applyAlignment="1">
      <alignmen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0" fontId="13" fillId="0" borderId="18" xfId="27" applyFont="1" applyFill="1" applyBorder="1" applyAlignment="1">
      <alignment horizontal="center"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1" xfId="27" applyFont="1" applyFill="1" applyBorder="1" applyAlignment="1">
      <alignment horizontal="center"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3" xfId="27" applyFont="1" applyFill="1" applyBorder="1" applyAlignment="1">
      <alignment horizontal="center"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78" fontId="13" fillId="6" borderId="90"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0"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1" fillId="0" borderId="0" xfId="17" applyFill="1" applyAlignment="1">
      <alignment horizontal="right" vertical="center"/>
    </xf>
    <xf numFmtId="0" fontId="1" fillId="0" borderId="93" xfId="17"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181" fontId="13" fillId="0" borderId="90"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3"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3" fillId="0" borderId="26"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178" fontId="13" fillId="0" borderId="92"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178" fontId="13" fillId="0" borderId="96"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96"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8" fillId="0" borderId="0" xfId="10" applyAlignment="1">
      <alignment vertical="center"/>
    </xf>
    <xf numFmtId="187" fontId="13" fillId="0" borderId="96"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4"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4" xfId="17" applyFont="1" applyBorder="1" applyAlignment="1">
      <alignment horizontal="center" vertical="center"/>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182" xfId="36" applyNumberFormat="1" applyFont="1" applyFill="1" applyBorder="1" applyAlignment="1" applyProtection="1">
      <alignment horizontal="right" vertical="center" shrinkToFit="1"/>
    </xf>
    <xf numFmtId="189" fontId="25" fillId="4" borderId="183" xfId="36" applyNumberFormat="1" applyFont="1" applyFill="1" applyBorder="1" applyAlignment="1" applyProtection="1">
      <alignment horizontal="right" vertical="center" shrinkToFit="1"/>
    </xf>
    <xf numFmtId="189" fontId="25" fillId="4" borderId="184"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188" fontId="25" fillId="4" borderId="169"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177" fontId="25" fillId="4" borderId="54" xfId="36" applyNumberFormat="1" applyFont="1" applyFill="1" applyBorder="1" applyAlignment="1" applyProtection="1">
      <alignment horizontal="right" vertical="center" shrinkToFit="1"/>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4" xfId="35" applyNumberFormat="1" applyFont="1" applyFill="1" applyBorder="1" applyAlignment="1" applyProtection="1">
      <alignment horizontal="right" vertical="center" shrinkToFit="1"/>
    </xf>
    <xf numFmtId="177" fontId="25" fillId="4" borderId="96" xfId="35"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188" fontId="25" fillId="4" borderId="179"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188" fontId="25" fillId="4" borderId="158"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4"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77"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88" fontId="25" fillId="4" borderId="90"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7" fontId="25" fillId="4" borderId="155"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177" fontId="25" fillId="4" borderId="176" xfId="36" applyNumberFormat="1" applyFont="1" applyFill="1" applyBorder="1" applyAlignment="1" applyProtection="1">
      <alignment horizontal="right" vertical="center" shrinkToFit="1"/>
    </xf>
    <xf numFmtId="177" fontId="25" fillId="4" borderId="171"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28" xfId="30" applyFont="1" applyFill="1" applyBorder="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88" xfId="30" applyFont="1" applyFill="1" applyBorder="1" applyAlignment="1" applyProtection="1">
      <alignment horizontal="center" vertical="center"/>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188" fontId="25" fillId="4" borderId="171"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150"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0" fontId="25" fillId="4" borderId="80" xfId="30" applyFont="1" applyFill="1" applyBorder="1" applyAlignment="1" applyProtection="1">
      <alignment horizontal="center" vertical="center"/>
    </xf>
    <xf numFmtId="0" fontId="25" fillId="4" borderId="54" xfId="30" applyFont="1" applyFill="1" applyBorder="1" applyProtection="1">
      <alignment vertical="center"/>
    </xf>
    <xf numFmtId="177" fontId="25" fillId="4" borderId="154"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88" fontId="25" fillId="4" borderId="132" xfId="36" applyNumberFormat="1" applyFont="1" applyFill="1" applyBorder="1" applyAlignment="1" applyProtection="1">
      <alignment horizontal="right" vertical="center" shrinkToFit="1"/>
    </xf>
    <xf numFmtId="188" fontId="25" fillId="4" borderId="133"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166" xfId="36" applyNumberFormat="1" applyFont="1" applyFill="1" applyBorder="1" applyAlignment="1" applyProtection="1">
      <alignment horizontal="right" vertical="center" shrinkToFit="1"/>
    </xf>
    <xf numFmtId="177" fontId="25" fillId="4" borderId="167" xfId="36" applyNumberFormat="1" applyFont="1" applyFill="1" applyBorder="1" applyAlignment="1" applyProtection="1">
      <alignment horizontal="right" vertical="center" shrinkToFit="1"/>
    </xf>
    <xf numFmtId="188" fontId="25" fillId="4" borderId="170"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177" fontId="25" fillId="4" borderId="163"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165"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161"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77" fontId="25" fillId="4" borderId="96" xfId="36"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81" xfId="36"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7" xfId="36"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88" fontId="25" fillId="4" borderId="90"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61" xfId="30" applyFont="1" applyFill="1" applyBorder="1" applyAlignment="1" applyProtection="1">
      <alignment horizontal="left" vertical="center"/>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81" xfId="30"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177" fontId="25" fillId="4" borderId="156" xfId="36" applyNumberFormat="1" applyFont="1" applyFill="1" applyBorder="1" applyAlignment="1" applyProtection="1">
      <alignment horizontal="right" vertical="center" shrinkToFit="1"/>
    </xf>
    <xf numFmtId="177" fontId="25" fillId="4" borderId="158"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0" fontId="25" fillId="4" borderId="24"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177" fontId="25" fillId="5" borderId="29"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177" fontId="25" fillId="4" borderId="119" xfId="30" applyNumberFormat="1" applyFont="1" applyFill="1" applyBorder="1" applyAlignment="1" applyProtection="1">
      <alignment horizontal="right" vertical="center" shrinkToFit="1"/>
      <protection locked="0"/>
    </xf>
    <xf numFmtId="177" fontId="25" fillId="4" borderId="120" xfId="30" applyNumberFormat="1" applyFont="1" applyFill="1" applyBorder="1" applyAlignment="1" applyProtection="1">
      <alignment horizontal="right" vertical="center" shrinkToFit="1"/>
      <protection locked="0"/>
    </xf>
    <xf numFmtId="177" fontId="25" fillId="4" borderId="121" xfId="30" applyNumberFormat="1" applyFont="1" applyFill="1" applyBorder="1" applyAlignment="1" applyProtection="1">
      <alignment horizontal="right" vertical="center" shrinkToFit="1"/>
      <protection locked="0"/>
    </xf>
    <xf numFmtId="0" fontId="25" fillId="4" borderId="119" xfId="30" applyNumberFormat="1" applyFont="1" applyFill="1" applyBorder="1" applyAlignment="1" applyProtection="1">
      <alignment horizontal="left" vertical="center" shrinkToFit="1"/>
      <protection locked="0"/>
    </xf>
    <xf numFmtId="0" fontId="25" fillId="4" borderId="120" xfId="30" applyNumberFormat="1" applyFont="1" applyFill="1" applyBorder="1" applyAlignment="1" applyProtection="1">
      <alignment horizontal="left" vertical="center" shrinkToFit="1"/>
      <protection locked="0"/>
    </xf>
    <xf numFmtId="0" fontId="25" fillId="4" borderId="125" xfId="30" applyNumberFormat="1"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153" xfId="30" applyNumberFormat="1" applyFont="1" applyFill="1" applyBorder="1" applyAlignment="1" applyProtection="1">
      <alignment horizontal="right" vertical="center" shrinkToFit="1"/>
      <protection locked="0"/>
    </xf>
    <xf numFmtId="0" fontId="25" fillId="4" borderId="119" xfId="30" applyFont="1" applyFill="1" applyBorder="1" applyAlignment="1" applyProtection="1">
      <alignment horizontal="left" vertical="center" shrinkToFit="1"/>
      <protection locked="0"/>
    </xf>
    <xf numFmtId="0" fontId="25" fillId="4" borderId="120" xfId="30" applyFont="1" applyFill="1" applyBorder="1" applyAlignment="1" applyProtection="1">
      <alignment horizontal="left" vertical="center" shrinkToFit="1"/>
      <protection locked="0"/>
    </xf>
    <xf numFmtId="0" fontId="25" fillId="4" borderId="121" xfId="30" applyFont="1" applyFill="1" applyBorder="1" applyAlignment="1" applyProtection="1">
      <alignment horizontal="lef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8"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0" fontId="25" fillId="5" borderId="133" xfId="30" applyNumberFormat="1" applyFont="1" applyFill="1" applyBorder="1" applyAlignment="1" applyProtection="1">
      <alignment horizontal="left" vertical="center" shrinkToFit="1"/>
      <protection locked="0"/>
    </xf>
    <xf numFmtId="0" fontId="25" fillId="5" borderId="136" xfId="30" applyNumberFormat="1" applyFont="1" applyFill="1" applyBorder="1" applyAlignment="1" applyProtection="1">
      <alignment horizontal="lef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1" xfId="30" applyNumberFormat="1" applyFont="1" applyFill="1" applyBorder="1" applyAlignment="1" applyProtection="1">
      <alignment horizontal="lef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0" xfId="30" applyFont="1" applyBorder="1" applyAlignment="1" applyProtection="1">
      <alignment horizontal="left" vertical="center" shrinkToFit="1"/>
      <protection locked="0"/>
    </xf>
    <xf numFmtId="0" fontId="25" fillId="0" borderId="121" xfId="30" applyFont="1" applyBorder="1" applyAlignment="1" applyProtection="1">
      <alignment horizontal="left" vertical="center" shrinkToFit="1"/>
      <protection locked="0"/>
    </xf>
    <xf numFmtId="177" fontId="25" fillId="0" borderId="122" xfId="30" applyNumberFormat="1" applyFont="1" applyBorder="1" applyAlignment="1" applyProtection="1">
      <alignment horizontal="right" vertical="center" shrinkToFit="1"/>
      <protection locked="0"/>
    </xf>
    <xf numFmtId="177" fontId="25" fillId="0" borderId="117" xfId="30" applyNumberFormat="1" applyFont="1" applyBorder="1" applyAlignment="1" applyProtection="1">
      <alignment horizontal="right" vertical="center" shrinkToFit="1"/>
      <protection locked="0"/>
    </xf>
    <xf numFmtId="0" fontId="25" fillId="0" borderId="117" xfId="30" applyNumberFormat="1" applyFont="1" applyBorder="1" applyAlignment="1" applyProtection="1">
      <alignment horizontal="left" vertical="center" shrinkToFit="1"/>
      <protection locked="0"/>
    </xf>
    <xf numFmtId="0" fontId="25" fillId="0" borderId="118" xfId="30" applyNumberFormat="1" applyFont="1" applyBorder="1" applyAlignment="1" applyProtection="1">
      <alignment horizontal="lef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177" fontId="25" fillId="0" borderId="126" xfId="30" applyNumberFormat="1" applyFont="1" applyBorder="1" applyAlignment="1" applyProtection="1">
      <alignment horizontal="right" vertical="center" shrinkToFit="1"/>
      <protection locked="0"/>
    </xf>
    <xf numFmtId="177" fontId="25" fillId="0" borderId="119" xfId="30" applyNumberFormat="1" applyFont="1" applyBorder="1" applyAlignment="1" applyProtection="1">
      <alignment horizontal="right" vertical="center" shrinkToFit="1"/>
      <protection locked="0"/>
    </xf>
    <xf numFmtId="177" fontId="25" fillId="0" borderId="110" xfId="30" applyNumberFormat="1" applyFont="1" applyBorder="1" applyAlignment="1" applyProtection="1">
      <alignment horizontal="right" vertical="center" shrinkToFit="1"/>
      <protection locked="0"/>
    </xf>
    <xf numFmtId="0" fontId="25" fillId="0" borderId="110" xfId="30" applyNumberFormat="1" applyFont="1" applyBorder="1" applyAlignment="1" applyProtection="1">
      <alignment horizontal="left" vertical="center" shrinkToFit="1"/>
      <protection locked="0"/>
    </xf>
    <xf numFmtId="0" fontId="25" fillId="0" borderId="116" xfId="30" applyNumberFormat="1" applyFont="1" applyBorder="1" applyAlignment="1" applyProtection="1">
      <alignment horizontal="left" vertical="center" shrinkToFit="1"/>
      <protection locked="0"/>
    </xf>
    <xf numFmtId="0" fontId="25" fillId="0" borderId="100" xfId="30" applyFont="1" applyBorder="1" applyAlignment="1" applyProtection="1">
      <alignment horizontal="left" vertical="center" shrinkToFit="1"/>
      <protection locked="0"/>
    </xf>
    <xf numFmtId="0" fontId="25" fillId="0" borderId="101" xfId="30" applyFont="1" applyBorder="1" applyAlignment="1" applyProtection="1">
      <alignment horizontal="left" vertical="center" shrinkToFit="1"/>
      <protection locked="0"/>
    </xf>
    <xf numFmtId="0" fontId="25" fillId="0" borderId="108" xfId="30" applyFont="1" applyBorder="1" applyAlignment="1" applyProtection="1">
      <alignment horizontal="left" vertical="center" shrinkToFit="1"/>
      <protection locked="0"/>
    </xf>
    <xf numFmtId="177" fontId="25" fillId="0" borderId="109" xfId="30"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177" fontId="25" fillId="0" borderId="120" xfId="29" applyNumberFormat="1" applyFont="1" applyBorder="1" applyAlignment="1" applyProtection="1">
      <alignment horizontal="right" vertical="center" shrinkToFit="1"/>
      <protection locked="0"/>
    </xf>
    <xf numFmtId="177" fontId="25" fillId="0" borderId="121" xfId="29"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0" xfId="29" applyNumberFormat="1" applyFont="1" applyBorder="1" applyAlignment="1" applyProtection="1">
      <alignment horizontal="left" vertical="center" shrinkToFit="1"/>
      <protection locked="0"/>
    </xf>
    <xf numFmtId="0" fontId="25" fillId="0" borderId="125"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03" xfId="30" applyFont="1" applyFill="1" applyBorder="1" applyAlignment="1" applyProtection="1">
      <alignment horizontal="center" vertical="center"/>
      <protection locked="0"/>
    </xf>
    <xf numFmtId="0" fontId="25" fillId="7" borderId="104" xfId="30" applyFont="1" applyFill="1" applyBorder="1" applyAlignment="1" applyProtection="1">
      <alignment horizontal="center" vertical="center"/>
      <protection locked="0"/>
    </xf>
    <xf numFmtId="0" fontId="25" fillId="7" borderId="105" xfId="30" applyFont="1" applyFill="1" applyBorder="1" applyAlignment="1" applyProtection="1">
      <alignment horizontal="center" vertical="center"/>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6" xfId="30" applyFont="1" applyFill="1" applyBorder="1" applyAlignment="1" applyProtection="1">
      <alignment horizontal="center" vertical="center" wrapText="1"/>
      <protection locked="0"/>
    </xf>
    <xf numFmtId="0" fontId="25" fillId="7" borderId="104" xfId="30" applyFont="1" applyFill="1" applyBorder="1" applyAlignment="1" applyProtection="1">
      <alignment horizontal="center" vertical="center" wrapText="1"/>
      <protection locked="0"/>
    </xf>
    <xf numFmtId="0" fontId="25" fillId="7" borderId="105" xfId="30" applyFont="1" applyFill="1" applyBorder="1" applyAlignment="1" applyProtection="1">
      <alignment horizontal="center" vertical="center" wrapText="1"/>
      <protection locked="0"/>
    </xf>
    <xf numFmtId="0" fontId="25" fillId="7" borderId="67"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6" xfId="30" applyFont="1" applyFill="1" applyBorder="1" applyAlignment="1" applyProtection="1">
      <alignment horizontal="center" vertical="center" shrinkToFit="1"/>
      <protection locked="0"/>
    </xf>
    <xf numFmtId="0" fontId="25" fillId="7" borderId="104" xfId="30" applyFont="1" applyFill="1" applyBorder="1" applyAlignment="1" applyProtection="1">
      <alignment horizontal="center" vertical="center" shrinkToFit="1"/>
      <protection locked="0"/>
    </xf>
    <xf numFmtId="0" fontId="25" fillId="7" borderId="105" xfId="30" applyFont="1" applyFill="1" applyBorder="1" applyAlignment="1" applyProtection="1">
      <alignment horizontal="center" vertical="center" shrinkToFit="1"/>
      <protection locked="0"/>
    </xf>
    <xf numFmtId="0" fontId="25" fillId="7" borderId="106" xfId="30" applyFont="1" applyFill="1" applyBorder="1" applyAlignment="1" applyProtection="1">
      <alignment horizontal="center" vertical="center"/>
      <protection locked="0"/>
    </xf>
    <xf numFmtId="0" fontId="25" fillId="0" borderId="119" xfId="29" applyFont="1" applyBorder="1" applyAlignment="1" applyProtection="1">
      <alignment horizontal="left" vertical="center" shrinkToFit="1"/>
      <protection locked="0"/>
    </xf>
    <xf numFmtId="0" fontId="25" fillId="0" borderId="120" xfId="29" applyFont="1" applyBorder="1" applyAlignment="1" applyProtection="1">
      <alignment horizontal="left" vertical="center" shrinkToFit="1"/>
      <protection locked="0"/>
    </xf>
    <xf numFmtId="0" fontId="25" fillId="0" borderId="121" xfId="29" applyFont="1" applyBorder="1" applyAlignment="1" applyProtection="1">
      <alignment horizontal="lef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7" xfId="30" applyFont="1" applyFill="1" applyBorder="1" applyAlignment="1" applyProtection="1">
      <alignment horizontal="center" vertical="center" wrapText="1"/>
      <protection locked="0"/>
    </xf>
    <xf numFmtId="177" fontId="25" fillId="0" borderId="124"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25" xfId="36" applyNumberFormat="1" applyFont="1" applyBorder="1" applyAlignment="1" applyProtection="1">
      <alignment horizontal="right" vertical="center" shrinkToFit="1"/>
      <protection locked="0"/>
    </xf>
    <xf numFmtId="177" fontId="25" fillId="4" borderId="126" xfId="35" applyNumberFormat="1" applyFont="1" applyFill="1" applyBorder="1" applyAlignment="1" applyProtection="1">
      <alignment horizontal="right" vertical="center" shrinkToFit="1"/>
      <protection locked="0"/>
    </xf>
    <xf numFmtId="177" fontId="25" fillId="4" borderId="117" xfId="35" applyNumberFormat="1" applyFont="1" applyFill="1" applyBorder="1" applyAlignment="1" applyProtection="1">
      <alignment horizontal="right" vertical="center" shrinkToFit="1"/>
      <protection locked="0"/>
    </xf>
    <xf numFmtId="188" fontId="25" fillId="4" borderId="117" xfId="35" applyNumberFormat="1" applyFont="1" applyFill="1" applyBorder="1" applyAlignment="1" applyProtection="1">
      <alignment horizontal="right" vertical="center" shrinkToFit="1"/>
      <protection locked="0"/>
    </xf>
    <xf numFmtId="188" fontId="25" fillId="5" borderId="138"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37" xfId="30" applyNumberFormat="1" applyFont="1" applyFill="1" applyBorder="1" applyAlignment="1" applyProtection="1">
      <alignment horizontal="right" vertical="center" shrinkToFit="1"/>
      <protection locked="0"/>
    </xf>
    <xf numFmtId="0" fontId="25" fillId="0" borderId="117" xfId="30" applyFont="1" applyBorder="1" applyAlignment="1" applyProtection="1">
      <alignment horizontal="left" vertical="center" shrinkToFit="1"/>
      <protection locked="0"/>
    </xf>
    <xf numFmtId="0" fontId="25" fillId="0" borderId="118" xfId="30" applyFont="1" applyBorder="1" applyAlignment="1" applyProtection="1">
      <alignment horizontal="left" vertical="center" shrinkToFit="1"/>
      <protection locked="0"/>
    </xf>
    <xf numFmtId="0" fontId="25" fillId="0" borderId="88" xfId="30" applyFont="1" applyBorder="1" applyAlignment="1" applyProtection="1">
      <alignment horizontal="center"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0" fontId="25" fillId="0" borderId="119" xfId="36" applyFont="1" applyBorder="1" applyAlignment="1" applyProtection="1">
      <alignment horizontal="left" vertical="center" shrinkToFit="1"/>
      <protection locked="0"/>
    </xf>
    <xf numFmtId="0" fontId="25" fillId="0" borderId="120" xfId="36" applyFont="1" applyBorder="1" applyAlignment="1" applyProtection="1">
      <alignment horizontal="left" vertical="center" shrinkToFit="1"/>
      <protection locked="0"/>
    </xf>
    <xf numFmtId="0" fontId="25" fillId="0" borderId="121" xfId="36" applyFont="1" applyBorder="1" applyAlignment="1" applyProtection="1">
      <alignment horizontal="left" vertical="center" shrinkToFit="1"/>
      <protection locked="0"/>
    </xf>
    <xf numFmtId="177" fontId="25" fillId="4" borderId="122" xfId="35" applyNumberFormat="1" applyFont="1" applyFill="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0" borderId="117" xfId="36" applyNumberFormat="1" applyFont="1" applyBorder="1" applyAlignment="1" applyProtection="1">
      <alignment horizontal="right" vertical="center" shrinkToFit="1"/>
      <protection locked="0"/>
    </xf>
    <xf numFmtId="177" fontId="25" fillId="0" borderId="123" xfId="36" applyNumberFormat="1" applyFont="1" applyBorder="1" applyAlignment="1" applyProtection="1">
      <alignment horizontal="right" vertical="center" shrinkToFit="1"/>
      <protection locked="0"/>
    </xf>
    <xf numFmtId="188" fontId="25" fillId="0" borderId="117" xfId="30" applyNumberFormat="1" applyFont="1" applyBorder="1" applyAlignment="1" applyProtection="1">
      <alignment horizontal="right" vertical="center" shrinkToFit="1"/>
      <protection locked="0"/>
    </xf>
    <xf numFmtId="0" fontId="25" fillId="0" borderId="140" xfId="30" applyFont="1" applyBorder="1" applyAlignment="1" applyProtection="1">
      <alignment horizontal="left" vertical="center" shrinkToFit="1"/>
      <protection locked="0"/>
    </xf>
    <xf numFmtId="0" fontId="25" fillId="0" borderId="143" xfId="30" applyFont="1" applyBorder="1" applyAlignment="1" applyProtection="1">
      <alignment horizontal="left" vertical="center" shrinkToFit="1"/>
      <protection locked="0"/>
    </xf>
    <xf numFmtId="0" fontId="25" fillId="0" borderId="100" xfId="36" applyFont="1" applyBorder="1" applyAlignment="1" applyProtection="1">
      <alignment horizontal="left" vertical="center" shrinkToFit="1"/>
      <protection locked="0"/>
    </xf>
    <xf numFmtId="0" fontId="25" fillId="0" borderId="101" xfId="36" applyFont="1" applyBorder="1" applyAlignment="1" applyProtection="1">
      <alignment horizontal="left" vertical="center" shrinkToFit="1"/>
      <protection locked="0"/>
    </xf>
    <xf numFmtId="0" fontId="25" fillId="0" borderId="108" xfId="36" applyFont="1" applyBorder="1" applyAlignment="1" applyProtection="1">
      <alignment horizontal="lef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177" fontId="25" fillId="0" borderId="140" xfId="30" applyNumberFormat="1" applyFont="1" applyBorder="1" applyAlignment="1" applyProtection="1">
      <alignment horizontal="right" vertical="center" shrinkToFit="1"/>
      <protection locked="0"/>
    </xf>
    <xf numFmtId="188" fontId="25" fillId="0" borderId="140"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7" borderId="107"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0" fontId="25" fillId="4" borderId="47" xfId="30" applyFont="1" applyFill="1" applyBorder="1" applyAlignment="1" applyProtection="1">
      <alignment horizontal="left" vertical="center"/>
    </xf>
    <xf numFmtId="177" fontId="25" fillId="5" borderId="133" xfId="29" applyNumberFormat="1" applyFont="1" applyFill="1" applyBorder="1" applyAlignment="1" applyProtection="1">
      <alignment horizontal="right" vertical="center" shrinkToFit="1"/>
      <protection locked="0"/>
    </xf>
    <xf numFmtId="0" fontId="25" fillId="5" borderId="133" xfId="29" applyNumberFormat="1" applyFont="1" applyFill="1" applyBorder="1" applyAlignment="1" applyProtection="1">
      <alignment horizontal="left" vertical="center" shrinkToFit="1"/>
      <protection locked="0"/>
    </xf>
    <xf numFmtId="0" fontId="25" fillId="5" borderId="136" xfId="29" applyNumberFormat="1" applyFont="1" applyFill="1" applyBorder="1" applyAlignment="1" applyProtection="1">
      <alignment horizontal="lef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177" fontId="25" fillId="5" borderId="137" xfId="29" applyNumberFormat="1" applyFont="1" applyFill="1" applyBorder="1" applyAlignment="1" applyProtection="1">
      <alignment horizontal="right" vertical="center" shrinkToFit="1"/>
      <protection locked="0"/>
    </xf>
    <xf numFmtId="177" fontId="25" fillId="5" borderId="138" xfId="29" applyNumberFormat="1" applyFont="1" applyFill="1" applyBorder="1" applyAlignment="1" applyProtection="1">
      <alignment horizontal="righ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177" fontId="25" fillId="0" borderId="130"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1" xfId="29" applyNumberFormat="1" applyFont="1" applyBorder="1" applyAlignment="1" applyProtection="1">
      <alignment horizontal="left" vertical="center" shrinkToFit="1"/>
      <protection locked="0"/>
    </xf>
    <xf numFmtId="177" fontId="25" fillId="0" borderId="12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0" borderId="117" xfId="29" applyNumberFormat="1" applyFont="1" applyBorder="1" applyAlignment="1" applyProtection="1">
      <alignment horizontal="left" vertical="center" shrinkToFit="1"/>
      <protection locked="0"/>
    </xf>
    <xf numFmtId="0" fontId="25" fillId="0" borderId="118" xfId="29" applyNumberFormat="1" applyFont="1" applyBorder="1" applyAlignment="1" applyProtection="1">
      <alignment horizontal="left" vertical="center" shrinkToFit="1"/>
      <protection locked="0"/>
    </xf>
    <xf numFmtId="177" fontId="25" fillId="0" borderId="100" xfId="29" applyNumberFormat="1" applyFont="1" applyBorder="1" applyAlignment="1" applyProtection="1">
      <alignment horizontal="right" vertical="center" shrinkToFit="1"/>
      <protection locked="0"/>
    </xf>
    <xf numFmtId="177" fontId="25" fillId="0" borderId="101"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0" borderId="110"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00" xfId="29" applyFont="1" applyBorder="1" applyAlignment="1" applyProtection="1">
      <alignment horizontal="left" vertical="center" shrinkToFit="1"/>
      <protection locked="0"/>
    </xf>
    <xf numFmtId="0" fontId="25" fillId="0" borderId="101" xfId="29" applyFont="1" applyBorder="1" applyAlignment="1" applyProtection="1">
      <alignment horizontal="left" vertical="center" shrinkToFit="1"/>
      <protection locked="0"/>
    </xf>
    <xf numFmtId="0" fontId="25" fillId="0" borderId="108" xfId="29" applyFont="1" applyBorder="1" applyAlignment="1" applyProtection="1">
      <alignment horizontal="lef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177" fontId="25" fillId="0" borderId="113" xfId="36" applyNumberFormat="1" applyFont="1" applyBorder="1" applyAlignment="1" applyProtection="1">
      <alignment horizontal="right" vertical="center" shrinkToFit="1"/>
      <protection locked="0"/>
    </xf>
    <xf numFmtId="177" fontId="25" fillId="0" borderId="114" xfId="36" applyNumberFormat="1" applyFont="1" applyBorder="1" applyAlignment="1" applyProtection="1">
      <alignment horizontal="right" vertical="center" shrinkToFi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6" xfId="30" applyFont="1" applyFill="1" applyBorder="1" applyAlignment="1" applyProtection="1">
      <alignment horizontal="center" vertical="center" wrapText="1"/>
      <protection locked="0"/>
    </xf>
    <xf numFmtId="0" fontId="1" fillId="7" borderId="104" xfId="30" applyFont="1" applyFill="1" applyBorder="1" applyAlignment="1" applyProtection="1">
      <alignment horizontal="center" vertical="center" wrapText="1"/>
      <protection locked="0"/>
    </xf>
    <xf numFmtId="0" fontId="1" fillId="7" borderId="105" xfId="30" applyFont="1" applyFill="1" applyBorder="1" applyAlignment="1" applyProtection="1">
      <alignment horizontal="center" vertical="center" wrapText="1"/>
      <protection locked="0"/>
    </xf>
    <xf numFmtId="0" fontId="25" fillId="0" borderId="100"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102" xfId="29" applyNumberFormat="1" applyFont="1" applyBorder="1" applyAlignment="1" applyProtection="1">
      <alignment horizontal="lef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81"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81" xfId="24" applyFont="1" applyFill="1" applyBorder="1" applyAlignment="1">
      <alignment vertical="center"/>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34057</c:v>
                </c:pt>
                <c:pt idx="1">
                  <c:v>67337</c:v>
                </c:pt>
                <c:pt idx="2">
                  <c:v>36621</c:v>
                </c:pt>
                <c:pt idx="3">
                  <c:v>44872</c:v>
                </c:pt>
                <c:pt idx="4">
                  <c:v>22895</c:v>
                </c:pt>
              </c:numCache>
            </c:numRef>
          </c:val>
          <c:smooth val="0"/>
        </c:ser>
        <c:dLbls>
          <c:showLegendKey val="0"/>
          <c:showVal val="0"/>
          <c:showCatName val="0"/>
          <c:showSerName val="0"/>
          <c:showPercent val="0"/>
          <c:showBubbleSize val="0"/>
        </c:dLbls>
        <c:marker val="1"/>
        <c:smooth val="0"/>
        <c:axId val="864746360"/>
        <c:axId val="352854000"/>
      </c:lineChart>
      <c:catAx>
        <c:axId val="864746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854000"/>
        <c:crosses val="autoZero"/>
        <c:auto val="1"/>
        <c:lblAlgn val="ctr"/>
        <c:lblOffset val="100"/>
        <c:tickLblSkip val="1"/>
        <c:tickMarkSkip val="1"/>
        <c:noMultiLvlLbl val="0"/>
      </c:catAx>
      <c:valAx>
        <c:axId val="3528540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4746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5.0199999999999996</c:v>
                </c:pt>
                <c:pt idx="1">
                  <c:v>4.3099999999999996</c:v>
                </c:pt>
                <c:pt idx="2">
                  <c:v>5.29</c:v>
                </c:pt>
                <c:pt idx="3">
                  <c:v>4.7</c:v>
                </c:pt>
                <c:pt idx="4">
                  <c:v>3.44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8.07</c:v>
                </c:pt>
                <c:pt idx="1">
                  <c:v>8.44</c:v>
                </c:pt>
                <c:pt idx="2">
                  <c:v>8.85</c:v>
                </c:pt>
                <c:pt idx="3">
                  <c:v>9.19</c:v>
                </c:pt>
                <c:pt idx="4">
                  <c:v>9.48</c:v>
                </c:pt>
              </c:numCache>
            </c:numRef>
          </c:val>
        </c:ser>
        <c:dLbls>
          <c:showLegendKey val="0"/>
          <c:showVal val="0"/>
          <c:showCatName val="0"/>
          <c:showSerName val="0"/>
          <c:showPercent val="0"/>
          <c:showBubbleSize val="0"/>
        </c:dLbls>
        <c:gapWidth val="250"/>
        <c:overlap val="100"/>
        <c:axId val="630009456"/>
        <c:axId val="630009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0.75</c:v>
                </c:pt>
                <c:pt idx="1">
                  <c:v>-0.63</c:v>
                </c:pt>
                <c:pt idx="2">
                  <c:v>1</c:v>
                </c:pt>
                <c:pt idx="3">
                  <c:v>-0.48</c:v>
                </c:pt>
                <c:pt idx="4">
                  <c:v>-1.18</c:v>
                </c:pt>
              </c:numCache>
            </c:numRef>
          </c:val>
          <c:smooth val="0"/>
        </c:ser>
        <c:dLbls>
          <c:showLegendKey val="0"/>
          <c:showVal val="0"/>
          <c:showCatName val="0"/>
          <c:showSerName val="0"/>
          <c:showPercent val="0"/>
          <c:showBubbleSize val="0"/>
        </c:dLbls>
        <c:marker val="1"/>
        <c:smooth val="0"/>
        <c:axId val="630009456"/>
        <c:axId val="630009848"/>
      </c:lineChart>
      <c:catAx>
        <c:axId val="63000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0009848"/>
        <c:crosses val="autoZero"/>
        <c:auto val="1"/>
        <c:lblAlgn val="ctr"/>
        <c:lblOffset val="100"/>
        <c:tickLblSkip val="1"/>
        <c:tickMarkSkip val="1"/>
        <c:noMultiLvlLbl val="0"/>
      </c:catAx>
      <c:valAx>
        <c:axId val="630009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000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0.04</c:v>
                </c:pt>
                <c:pt idx="4">
                  <c:v>#N/A</c:v>
                </c:pt>
                <c:pt idx="5">
                  <c:v>0.02</c:v>
                </c:pt>
                <c:pt idx="6">
                  <c:v>#N/A</c:v>
                </c:pt>
                <c:pt idx="7">
                  <c:v>0.03</c:v>
                </c:pt>
                <c:pt idx="8">
                  <c:v>#N/A</c:v>
                </c:pt>
                <c:pt idx="9">
                  <c:v>0</c:v>
                </c:pt>
              </c:numCache>
            </c:numRef>
          </c:val>
        </c:ser>
        <c:ser>
          <c:idx val="3"/>
          <c:order val="3"/>
          <c:tx>
            <c:strRef>
              <c:f>データシート!$A$30</c:f>
              <c:strCache>
                <c:ptCount val="1"/>
                <c:pt idx="0">
                  <c:v>介護保険事業会計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1.53</c:v>
                </c:pt>
                <c:pt idx="2">
                  <c:v>#N/A</c:v>
                </c:pt>
                <c:pt idx="3">
                  <c:v>0.72</c:v>
                </c:pt>
                <c:pt idx="4">
                  <c:v>#N/A</c:v>
                </c:pt>
                <c:pt idx="5">
                  <c:v>0.42</c:v>
                </c:pt>
                <c:pt idx="6">
                  <c:v>#N/A</c:v>
                </c:pt>
                <c:pt idx="7">
                  <c:v>1.07</c:v>
                </c:pt>
                <c:pt idx="8">
                  <c:v>#N/A</c:v>
                </c:pt>
                <c:pt idx="9">
                  <c:v>0</c:v>
                </c:pt>
              </c:numCache>
            </c:numRef>
          </c:val>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2.65</c:v>
                </c:pt>
                <c:pt idx="2">
                  <c:v>#N/A</c:v>
                </c:pt>
                <c:pt idx="3">
                  <c:v>2.61</c:v>
                </c:pt>
                <c:pt idx="4">
                  <c:v>#N/A</c:v>
                </c:pt>
                <c:pt idx="5">
                  <c:v>2.94</c:v>
                </c:pt>
                <c:pt idx="6">
                  <c:v>#N/A</c:v>
                </c:pt>
                <c:pt idx="7">
                  <c:v>1.78</c:v>
                </c:pt>
                <c:pt idx="8">
                  <c:v>#N/A</c:v>
                </c:pt>
                <c:pt idx="9">
                  <c:v>0.12</c:v>
                </c:pt>
              </c:numCache>
            </c:numRef>
          </c:val>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c:v>
                </c:pt>
                <c:pt idx="4">
                  <c:v>#N/A</c:v>
                </c:pt>
                <c:pt idx="5">
                  <c:v>0.1</c:v>
                </c:pt>
                <c:pt idx="6">
                  <c:v>#N/A</c:v>
                </c:pt>
                <c:pt idx="7">
                  <c:v>0.12</c:v>
                </c:pt>
                <c:pt idx="8">
                  <c:v>#N/A</c:v>
                </c:pt>
                <c:pt idx="9">
                  <c:v>0.13</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0.36</c:v>
                </c:pt>
                <c:pt idx="2">
                  <c:v>#N/A</c:v>
                </c:pt>
                <c:pt idx="3">
                  <c:v>0.86</c:v>
                </c:pt>
                <c:pt idx="4">
                  <c:v>#N/A</c:v>
                </c:pt>
                <c:pt idx="5">
                  <c:v>0.31</c:v>
                </c:pt>
                <c:pt idx="6">
                  <c:v>#N/A</c:v>
                </c:pt>
                <c:pt idx="7">
                  <c:v>0.03</c:v>
                </c:pt>
                <c:pt idx="8">
                  <c:v>#N/A</c:v>
                </c:pt>
                <c:pt idx="9">
                  <c:v>0.28999999999999998</c:v>
                </c:pt>
              </c:numCache>
            </c:numRef>
          </c:val>
        </c:ser>
        <c:ser>
          <c:idx val="7"/>
          <c:order val="7"/>
          <c:tx>
            <c:strRef>
              <c:f>データシート!$A$34</c:f>
              <c:strCache>
                <c:ptCount val="1"/>
                <c:pt idx="0">
                  <c:v>藍寿苑介護サービス事業特別会計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0.37</c:v>
                </c:pt>
                <c:pt idx="2">
                  <c:v>#N/A</c:v>
                </c:pt>
                <c:pt idx="3">
                  <c:v>0.69</c:v>
                </c:pt>
                <c:pt idx="4">
                  <c:v>#N/A</c:v>
                </c:pt>
                <c:pt idx="5">
                  <c:v>0.77</c:v>
                </c:pt>
                <c:pt idx="6">
                  <c:v>#N/A</c:v>
                </c:pt>
                <c:pt idx="7">
                  <c:v>0.54</c:v>
                </c:pt>
                <c:pt idx="8">
                  <c:v>#N/A</c:v>
                </c:pt>
                <c:pt idx="9">
                  <c:v>0.87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5.01</c:v>
                </c:pt>
                <c:pt idx="2">
                  <c:v>#N/A</c:v>
                </c:pt>
                <c:pt idx="3">
                  <c:v>4.3</c:v>
                </c:pt>
                <c:pt idx="4">
                  <c:v>#N/A</c:v>
                </c:pt>
                <c:pt idx="5">
                  <c:v>5.29</c:v>
                </c:pt>
                <c:pt idx="6">
                  <c:v>#N/A</c:v>
                </c:pt>
                <c:pt idx="7">
                  <c:v>4.7</c:v>
                </c:pt>
                <c:pt idx="8">
                  <c:v>#N/A</c:v>
                </c:pt>
                <c:pt idx="9">
                  <c:v>3.43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8.51</c:v>
                </c:pt>
                <c:pt idx="2">
                  <c:v>#N/A</c:v>
                </c:pt>
                <c:pt idx="3">
                  <c:v>10.199999999999999</c:v>
                </c:pt>
                <c:pt idx="4">
                  <c:v>#N/A</c:v>
                </c:pt>
                <c:pt idx="5">
                  <c:v>12.21</c:v>
                </c:pt>
                <c:pt idx="6">
                  <c:v>#N/A</c:v>
                </c:pt>
                <c:pt idx="7">
                  <c:v>11.45</c:v>
                </c:pt>
                <c:pt idx="8">
                  <c:v>#N/A</c:v>
                </c:pt>
                <c:pt idx="9">
                  <c:v>12.4</c:v>
                </c:pt>
              </c:numCache>
            </c:numRef>
          </c:val>
        </c:ser>
        <c:dLbls>
          <c:showLegendKey val="0"/>
          <c:showVal val="0"/>
          <c:showCatName val="0"/>
          <c:showSerName val="0"/>
          <c:showPercent val="0"/>
          <c:showBubbleSize val="0"/>
        </c:dLbls>
        <c:gapWidth val="150"/>
        <c:overlap val="100"/>
        <c:axId val="409903696"/>
        <c:axId val="409904088"/>
      </c:barChart>
      <c:catAx>
        <c:axId val="40990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904088"/>
        <c:crosses val="autoZero"/>
        <c:auto val="1"/>
        <c:lblAlgn val="ctr"/>
        <c:lblOffset val="100"/>
        <c:tickLblSkip val="1"/>
        <c:tickMarkSkip val="1"/>
        <c:noMultiLvlLbl val="0"/>
      </c:catAx>
      <c:valAx>
        <c:axId val="409904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903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605</c:v>
                </c:pt>
                <c:pt idx="5">
                  <c:v>629</c:v>
                </c:pt>
                <c:pt idx="8">
                  <c:v>658</c:v>
                </c:pt>
                <c:pt idx="11">
                  <c:v>663</c:v>
                </c:pt>
                <c:pt idx="14">
                  <c:v>751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50</c:v>
                </c:pt>
                <c:pt idx="3">
                  <c:v>51</c:v>
                </c:pt>
                <c:pt idx="6">
                  <c:v>51</c:v>
                </c:pt>
                <c:pt idx="9">
                  <c:v>51</c:v>
                </c:pt>
                <c:pt idx="12">
                  <c:v>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102</c:v>
                </c:pt>
                <c:pt idx="3">
                  <c:v>112</c:v>
                </c:pt>
                <c:pt idx="6">
                  <c:v>129</c:v>
                </c:pt>
                <c:pt idx="9">
                  <c:v>143</c:v>
                </c:pt>
                <c:pt idx="12">
                  <c:v>144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888</c:v>
                </c:pt>
                <c:pt idx="3">
                  <c:v>885</c:v>
                </c:pt>
                <c:pt idx="6">
                  <c:v>883</c:v>
                </c:pt>
                <c:pt idx="9">
                  <c:v>863</c:v>
                </c:pt>
                <c:pt idx="12">
                  <c:v>760</c:v>
                </c:pt>
              </c:numCache>
            </c:numRef>
          </c:val>
        </c:ser>
        <c:dLbls>
          <c:showLegendKey val="0"/>
          <c:showVal val="0"/>
          <c:showCatName val="0"/>
          <c:showSerName val="0"/>
          <c:showPercent val="0"/>
          <c:showBubbleSize val="0"/>
        </c:dLbls>
        <c:gapWidth val="100"/>
        <c:overlap val="100"/>
        <c:axId val="412953000"/>
        <c:axId val="412953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435</c:v>
                </c:pt>
                <c:pt idx="2">
                  <c:v>#N/A</c:v>
                </c:pt>
                <c:pt idx="3">
                  <c:v>#N/A</c:v>
                </c:pt>
                <c:pt idx="4">
                  <c:v>419</c:v>
                </c:pt>
                <c:pt idx="5">
                  <c:v>#N/A</c:v>
                </c:pt>
                <c:pt idx="6">
                  <c:v>#N/A</c:v>
                </c:pt>
                <c:pt idx="7">
                  <c:v>405</c:v>
                </c:pt>
                <c:pt idx="8">
                  <c:v>#N/A</c:v>
                </c:pt>
                <c:pt idx="9">
                  <c:v>#N/A</c:v>
                </c:pt>
                <c:pt idx="10">
                  <c:v>394</c:v>
                </c:pt>
                <c:pt idx="11">
                  <c:v>#N/A</c:v>
                </c:pt>
                <c:pt idx="12">
                  <c:v>#N/A</c:v>
                </c:pt>
                <c:pt idx="13">
                  <c:v>216</c:v>
                </c:pt>
                <c:pt idx="14">
                  <c:v>#N/A</c:v>
                </c:pt>
              </c:numCache>
            </c:numRef>
          </c:val>
          <c:smooth val="0"/>
        </c:ser>
        <c:dLbls>
          <c:showLegendKey val="0"/>
          <c:showVal val="0"/>
          <c:showCatName val="0"/>
          <c:showSerName val="0"/>
          <c:showPercent val="0"/>
          <c:showBubbleSize val="0"/>
        </c:dLbls>
        <c:marker val="1"/>
        <c:smooth val="0"/>
        <c:axId val="412953000"/>
        <c:axId val="412953392"/>
      </c:lineChart>
      <c:catAx>
        <c:axId val="41295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953392"/>
        <c:crosses val="autoZero"/>
        <c:auto val="1"/>
        <c:lblAlgn val="ctr"/>
        <c:lblOffset val="100"/>
        <c:tickLblSkip val="1"/>
        <c:tickMarkSkip val="1"/>
        <c:noMultiLvlLbl val="0"/>
      </c:catAx>
      <c:valAx>
        <c:axId val="41295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953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7049</c:v>
                </c:pt>
                <c:pt idx="5">
                  <c:v>7648</c:v>
                </c:pt>
                <c:pt idx="8">
                  <c:v>7692</c:v>
                </c:pt>
                <c:pt idx="11">
                  <c:v>7744</c:v>
                </c:pt>
                <c:pt idx="14">
                  <c:v>7746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98</c:v>
                </c:pt>
                <c:pt idx="5">
                  <c:v>91</c:v>
                </c:pt>
                <c:pt idx="8">
                  <c:v>87</c:v>
                </c:pt>
                <c:pt idx="11">
                  <c:v>75</c:v>
                </c:pt>
                <c:pt idx="14">
                  <c:v>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3222</c:v>
                </c:pt>
                <c:pt idx="5">
                  <c:v>3360</c:v>
                </c:pt>
                <c:pt idx="8">
                  <c:v>3566</c:v>
                </c:pt>
                <c:pt idx="11">
                  <c:v>3921</c:v>
                </c:pt>
                <c:pt idx="14">
                  <c:v>4350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668</c:v>
                </c:pt>
                <c:pt idx="3">
                  <c:v>560</c:v>
                </c:pt>
                <c:pt idx="6">
                  <c:v>524</c:v>
                </c:pt>
                <c:pt idx="9">
                  <c:v>445</c:v>
                </c:pt>
                <c:pt idx="12">
                  <c:v>295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847</c:v>
                </c:pt>
                <c:pt idx="3">
                  <c:v>803</c:v>
                </c:pt>
                <c:pt idx="6">
                  <c:v>767</c:v>
                </c:pt>
                <c:pt idx="9">
                  <c:v>728</c:v>
                </c:pt>
                <c:pt idx="12">
                  <c:v>717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2501</c:v>
                </c:pt>
                <c:pt idx="3">
                  <c:v>2502</c:v>
                </c:pt>
                <c:pt idx="6">
                  <c:v>2461</c:v>
                </c:pt>
                <c:pt idx="9">
                  <c:v>2406</c:v>
                </c:pt>
                <c:pt idx="12">
                  <c:v>2480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77</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6564</c:v>
                </c:pt>
                <c:pt idx="3">
                  <c:v>7406</c:v>
                </c:pt>
                <c:pt idx="6">
                  <c:v>7723</c:v>
                </c:pt>
                <c:pt idx="9">
                  <c:v>8185</c:v>
                </c:pt>
                <c:pt idx="12">
                  <c:v>8120</c:v>
                </c:pt>
              </c:numCache>
            </c:numRef>
          </c:val>
        </c:ser>
        <c:dLbls>
          <c:showLegendKey val="0"/>
          <c:showVal val="0"/>
          <c:showCatName val="0"/>
          <c:showSerName val="0"/>
          <c:showPercent val="0"/>
          <c:showBubbleSize val="0"/>
        </c:dLbls>
        <c:gapWidth val="100"/>
        <c:overlap val="100"/>
        <c:axId val="574554144"/>
        <c:axId val="574554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287</c:v>
                </c:pt>
                <c:pt idx="2">
                  <c:v>#N/A</c:v>
                </c:pt>
                <c:pt idx="3">
                  <c:v>#N/A</c:v>
                </c:pt>
                <c:pt idx="4">
                  <c:v>172</c:v>
                </c:pt>
                <c:pt idx="5">
                  <c:v>#N/A</c:v>
                </c:pt>
                <c:pt idx="6">
                  <c:v>#N/A</c:v>
                </c:pt>
                <c:pt idx="7">
                  <c:v>130</c:v>
                </c:pt>
                <c:pt idx="8">
                  <c:v>#N/A</c:v>
                </c:pt>
                <c:pt idx="9">
                  <c:v>#N/A</c:v>
                </c:pt>
                <c:pt idx="10">
                  <c:v>24</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74554144"/>
        <c:axId val="574554536"/>
      </c:lineChart>
      <c:catAx>
        <c:axId val="57455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4554536"/>
        <c:crosses val="autoZero"/>
        <c:auto val="1"/>
        <c:lblAlgn val="ctr"/>
        <c:lblOffset val="100"/>
        <c:tickLblSkip val="1"/>
        <c:tickMarkSkip val="1"/>
        <c:noMultiLvlLbl val="0"/>
      </c:catAx>
      <c:valAx>
        <c:axId val="574554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455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6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6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徳島県藍住町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34,633
34,458
16.27
10,094,733
9,761,132
223,331
6,500,508
8,120,145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85725</xdr:colOff>
      <xdr:row>19</xdr:row>
      <xdr:rowOff>107950</xdr:rowOff>
    </xdr:from>
    <xdr:ext cx="8811515" cy="259045"/>
    <xdr:sp macro="" textlink="">
      <xdr:nvSpPr>
        <xdr:cNvPr id="29" name="テキスト ボックス 28"/>
        <xdr:cNvSpPr txBox="1"/>
      </xdr:nvSpPr>
      <xdr:spPr>
        <a:xfrm>
          <a:off x="771525" y="34861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85725</xdr:colOff>
      <xdr:row>21</xdr:row>
      <xdr:rowOff>9525</xdr:rowOff>
    </xdr:from>
    <xdr:ext cx="9253302" cy="259045"/>
    <xdr:sp macro="" textlink="">
      <xdr:nvSpPr>
        <xdr:cNvPr id="30" name="テキスト ボックス 29"/>
        <xdr:cNvSpPr txBox="1"/>
      </xdr:nvSpPr>
      <xdr:spPr>
        <a:xfrm>
          <a:off x="771525" y="3743325"/>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85725</xdr:colOff>
      <xdr:row>22</xdr:row>
      <xdr:rowOff>101600</xdr:rowOff>
    </xdr:from>
    <xdr:ext cx="5758692" cy="259045"/>
    <xdr:sp macro="" textlink="">
      <xdr:nvSpPr>
        <xdr:cNvPr id="31" name="テキスト ボックス 30"/>
        <xdr:cNvSpPr txBox="1"/>
      </xdr:nvSpPr>
      <xdr:spPr>
        <a:xfrm>
          <a:off x="771525" y="40132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85725</xdr:colOff>
      <xdr:row>24</xdr:row>
      <xdr:rowOff>12700</xdr:rowOff>
    </xdr:from>
    <xdr:ext cx="8725722" cy="259045"/>
    <xdr:sp macro="" textlink="">
      <xdr:nvSpPr>
        <xdr:cNvPr id="32" name="テキスト ボックス 31"/>
        <xdr:cNvSpPr txBox="1"/>
      </xdr:nvSpPr>
      <xdr:spPr>
        <a:xfrm>
          <a:off x="771525" y="4279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64560"/>
    <xdr:sp macro="" textlink="">
      <xdr:nvSpPr>
        <xdr:cNvPr id="33" name="テキスト ボックス 32"/>
        <xdr:cNvSpPr txBox="1"/>
      </xdr:nvSpPr>
      <xdr:spPr>
        <a:xfrm>
          <a:off x="756557" y="45175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人口の増加や低い高齢化率、大規模店舗の出店等が要因となり類似団体平均</a:t>
          </a:r>
          <a:r>
            <a:rPr kumimoji="1" lang="en-US" altLang="ja-JP" sz="1300" baseline="0">
              <a:latin typeface="ＭＳ Ｐゴシック"/>
            </a:rPr>
            <a:t>0.63</a:t>
          </a:r>
          <a:r>
            <a:rPr kumimoji="1" lang="ja-JP" altLang="en-US" sz="1300" baseline="0">
              <a:latin typeface="ＭＳ Ｐゴシック"/>
            </a:rPr>
            <a:t>より少し高い</a:t>
          </a:r>
          <a:r>
            <a:rPr kumimoji="1" lang="en-US" altLang="ja-JP" sz="1300" baseline="0">
              <a:latin typeface="ＭＳ Ｐゴシック"/>
            </a:rPr>
            <a:t>0.69</a:t>
          </a:r>
          <a:r>
            <a:rPr kumimoji="1" lang="ja-JP" altLang="en-US" sz="1300" baseline="0">
              <a:latin typeface="ＭＳ Ｐゴシック"/>
            </a:rPr>
            <a:t>となっている。今後は、平成</a:t>
          </a:r>
          <a:r>
            <a:rPr kumimoji="1" lang="en-US" altLang="ja-JP" sz="1300" baseline="0">
              <a:latin typeface="ＭＳ Ｐゴシック"/>
            </a:rPr>
            <a:t>26</a:t>
          </a:r>
          <a:r>
            <a:rPr kumimoji="1" lang="ja-JP" altLang="en-US" sz="1300" baseline="0">
              <a:latin typeface="ＭＳ Ｐゴシック"/>
            </a:rPr>
            <a:t>年度策定しました後期の行財政改革基本計画に沿った行政の効率化に努めることにより、財政の健全化を図る。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92428</xdr:rowOff>
    </xdr:to>
    <xdr:cxnSp macro="">
      <xdr:nvCxnSpPr>
        <xdr:cNvPr id="67" name="直線コネクタ 66"/>
        <xdr:cNvCxnSpPr/>
      </xdr:nvCxnSpPr>
      <xdr:spPr>
        <a:xfrm flipV="1">
          <a:off x="4114800" y="72665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42</xdr:row>
      <xdr:rowOff>92428</xdr:rowOff>
    </xdr:from>
    <xdr:to>
      <xdr:col>6</xdr:col>
      <xdr:colOff>0</xdr:colOff>
      <xdr:row>42</xdr:row>
      <xdr:rowOff>105833</xdr:rowOff>
    </xdr:to>
    <xdr:cxnSp macro="">
      <xdr:nvCxnSpPr>
        <xdr:cNvPr id="70" name="直線コネクタ 69"/>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79022</xdr:rowOff>
    </xdr:from>
    <xdr:to>
      <xdr:col>4</xdr:col>
      <xdr:colOff>482600</xdr:colOff>
      <xdr:row>42</xdr:row>
      <xdr:rowOff>105833</xdr:rowOff>
    </xdr:to>
    <xdr:cxnSp macro="">
      <xdr:nvCxnSpPr>
        <xdr:cNvPr id="73" name="直線コネクタ 72"/>
        <xdr:cNvCxnSpPr/>
      </xdr:nvCxnSpPr>
      <xdr:spPr>
        <a:xfrm>
          <a:off x="2336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38805</xdr:rowOff>
    </xdr:from>
    <xdr:to>
      <xdr:col>3</xdr:col>
      <xdr:colOff>279400</xdr:colOff>
      <xdr:row>42</xdr:row>
      <xdr:rowOff>79022</xdr:rowOff>
    </xdr:to>
    <xdr:cxnSp macro="">
      <xdr:nvCxnSpPr>
        <xdr:cNvPr id="76" name="直線コネクタ 75"/>
        <xdr:cNvCxnSpPr/>
      </xdr:nvCxnSpPr>
      <xdr:spPr>
        <a:xfrm>
          <a:off x="1447800" y="72397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6" name="円/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41</xdr:row>
      <xdr:rowOff>31344</xdr:rowOff>
    </xdr:from>
    <xdr:ext cx="762000" cy="259045"/>
    <xdr:sp macro="" textlink="">
      <xdr:nvSpPr>
        <xdr:cNvPr id="87"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41628</xdr:rowOff>
    </xdr:from>
    <xdr:to>
      <xdr:col>6</xdr:col>
      <xdr:colOff>50800</xdr:colOff>
      <xdr:row>42</xdr:row>
      <xdr:rowOff>143228</xdr:rowOff>
    </xdr:to>
    <xdr:sp macro="" textlink="">
      <xdr:nvSpPr>
        <xdr:cNvPr id="88" name="円/楕円 87"/>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153405</xdr:rowOff>
    </xdr:from>
    <xdr:ext cx="736600" cy="259045"/>
    <xdr:sp macro="" textlink="">
      <xdr:nvSpPr>
        <xdr:cNvPr id="89" name="テキスト ボックス 88"/>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40</xdr:row>
      <xdr:rowOff>166810</xdr:rowOff>
    </xdr:from>
    <xdr:ext cx="762000" cy="259045"/>
    <xdr:sp macro="" textlink="">
      <xdr:nvSpPr>
        <xdr:cNvPr id="91" name="テキスト ボックス 90"/>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28222</xdr:rowOff>
    </xdr:from>
    <xdr:to>
      <xdr:col>3</xdr:col>
      <xdr:colOff>330200</xdr:colOff>
      <xdr:row>42</xdr:row>
      <xdr:rowOff>129822</xdr:rowOff>
    </xdr:to>
    <xdr:sp macro="" textlink="">
      <xdr:nvSpPr>
        <xdr:cNvPr id="92" name="円/楕円 91"/>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40</xdr:row>
      <xdr:rowOff>139999</xdr:rowOff>
    </xdr:from>
    <xdr:ext cx="762000" cy="259045"/>
    <xdr:sp macro="" textlink="">
      <xdr:nvSpPr>
        <xdr:cNvPr id="93" name="テキスト ボックス 92"/>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94" name="円/楕円 93"/>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99782</xdr:rowOff>
    </xdr:from>
    <xdr:ext cx="762000" cy="259045"/>
    <xdr:sp macro="" textlink="">
      <xdr:nvSpPr>
        <xdr:cNvPr id="95" name="テキスト ボックス 94"/>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民間委託や事務事業の見直しを図り、類似団体平均</a:t>
          </a:r>
          <a:r>
            <a:rPr kumimoji="1" lang="en-US" altLang="ja-JP" sz="1300">
              <a:latin typeface="ＭＳ Ｐゴシック"/>
            </a:rPr>
            <a:t>88.4</a:t>
          </a:r>
          <a:r>
            <a:rPr kumimoji="1" lang="ja-JP" altLang="en-US" sz="1300">
              <a:latin typeface="ＭＳ Ｐゴシック"/>
            </a:rPr>
            <a:t>よりやや高い</a:t>
          </a:r>
          <a:r>
            <a:rPr kumimoji="1" lang="en-US" altLang="ja-JP" sz="1300">
              <a:latin typeface="ＭＳ Ｐゴシック"/>
            </a:rPr>
            <a:t>89.9</a:t>
          </a:r>
          <a:r>
            <a:rPr kumimoji="1" lang="ja-JP" altLang="en-US" sz="1300">
              <a:latin typeface="ＭＳ Ｐゴシック"/>
            </a:rPr>
            <a:t>となっている。全ての事務事業を精査し、優先度の低い事務事業については、縮小・廃止を図り経常経費の縮減に努める。</a:t>
          </a:r>
        </a:p>
      </xdr:txBody>
    </xdr:sp>
    <xdr:clientData/>
  </xdr:twoCellAnchor>
  <xdr:oneCellAnchor>
    <xdr:from>
      <xdr:col>1</xdr:col>
      <xdr:colOff>38100</xdr:colOff>
      <xdr:row>54</xdr:row>
      <xdr:rowOff>149225</xdr:rowOff>
    </xdr:from>
    <xdr:ext cx="298543" cy="225703"/>
    <xdr:sp macro="" textlink="">
      <xdr:nvSpPr>
        <xdr:cNvPr id="109" name="テキスト ボックス 108"/>
        <xdr:cNvSpPr txBox="1"/>
      </xdr:nvSpPr>
      <xdr:spPr>
        <a:xfrm>
          <a:off x="723900" y="97504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94996</xdr:rowOff>
    </xdr:from>
    <xdr:to>
      <xdr:col>7</xdr:col>
      <xdr:colOff>152400</xdr:colOff>
      <xdr:row>64</xdr:row>
      <xdr:rowOff>58674</xdr:rowOff>
    </xdr:to>
    <xdr:cxnSp macro="">
      <xdr:nvCxnSpPr>
        <xdr:cNvPr id="128" name="直線コネクタ 127"/>
        <xdr:cNvCxnSpPr/>
      </xdr:nvCxnSpPr>
      <xdr:spPr>
        <a:xfrm>
          <a:off x="4114800" y="1089634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62</xdr:row>
      <xdr:rowOff>107188</xdr:rowOff>
    </xdr:from>
    <xdr:to>
      <xdr:col>6</xdr:col>
      <xdr:colOff>0</xdr:colOff>
      <xdr:row>63</xdr:row>
      <xdr:rowOff>94996</xdr:rowOff>
    </xdr:to>
    <xdr:cxnSp macro="">
      <xdr:nvCxnSpPr>
        <xdr:cNvPr id="131" name="直線コネクタ 130"/>
        <xdr:cNvCxnSpPr/>
      </xdr:nvCxnSpPr>
      <xdr:spPr>
        <a:xfrm>
          <a:off x="3225800" y="1073708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29972</xdr:rowOff>
    </xdr:from>
    <xdr:to>
      <xdr:col>4</xdr:col>
      <xdr:colOff>482600</xdr:colOff>
      <xdr:row>62</xdr:row>
      <xdr:rowOff>107188</xdr:rowOff>
    </xdr:to>
    <xdr:cxnSp macro="">
      <xdr:nvCxnSpPr>
        <xdr:cNvPr id="134" name="直線コネクタ 133"/>
        <xdr:cNvCxnSpPr/>
      </xdr:nvCxnSpPr>
      <xdr:spPr>
        <a:xfrm>
          <a:off x="2336800" y="106598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29972</xdr:rowOff>
    </xdr:from>
    <xdr:to>
      <xdr:col>3</xdr:col>
      <xdr:colOff>279400</xdr:colOff>
      <xdr:row>62</xdr:row>
      <xdr:rowOff>68580</xdr:rowOff>
    </xdr:to>
    <xdr:cxnSp macro="">
      <xdr:nvCxnSpPr>
        <xdr:cNvPr id="137" name="直線コネクタ 136"/>
        <xdr:cNvCxnSpPr/>
      </xdr:nvCxnSpPr>
      <xdr:spPr>
        <a:xfrm flipV="1">
          <a:off x="1447800" y="106598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7874</xdr:rowOff>
    </xdr:from>
    <xdr:to>
      <xdr:col>7</xdr:col>
      <xdr:colOff>203200</xdr:colOff>
      <xdr:row>64</xdr:row>
      <xdr:rowOff>109474</xdr:rowOff>
    </xdr:to>
    <xdr:sp macro="" textlink="">
      <xdr:nvSpPr>
        <xdr:cNvPr id="147" name="円/楕円 146"/>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63</xdr:row>
      <xdr:rowOff>151401</xdr:rowOff>
    </xdr:from>
    <xdr:ext cx="762000" cy="259045"/>
    <xdr:sp macro="" textlink="">
      <xdr:nvSpPr>
        <xdr:cNvPr id="148"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44196</xdr:rowOff>
    </xdr:from>
    <xdr:to>
      <xdr:col>6</xdr:col>
      <xdr:colOff>50800</xdr:colOff>
      <xdr:row>63</xdr:row>
      <xdr:rowOff>145796</xdr:rowOff>
    </xdr:to>
    <xdr:sp macro="" textlink="">
      <xdr:nvSpPr>
        <xdr:cNvPr id="149" name="円/楕円 148"/>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155973</xdr:rowOff>
    </xdr:from>
    <xdr:ext cx="736600" cy="259045"/>
    <xdr:sp macro="" textlink="">
      <xdr:nvSpPr>
        <xdr:cNvPr id="150" name="テキスト ボックス 149"/>
        <xdr:cNvSpPr txBox="1"/>
      </xdr:nvSpPr>
      <xdr:spPr>
        <a:xfrm>
          <a:off x="3733800" y="1061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56388</xdr:rowOff>
    </xdr:from>
    <xdr:to>
      <xdr:col>4</xdr:col>
      <xdr:colOff>533400</xdr:colOff>
      <xdr:row>62</xdr:row>
      <xdr:rowOff>157988</xdr:rowOff>
    </xdr:to>
    <xdr:sp macro="" textlink="">
      <xdr:nvSpPr>
        <xdr:cNvPr id="151" name="円/楕円 150"/>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60</xdr:row>
      <xdr:rowOff>168165</xdr:rowOff>
    </xdr:from>
    <xdr:ext cx="762000" cy="259045"/>
    <xdr:sp macro="" textlink="">
      <xdr:nvSpPr>
        <xdr:cNvPr id="152" name="テキスト ボックス 151"/>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150622</xdr:rowOff>
    </xdr:from>
    <xdr:to>
      <xdr:col>3</xdr:col>
      <xdr:colOff>330200</xdr:colOff>
      <xdr:row>62</xdr:row>
      <xdr:rowOff>80772</xdr:rowOff>
    </xdr:to>
    <xdr:sp macro="" textlink="">
      <xdr:nvSpPr>
        <xdr:cNvPr id="153" name="円/楕円 152"/>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60</xdr:row>
      <xdr:rowOff>90949</xdr:rowOff>
    </xdr:from>
    <xdr:ext cx="762000" cy="259045"/>
    <xdr:sp macro="" textlink="">
      <xdr:nvSpPr>
        <xdr:cNvPr id="154" name="テキスト ボックス 153"/>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5" name="円/楕円 154"/>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60</xdr:row>
      <xdr:rowOff>129557</xdr:rowOff>
    </xdr:from>
    <xdr:ext cx="762000" cy="259045"/>
    <xdr:sp macro="" textlink="">
      <xdr:nvSpPr>
        <xdr:cNvPr id="156" name="テキスト ボックス 155"/>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[120,452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比較して、若干高い理由として、消防事務を一部事務組合で行っていることが挙げられる。一部事務組合の人件費・物件費等に充てる負担金を合計している。今後は、これらも含めた経費について、抑制していく必要が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69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54284</xdr:rowOff>
    </xdr:from>
    <xdr:to>
      <xdr:col>7</xdr:col>
      <xdr:colOff>152400</xdr:colOff>
      <xdr:row>83</xdr:row>
      <xdr:rowOff>136985</xdr:rowOff>
    </xdr:to>
    <xdr:cxnSp macro="">
      <xdr:nvCxnSpPr>
        <xdr:cNvPr id="191" name="直線コネクタ 190"/>
        <xdr:cNvCxnSpPr/>
      </xdr:nvCxnSpPr>
      <xdr:spPr>
        <a:xfrm>
          <a:off x="4114800" y="14284634"/>
          <a:ext cx="838200" cy="8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83</xdr:row>
      <xdr:rowOff>54284</xdr:rowOff>
    </xdr:from>
    <xdr:to>
      <xdr:col>6</xdr:col>
      <xdr:colOff>0</xdr:colOff>
      <xdr:row>83</xdr:row>
      <xdr:rowOff>58562</xdr:rowOff>
    </xdr:to>
    <xdr:cxnSp macro="">
      <xdr:nvCxnSpPr>
        <xdr:cNvPr id="194" name="直線コネクタ 193"/>
        <xdr:cNvCxnSpPr/>
      </xdr:nvCxnSpPr>
      <xdr:spPr>
        <a:xfrm flipV="1">
          <a:off x="3225800" y="14284634"/>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33910</xdr:rowOff>
    </xdr:from>
    <xdr:to>
      <xdr:col>4</xdr:col>
      <xdr:colOff>482600</xdr:colOff>
      <xdr:row>83</xdr:row>
      <xdr:rowOff>58562</xdr:rowOff>
    </xdr:to>
    <xdr:cxnSp macro="">
      <xdr:nvCxnSpPr>
        <xdr:cNvPr id="197" name="直線コネクタ 196"/>
        <xdr:cNvCxnSpPr/>
      </xdr:nvCxnSpPr>
      <xdr:spPr>
        <a:xfrm>
          <a:off x="2336800" y="14264260"/>
          <a:ext cx="889000" cy="2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21008</xdr:rowOff>
    </xdr:from>
    <xdr:to>
      <xdr:col>3</xdr:col>
      <xdr:colOff>279400</xdr:colOff>
      <xdr:row>83</xdr:row>
      <xdr:rowOff>33910</xdr:rowOff>
    </xdr:to>
    <xdr:cxnSp macro="">
      <xdr:nvCxnSpPr>
        <xdr:cNvPr id="200" name="直線コネクタ 199"/>
        <xdr:cNvCxnSpPr/>
      </xdr:nvCxnSpPr>
      <xdr:spPr>
        <a:xfrm>
          <a:off x="1447800" y="14251358"/>
          <a:ext cx="8890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86185</xdr:rowOff>
    </xdr:from>
    <xdr:to>
      <xdr:col>7</xdr:col>
      <xdr:colOff>203200</xdr:colOff>
      <xdr:row>84</xdr:row>
      <xdr:rowOff>16335</xdr:rowOff>
    </xdr:to>
    <xdr:sp macro="" textlink="">
      <xdr:nvSpPr>
        <xdr:cNvPr id="210" name="円/楕円 209"/>
        <xdr:cNvSpPr/>
      </xdr:nvSpPr>
      <xdr:spPr>
        <a:xfrm>
          <a:off x="4902200" y="143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83</xdr:row>
      <xdr:rowOff>58262</xdr:rowOff>
    </xdr:from>
    <xdr:ext cx="762000" cy="259045"/>
    <xdr:sp macro="" textlink="">
      <xdr:nvSpPr>
        <xdr:cNvPr id="211" name="人件費・物件費等の状況該当値テキスト"/>
        <xdr:cNvSpPr txBox="1"/>
      </xdr:nvSpPr>
      <xdr:spPr>
        <a:xfrm>
          <a:off x="5041900" y="1428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120,452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3484</xdr:rowOff>
    </xdr:from>
    <xdr:to>
      <xdr:col>6</xdr:col>
      <xdr:colOff>50800</xdr:colOff>
      <xdr:row>83</xdr:row>
      <xdr:rowOff>105084</xdr:rowOff>
    </xdr:to>
    <xdr:sp macro="" textlink="">
      <xdr:nvSpPr>
        <xdr:cNvPr id="212" name="円/楕円 211"/>
        <xdr:cNvSpPr/>
      </xdr:nvSpPr>
      <xdr:spPr>
        <a:xfrm>
          <a:off x="4064000" y="142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83</xdr:row>
      <xdr:rowOff>89861</xdr:rowOff>
    </xdr:from>
    <xdr:ext cx="736600" cy="259045"/>
    <xdr:sp macro="" textlink="">
      <xdr:nvSpPr>
        <xdr:cNvPr id="213" name="テキスト ボックス 212"/>
        <xdr:cNvSpPr txBox="1"/>
      </xdr:nvSpPr>
      <xdr:spPr>
        <a:xfrm>
          <a:off x="3733800" y="14320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110,170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7762</xdr:rowOff>
    </xdr:from>
    <xdr:to>
      <xdr:col>4</xdr:col>
      <xdr:colOff>533400</xdr:colOff>
      <xdr:row>83</xdr:row>
      <xdr:rowOff>109362</xdr:rowOff>
    </xdr:to>
    <xdr:sp macro="" textlink="">
      <xdr:nvSpPr>
        <xdr:cNvPr id="214" name="円/楕円 213"/>
        <xdr:cNvSpPr/>
      </xdr:nvSpPr>
      <xdr:spPr>
        <a:xfrm>
          <a:off x="3175000" y="142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83</xdr:row>
      <xdr:rowOff>94139</xdr:rowOff>
    </xdr:from>
    <xdr:ext cx="762000" cy="259045"/>
    <xdr:sp macro="" textlink="">
      <xdr:nvSpPr>
        <xdr:cNvPr id="215" name="テキスト ボックス 214"/>
        <xdr:cNvSpPr txBox="1"/>
      </xdr:nvSpPr>
      <xdr:spPr>
        <a:xfrm>
          <a:off x="2844800" y="143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110,702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154560</xdr:rowOff>
    </xdr:from>
    <xdr:to>
      <xdr:col>3</xdr:col>
      <xdr:colOff>330200</xdr:colOff>
      <xdr:row>83</xdr:row>
      <xdr:rowOff>84710</xdr:rowOff>
    </xdr:to>
    <xdr:sp macro="" textlink="">
      <xdr:nvSpPr>
        <xdr:cNvPr id="216" name="円/楕円 215"/>
        <xdr:cNvSpPr/>
      </xdr:nvSpPr>
      <xdr:spPr>
        <a:xfrm>
          <a:off x="2286000" y="142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94887</xdr:rowOff>
    </xdr:from>
    <xdr:ext cx="762000" cy="259045"/>
    <xdr:sp macro="" textlink="">
      <xdr:nvSpPr>
        <xdr:cNvPr id="217" name="テキスト ボックス 216"/>
        <xdr:cNvSpPr txBox="1"/>
      </xdr:nvSpPr>
      <xdr:spPr>
        <a:xfrm>
          <a:off x="1955800" y="1398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107,637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141658</xdr:rowOff>
    </xdr:from>
    <xdr:to>
      <xdr:col>2</xdr:col>
      <xdr:colOff>127000</xdr:colOff>
      <xdr:row>83</xdr:row>
      <xdr:rowOff>71808</xdr:rowOff>
    </xdr:to>
    <xdr:sp macro="" textlink="">
      <xdr:nvSpPr>
        <xdr:cNvPr id="218" name="円/楕円 217"/>
        <xdr:cNvSpPr/>
      </xdr:nvSpPr>
      <xdr:spPr>
        <a:xfrm>
          <a:off x="1397000" y="1420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81985</xdr:rowOff>
    </xdr:from>
    <xdr:ext cx="762000" cy="259045"/>
    <xdr:sp macro="" textlink="">
      <xdr:nvSpPr>
        <xdr:cNvPr id="219" name="テキスト ボックス 218"/>
        <xdr:cNvSpPr txBox="1"/>
      </xdr:nvSpPr>
      <xdr:spPr>
        <a:xfrm>
          <a:off x="1066800" y="1396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en-US" sz="1300">
              <a:latin typeface="ＭＳ Ｐゴシック"/>
            </a:rPr>
            <a:t>　旧来からの給与体系により、ラスパイレス指数は</a:t>
          </a:r>
          <a:r>
            <a:rPr kumimoji="1" lang="en-US" altLang="ja-JP" sz="1300">
              <a:latin typeface="ＭＳ Ｐゴシック"/>
            </a:rPr>
            <a:t>95.3</a:t>
          </a:r>
          <a:r>
            <a:rPr kumimoji="1" lang="ja-JP" altLang="en-US" sz="1300">
              <a:latin typeface="ＭＳ Ｐゴシック"/>
            </a:rPr>
            <a:t>となり、類似団体平均より低く抑えている。新規職員の採用抑制に努めるなど、より一層の給与の適正化に努める。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144841</xdr:rowOff>
    </xdr:to>
    <xdr:cxnSp macro="">
      <xdr:nvCxnSpPr>
        <xdr:cNvPr id="255" name="直線コネクタ 254"/>
        <xdr:cNvCxnSpPr/>
      </xdr:nvCxnSpPr>
      <xdr:spPr>
        <a:xfrm flipV="1">
          <a:off x="16179800" y="143522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83</xdr:row>
      <xdr:rowOff>144841</xdr:rowOff>
    </xdr:from>
    <xdr:to>
      <xdr:col>23</xdr:col>
      <xdr:colOff>406400</xdr:colOff>
      <xdr:row>89</xdr:row>
      <xdr:rowOff>23888</xdr:rowOff>
    </xdr:to>
    <xdr:cxnSp macro="">
      <xdr:nvCxnSpPr>
        <xdr:cNvPr id="258" name="直線コネクタ 257"/>
        <xdr:cNvCxnSpPr/>
      </xdr:nvCxnSpPr>
      <xdr:spPr>
        <a:xfrm flipV="1">
          <a:off x="15290800" y="14375191"/>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149377</xdr:rowOff>
    </xdr:from>
    <xdr:to>
      <xdr:col>22</xdr:col>
      <xdr:colOff>203200</xdr:colOff>
      <xdr:row>89</xdr:row>
      <xdr:rowOff>23888</xdr:rowOff>
    </xdr:to>
    <xdr:cxnSp macro="">
      <xdr:nvCxnSpPr>
        <xdr:cNvPr id="261" name="直線コネクタ 260"/>
        <xdr:cNvCxnSpPr/>
      </xdr:nvCxnSpPr>
      <xdr:spPr>
        <a:xfrm>
          <a:off x="14401800" y="152369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88</xdr:row>
      <xdr:rowOff>149377</xdr:rowOff>
    </xdr:to>
    <xdr:cxnSp macro="">
      <xdr:nvCxnSpPr>
        <xdr:cNvPr id="264" name="直線コネクタ 263"/>
        <xdr:cNvCxnSpPr/>
      </xdr:nvCxnSpPr>
      <xdr:spPr>
        <a:xfrm>
          <a:off x="13512800" y="14283266"/>
          <a:ext cx="8890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4" name="円/楕円 273"/>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82</xdr:row>
      <xdr:rowOff>87586</xdr:rowOff>
    </xdr:from>
    <xdr:ext cx="762000" cy="259045"/>
    <xdr:sp macro="" textlink="">
      <xdr:nvSpPr>
        <xdr:cNvPr id="275"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6" name="円/楕円 275"/>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82</xdr:row>
      <xdr:rowOff>34368</xdr:rowOff>
    </xdr:from>
    <xdr:ext cx="736600" cy="259045"/>
    <xdr:sp macro="" textlink="">
      <xdr:nvSpPr>
        <xdr:cNvPr id="277" name="テキスト ボックス 276"/>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144538</xdr:rowOff>
    </xdr:from>
    <xdr:to>
      <xdr:col>22</xdr:col>
      <xdr:colOff>254000</xdr:colOff>
      <xdr:row>89</xdr:row>
      <xdr:rowOff>74688</xdr:rowOff>
    </xdr:to>
    <xdr:sp macro="" textlink="">
      <xdr:nvSpPr>
        <xdr:cNvPr id="278" name="円/楕円 277"/>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87</xdr:row>
      <xdr:rowOff>84865</xdr:rowOff>
    </xdr:from>
    <xdr:ext cx="762000" cy="259045"/>
    <xdr:sp macro="" textlink="">
      <xdr:nvSpPr>
        <xdr:cNvPr id="279" name="テキスト ボックス 278"/>
        <xdr:cNvSpPr txBox="1"/>
      </xdr:nvSpPr>
      <xdr:spPr>
        <a:xfrm>
          <a:off x="14909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80" name="円/楕円 279"/>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87</xdr:row>
      <xdr:rowOff>38904</xdr:rowOff>
    </xdr:from>
    <xdr:ext cx="762000" cy="259045"/>
    <xdr:sp macro="" textlink="">
      <xdr:nvSpPr>
        <xdr:cNvPr id="281" name="テキスト ボックス 280"/>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82" name="円/楕円 281"/>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81</xdr:row>
      <xdr:rowOff>113893</xdr:rowOff>
    </xdr:from>
    <xdr:ext cx="762000" cy="259045"/>
    <xdr:sp macro="" textlink="">
      <xdr:nvSpPr>
        <xdr:cNvPr id="283" name="テキスト ボックス 282"/>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a:t>
          </a:r>
          <a:r>
            <a:rPr kumimoji="1" lang="ja-JP" altLang="en-US" sz="1300">
              <a:latin typeface="+mn-ea"/>
              <a:ea typeface="+mn-ea"/>
            </a:rPr>
            <a:t>集中改革プランにおいて、削減を行ってきた結果、類似団体平均よりやや下回ることとなった。</a:t>
          </a:r>
          <a:r>
            <a:rPr kumimoji="1" lang="ja-JP" altLang="ja-JP" sz="1300" baseline="0">
              <a:solidFill>
                <a:schemeClr val="dk1"/>
              </a:solidFill>
              <a:latin typeface="+mn-ea"/>
              <a:ea typeface="+mn-ea"/>
              <a:cs typeface="+mn-cs"/>
            </a:rPr>
            <a:t>平成</a:t>
          </a:r>
          <a:r>
            <a:rPr kumimoji="1" lang="en-US" altLang="ja-JP" sz="1300" baseline="0">
              <a:solidFill>
                <a:schemeClr val="dk1"/>
              </a:solidFill>
              <a:latin typeface="+mn-ea"/>
              <a:ea typeface="+mn-ea"/>
              <a:cs typeface="+mn-cs"/>
            </a:rPr>
            <a:t>26</a:t>
          </a:r>
          <a:r>
            <a:rPr kumimoji="1" lang="ja-JP" altLang="ja-JP" sz="1300" baseline="0">
              <a:solidFill>
                <a:schemeClr val="dk1"/>
              </a:solidFill>
              <a:latin typeface="+mn-ea"/>
              <a:ea typeface="+mn-ea"/>
              <a:cs typeface="+mn-cs"/>
            </a:rPr>
            <a:t>年度策定しました後期の行財政改革基本計画</a:t>
          </a:r>
          <a:r>
            <a:rPr kumimoji="1" lang="ja-JP" altLang="en-US" sz="1300">
              <a:latin typeface="+mn-ea"/>
              <a:ea typeface="+mn-ea"/>
            </a:rPr>
            <a:t>の新たな定員適正化計画に沿って、退職者の不補充、業務の効率化及び民間委託の推進により削減に努める。</a:t>
          </a:r>
        </a:p>
      </xdr:txBody>
    </xdr:sp>
    <xdr:clientData/>
  </xdr:twoCellAnchor>
  <xdr:oneCellAnchor>
    <xdr:from>
      <xdr:col>18</xdr:col>
      <xdr:colOff>444500</xdr:colOff>
      <xdr:row>54</xdr:row>
      <xdr:rowOff>149225</xdr:rowOff>
    </xdr:from>
    <xdr:ext cx="349839" cy="225703"/>
    <xdr:sp macro="" textlink="">
      <xdr:nvSpPr>
        <xdr:cNvPr id="297" name="テキスト ボックス 296"/>
        <xdr:cNvSpPr txBox="1"/>
      </xdr:nvSpPr>
      <xdr:spPr>
        <a:xfrm>
          <a:off x="12788900" y="97504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156633</xdr:rowOff>
    </xdr:from>
    <xdr:to>
      <xdr:col>24</xdr:col>
      <xdr:colOff>558800</xdr:colOff>
      <xdr:row>60</xdr:row>
      <xdr:rowOff>21953</xdr:rowOff>
    </xdr:to>
    <xdr:cxnSp macro="">
      <xdr:nvCxnSpPr>
        <xdr:cNvPr id="320" name="直線コネクタ 319"/>
        <xdr:cNvCxnSpPr/>
      </xdr:nvCxnSpPr>
      <xdr:spPr>
        <a:xfrm flipV="1">
          <a:off x="16179800" y="10272183"/>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60</xdr:row>
      <xdr:rowOff>12760</xdr:rowOff>
    </xdr:from>
    <xdr:to>
      <xdr:col>23</xdr:col>
      <xdr:colOff>406400</xdr:colOff>
      <xdr:row>60</xdr:row>
      <xdr:rowOff>21953</xdr:rowOff>
    </xdr:to>
    <xdr:cxnSp macro="">
      <xdr:nvCxnSpPr>
        <xdr:cNvPr id="323" name="直線コネクタ 322"/>
        <xdr:cNvCxnSpPr/>
      </xdr:nvCxnSpPr>
      <xdr:spPr>
        <a:xfrm>
          <a:off x="15290800" y="10299760"/>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12760</xdr:rowOff>
    </xdr:from>
    <xdr:to>
      <xdr:col>22</xdr:col>
      <xdr:colOff>203200</xdr:colOff>
      <xdr:row>60</xdr:row>
      <xdr:rowOff>17356</xdr:rowOff>
    </xdr:to>
    <xdr:cxnSp macro="">
      <xdr:nvCxnSpPr>
        <xdr:cNvPr id="326" name="直線コネクタ 325"/>
        <xdr:cNvCxnSpPr/>
      </xdr:nvCxnSpPr>
      <xdr:spPr>
        <a:xfrm flipV="1">
          <a:off x="14401800" y="1029976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17356</xdr:rowOff>
    </xdr:from>
    <xdr:to>
      <xdr:col>21</xdr:col>
      <xdr:colOff>0</xdr:colOff>
      <xdr:row>60</xdr:row>
      <xdr:rowOff>50679</xdr:rowOff>
    </xdr:to>
    <xdr:cxnSp macro="">
      <xdr:nvCxnSpPr>
        <xdr:cNvPr id="329" name="直線コネクタ 328"/>
        <xdr:cNvCxnSpPr/>
      </xdr:nvCxnSpPr>
      <xdr:spPr>
        <a:xfrm flipV="1">
          <a:off x="13512800" y="10304356"/>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105833</xdr:rowOff>
    </xdr:from>
    <xdr:to>
      <xdr:col>24</xdr:col>
      <xdr:colOff>609600</xdr:colOff>
      <xdr:row>60</xdr:row>
      <xdr:rowOff>35983</xdr:rowOff>
    </xdr:to>
    <xdr:sp macro="" textlink="">
      <xdr:nvSpPr>
        <xdr:cNvPr id="339" name="円/楕円 338"/>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58</xdr:row>
      <xdr:rowOff>122360</xdr:rowOff>
    </xdr:from>
    <xdr:ext cx="762000" cy="259045"/>
    <xdr:sp macro="" textlink="">
      <xdr:nvSpPr>
        <xdr:cNvPr id="340" name="定員管理の状況該当値テキスト"/>
        <xdr:cNvSpPr txBox="1"/>
      </xdr:nvSpPr>
      <xdr:spPr>
        <a:xfrm>
          <a:off x="17106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142603</xdr:rowOff>
    </xdr:from>
    <xdr:to>
      <xdr:col>23</xdr:col>
      <xdr:colOff>457200</xdr:colOff>
      <xdr:row>60</xdr:row>
      <xdr:rowOff>72753</xdr:rowOff>
    </xdr:to>
    <xdr:sp macro="" textlink="">
      <xdr:nvSpPr>
        <xdr:cNvPr id="341" name="円/楕円 340"/>
        <xdr:cNvSpPr/>
      </xdr:nvSpPr>
      <xdr:spPr>
        <a:xfrm>
          <a:off x="16129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58</xdr:row>
      <xdr:rowOff>82930</xdr:rowOff>
    </xdr:from>
    <xdr:ext cx="736600" cy="259045"/>
    <xdr:sp macro="" textlink="">
      <xdr:nvSpPr>
        <xdr:cNvPr id="342" name="テキスト ボックス 341"/>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133410</xdr:rowOff>
    </xdr:from>
    <xdr:to>
      <xdr:col>22</xdr:col>
      <xdr:colOff>254000</xdr:colOff>
      <xdr:row>60</xdr:row>
      <xdr:rowOff>63560</xdr:rowOff>
    </xdr:to>
    <xdr:sp macro="" textlink="">
      <xdr:nvSpPr>
        <xdr:cNvPr id="343" name="円/楕円 342"/>
        <xdr:cNvSpPr/>
      </xdr:nvSpPr>
      <xdr:spPr>
        <a:xfrm>
          <a:off x="152400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58</xdr:row>
      <xdr:rowOff>73737</xdr:rowOff>
    </xdr:from>
    <xdr:ext cx="762000" cy="259045"/>
    <xdr:sp macro="" textlink="">
      <xdr:nvSpPr>
        <xdr:cNvPr id="344" name="テキスト ボックス 343"/>
        <xdr:cNvSpPr txBox="1"/>
      </xdr:nvSpPr>
      <xdr:spPr>
        <a:xfrm>
          <a:off x="14909800" y="100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138006</xdr:rowOff>
    </xdr:from>
    <xdr:to>
      <xdr:col>21</xdr:col>
      <xdr:colOff>50800</xdr:colOff>
      <xdr:row>60</xdr:row>
      <xdr:rowOff>68156</xdr:rowOff>
    </xdr:to>
    <xdr:sp macro="" textlink="">
      <xdr:nvSpPr>
        <xdr:cNvPr id="345" name="円/楕円 344"/>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58</xdr:row>
      <xdr:rowOff>78333</xdr:rowOff>
    </xdr:from>
    <xdr:ext cx="762000" cy="259045"/>
    <xdr:sp macro="" textlink="">
      <xdr:nvSpPr>
        <xdr:cNvPr id="346" name="テキスト ボックス 345"/>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171329</xdr:rowOff>
    </xdr:from>
    <xdr:to>
      <xdr:col>19</xdr:col>
      <xdr:colOff>533400</xdr:colOff>
      <xdr:row>60</xdr:row>
      <xdr:rowOff>101479</xdr:rowOff>
    </xdr:to>
    <xdr:sp macro="" textlink="">
      <xdr:nvSpPr>
        <xdr:cNvPr id="347" name="円/楕円 346"/>
        <xdr:cNvSpPr/>
      </xdr:nvSpPr>
      <xdr:spPr>
        <a:xfrm>
          <a:off x="13462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58</xdr:row>
      <xdr:rowOff>111656</xdr:rowOff>
    </xdr:from>
    <xdr:ext cx="762000" cy="259045"/>
    <xdr:sp macro="" textlink="">
      <xdr:nvSpPr>
        <xdr:cNvPr id="348" name="テキスト ボックス 347"/>
        <xdr:cNvSpPr txBox="1"/>
      </xdr:nvSpPr>
      <xdr:spPr>
        <a:xfrm>
          <a:off x="13131800" y="1005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起債抑制策により類似団体を下回っているが、公的資金保証金免除繰上償還を実施するとともに、今後控えている大規模な普通建設事業の整理・縮小を図るなどして、地方債の発行抑制を図り、引き続き水準を抑え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791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124460</xdr:rowOff>
    </xdr:to>
    <xdr:cxnSp macro="">
      <xdr:nvCxnSpPr>
        <xdr:cNvPr id="381" name="直線コネクタ 380"/>
        <xdr:cNvCxnSpPr/>
      </xdr:nvCxnSpPr>
      <xdr:spPr>
        <a:xfrm flipV="1">
          <a:off x="16179800" y="70573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41</xdr:row>
      <xdr:rowOff>124460</xdr:rowOff>
    </xdr:from>
    <xdr:to>
      <xdr:col>23</xdr:col>
      <xdr:colOff>406400</xdr:colOff>
      <xdr:row>41</xdr:row>
      <xdr:rowOff>156633</xdr:rowOff>
    </xdr:to>
    <xdr:cxnSp macro="">
      <xdr:nvCxnSpPr>
        <xdr:cNvPr id="384" name="直線コネクタ 383"/>
        <xdr:cNvCxnSpPr/>
      </xdr:nvCxnSpPr>
      <xdr:spPr>
        <a:xfrm flipV="1">
          <a:off x="15290800" y="715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140546</xdr:rowOff>
    </xdr:from>
    <xdr:to>
      <xdr:col>22</xdr:col>
      <xdr:colOff>203200</xdr:colOff>
      <xdr:row>41</xdr:row>
      <xdr:rowOff>156633</xdr:rowOff>
    </xdr:to>
    <xdr:cxnSp macro="">
      <xdr:nvCxnSpPr>
        <xdr:cNvPr id="387" name="直線コネクタ 386"/>
        <xdr:cNvCxnSpPr/>
      </xdr:nvCxnSpPr>
      <xdr:spPr>
        <a:xfrm>
          <a:off x="14401800" y="71699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140546</xdr:rowOff>
    </xdr:from>
    <xdr:to>
      <xdr:col>21</xdr:col>
      <xdr:colOff>0</xdr:colOff>
      <xdr:row>42</xdr:row>
      <xdr:rowOff>9313</xdr:rowOff>
    </xdr:to>
    <xdr:cxnSp macro="">
      <xdr:nvCxnSpPr>
        <xdr:cNvPr id="390" name="直線コネクタ 389"/>
        <xdr:cNvCxnSpPr/>
      </xdr:nvCxnSpPr>
      <xdr:spPr>
        <a:xfrm flipV="1">
          <a:off x="13512800" y="71699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400" name="円/楕円 399"/>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39</xdr:row>
      <xdr:rowOff>165117</xdr:rowOff>
    </xdr:from>
    <xdr:ext cx="762000" cy="259045"/>
    <xdr:sp macro="" textlink="">
      <xdr:nvSpPr>
        <xdr:cNvPr id="401"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402" name="円/楕円 401"/>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40</xdr:row>
      <xdr:rowOff>13987</xdr:rowOff>
    </xdr:from>
    <xdr:ext cx="736600" cy="259045"/>
    <xdr:sp macro="" textlink="">
      <xdr:nvSpPr>
        <xdr:cNvPr id="403" name="テキスト ボックス 402"/>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404" name="円/楕円 403"/>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40</xdr:row>
      <xdr:rowOff>46160</xdr:rowOff>
    </xdr:from>
    <xdr:ext cx="762000" cy="259045"/>
    <xdr:sp macro="" textlink="">
      <xdr:nvSpPr>
        <xdr:cNvPr id="405" name="テキスト ボックス 404"/>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89746</xdr:rowOff>
    </xdr:from>
    <xdr:to>
      <xdr:col>21</xdr:col>
      <xdr:colOff>50800</xdr:colOff>
      <xdr:row>42</xdr:row>
      <xdr:rowOff>19896</xdr:rowOff>
    </xdr:to>
    <xdr:sp macro="" textlink="">
      <xdr:nvSpPr>
        <xdr:cNvPr id="406" name="円/楕円 405"/>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40</xdr:row>
      <xdr:rowOff>30073</xdr:rowOff>
    </xdr:from>
    <xdr:ext cx="762000" cy="259045"/>
    <xdr:sp macro="" textlink="">
      <xdr:nvSpPr>
        <xdr:cNvPr id="407" name="テキスト ボックス 406"/>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408" name="円/楕円 407"/>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70290</xdr:rowOff>
    </xdr:from>
    <xdr:ext cx="762000" cy="259045"/>
    <xdr:sp macro="" textlink="">
      <xdr:nvSpPr>
        <xdr:cNvPr id="409" name="テキスト ボックス 408"/>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類似団体平均を下回ってる主な要因としては、地方債残高の減少や、財政調整基金及び特定目的基金の積立による充当可能金の増額等が考えられる。今後も、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841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145034</xdr:rowOff>
    </xdr:from>
    <xdr:to>
      <xdr:col>23</xdr:col>
      <xdr:colOff>406400</xdr:colOff>
      <xdr:row>13</xdr:row>
      <xdr:rowOff>160316</xdr:rowOff>
    </xdr:to>
    <xdr:cxnSp macro="">
      <xdr:nvCxnSpPr>
        <xdr:cNvPr id="443" name="直線コネクタ 442"/>
        <xdr:cNvCxnSpPr/>
      </xdr:nvCxnSpPr>
      <xdr:spPr>
        <a:xfrm flipV="1">
          <a:off x="15290800" y="2373884"/>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4"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0</xdr:colOff>
      <xdr:row>13</xdr:row>
      <xdr:rowOff>160316</xdr:rowOff>
    </xdr:from>
    <xdr:to>
      <xdr:col>22</xdr:col>
      <xdr:colOff>203200</xdr:colOff>
      <xdr:row>13</xdr:row>
      <xdr:rowOff>165947</xdr:rowOff>
    </xdr:to>
    <xdr:cxnSp macro="">
      <xdr:nvCxnSpPr>
        <xdr:cNvPr id="446" name="直線コネクタ 445"/>
        <xdr:cNvCxnSpPr/>
      </xdr:nvCxnSpPr>
      <xdr:spPr>
        <a:xfrm flipV="1">
          <a:off x="14401800" y="2389166"/>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13860</xdr:rowOff>
    </xdr:from>
    <xdr:ext cx="736600" cy="259045"/>
    <xdr:sp macro="" textlink="">
      <xdr:nvSpPr>
        <xdr:cNvPr id="448" name="テキスト ボックス 447"/>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165947</xdr:rowOff>
    </xdr:from>
    <xdr:to>
      <xdr:col>21</xdr:col>
      <xdr:colOff>0</xdr:colOff>
      <xdr:row>14</xdr:row>
      <xdr:rowOff>11388</xdr:rowOff>
    </xdr:to>
    <xdr:cxnSp macro="">
      <xdr:nvCxnSpPr>
        <xdr:cNvPr id="449" name="直線コネクタ 448"/>
        <xdr:cNvCxnSpPr/>
      </xdr:nvCxnSpPr>
      <xdr:spPr>
        <a:xfrm flipV="1">
          <a:off x="13512800" y="239479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15</xdr:row>
      <xdr:rowOff>81424</xdr:rowOff>
    </xdr:from>
    <xdr:ext cx="762000" cy="259045"/>
    <xdr:sp macro="" textlink="">
      <xdr:nvSpPr>
        <xdr:cNvPr id="451" name="テキスト ボックス 450"/>
        <xdr:cNvSpPr txBox="1"/>
      </xdr:nvSpPr>
      <xdr:spPr>
        <a:xfrm>
          <a:off x="14909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52" name="フローチャート : 判断 451"/>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157836</xdr:rowOff>
    </xdr:from>
    <xdr:ext cx="762000" cy="259045"/>
    <xdr:sp macro="" textlink="">
      <xdr:nvSpPr>
        <xdr:cNvPr id="453" name="テキスト ボックス 452"/>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4" name="フローチャート : 判断 453"/>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94971</xdr:rowOff>
    </xdr:from>
    <xdr:ext cx="762000" cy="259045"/>
    <xdr:sp macro="" textlink="">
      <xdr:nvSpPr>
        <xdr:cNvPr id="455" name="テキスト ボックス 454"/>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94234</xdr:rowOff>
    </xdr:from>
    <xdr:to>
      <xdr:col>23</xdr:col>
      <xdr:colOff>457200</xdr:colOff>
      <xdr:row>14</xdr:row>
      <xdr:rowOff>24384</xdr:rowOff>
    </xdr:to>
    <xdr:sp macro="" textlink="">
      <xdr:nvSpPr>
        <xdr:cNvPr id="461" name="円/楕円 460"/>
        <xdr:cNvSpPr/>
      </xdr:nvSpPr>
      <xdr:spPr>
        <a:xfrm>
          <a:off x="16129000" y="23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12</xdr:row>
      <xdr:rowOff>34561</xdr:rowOff>
    </xdr:from>
    <xdr:ext cx="736600" cy="259045"/>
    <xdr:sp macro="" textlink="">
      <xdr:nvSpPr>
        <xdr:cNvPr id="462" name="テキスト ボックス 461"/>
        <xdr:cNvSpPr txBox="1"/>
      </xdr:nvSpPr>
      <xdr:spPr>
        <a:xfrm>
          <a:off x="15798800" y="2091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109516</xdr:rowOff>
    </xdr:from>
    <xdr:to>
      <xdr:col>22</xdr:col>
      <xdr:colOff>254000</xdr:colOff>
      <xdr:row>14</xdr:row>
      <xdr:rowOff>39666</xdr:rowOff>
    </xdr:to>
    <xdr:sp macro="" textlink="">
      <xdr:nvSpPr>
        <xdr:cNvPr id="463" name="円/楕円 462"/>
        <xdr:cNvSpPr/>
      </xdr:nvSpPr>
      <xdr:spPr>
        <a:xfrm>
          <a:off x="15240000" y="2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12</xdr:row>
      <xdr:rowOff>49843</xdr:rowOff>
    </xdr:from>
    <xdr:ext cx="762000" cy="259045"/>
    <xdr:sp macro="" textlink="">
      <xdr:nvSpPr>
        <xdr:cNvPr id="464" name="テキスト ボックス 463"/>
        <xdr:cNvSpPr txBox="1"/>
      </xdr:nvSpPr>
      <xdr:spPr>
        <a:xfrm>
          <a:off x="14909800" y="21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115147</xdr:rowOff>
    </xdr:from>
    <xdr:to>
      <xdr:col>21</xdr:col>
      <xdr:colOff>50800</xdr:colOff>
      <xdr:row>14</xdr:row>
      <xdr:rowOff>45297</xdr:rowOff>
    </xdr:to>
    <xdr:sp macro="" textlink="">
      <xdr:nvSpPr>
        <xdr:cNvPr id="465" name="円/楕円 464"/>
        <xdr:cNvSpPr/>
      </xdr:nvSpPr>
      <xdr:spPr>
        <a:xfrm>
          <a:off x="14351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12</xdr:row>
      <xdr:rowOff>55474</xdr:rowOff>
    </xdr:from>
    <xdr:ext cx="762000" cy="259045"/>
    <xdr:sp macro="" textlink="">
      <xdr:nvSpPr>
        <xdr:cNvPr id="466" name="テキスト ボックス 465"/>
        <xdr:cNvSpPr txBox="1"/>
      </xdr:nvSpPr>
      <xdr:spPr>
        <a:xfrm>
          <a:off x="14020800" y="211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132038</xdr:rowOff>
    </xdr:from>
    <xdr:to>
      <xdr:col>19</xdr:col>
      <xdr:colOff>533400</xdr:colOff>
      <xdr:row>14</xdr:row>
      <xdr:rowOff>62188</xdr:rowOff>
    </xdr:to>
    <xdr:sp macro="" textlink="">
      <xdr:nvSpPr>
        <xdr:cNvPr id="467" name="円/楕円 466"/>
        <xdr:cNvSpPr/>
      </xdr:nvSpPr>
      <xdr:spPr>
        <a:xfrm>
          <a:off x="13462000" y="23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12</xdr:row>
      <xdr:rowOff>72365</xdr:rowOff>
    </xdr:from>
    <xdr:ext cx="762000" cy="259045"/>
    <xdr:sp macro="" textlink="">
      <xdr:nvSpPr>
        <xdr:cNvPr id="468" name="テキスト ボックス 467"/>
        <xdr:cNvSpPr txBox="1"/>
      </xdr:nvSpPr>
      <xdr:spPr>
        <a:xfrm>
          <a:off x="13131800" y="21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徳島県藍住町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34,633
34,458
16.27
10,094,733
9,761,132
223,331
6,500,508
8,120,145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701675" y="3619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64560"/>
    <xdr:sp macro="" textlink="">
      <xdr:nvSpPr>
        <xdr:cNvPr id="31" name="テキスト ボックス 30"/>
        <xdr:cNvSpPr txBox="1"/>
      </xdr:nvSpPr>
      <xdr:spPr>
        <a:xfrm>
          <a:off x="697139" y="386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から比べると改善されたが、類似団体と比べると依然として高い水準にある。ごみ収集業務や保育所等の施設運営を直営で実施しているため、職員数が多いことが主な要因であると考察する。集中改革プランに基づき、全ての業務に優先順位を付けることなく、民間委託等の有効性について検討・実施し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なお、平成</a:t>
          </a:r>
          <a:r>
            <a:rPr kumimoji="1" lang="en-US" altLang="ja-JP" sz="1300">
              <a:latin typeface="ＭＳ Ｐゴシック"/>
            </a:rPr>
            <a:t>19</a:t>
          </a:r>
          <a:r>
            <a:rPr kumimoji="1" lang="ja-JP" altLang="en-US" sz="1300">
              <a:latin typeface="ＭＳ Ｐゴシック"/>
            </a:rPr>
            <a:t>年度から順次民間委託を実施しており、平成</a:t>
          </a:r>
          <a:r>
            <a:rPr kumimoji="1" lang="en-US" altLang="ja-JP" sz="1300">
              <a:latin typeface="ＭＳ Ｐゴシック"/>
            </a:rPr>
            <a:t>25</a:t>
          </a:r>
          <a:r>
            <a:rPr kumimoji="1" lang="ja-JP" altLang="en-US" sz="1300">
              <a:latin typeface="ＭＳ Ｐゴシック"/>
            </a:rPr>
            <a:t>年度は建設課直営事業並びに２か所の保育所を民間委託とした。</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7075" y="5264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120142</xdr:rowOff>
    </xdr:from>
    <xdr:to>
      <xdr:col>7</xdr:col>
      <xdr:colOff>15875</xdr:colOff>
      <xdr:row>37</xdr:row>
      <xdr:rowOff>165862</xdr:rowOff>
    </xdr:to>
    <xdr:cxnSp macro="">
      <xdr:nvCxnSpPr>
        <xdr:cNvPr id="62" name="直線コネクタ 61"/>
        <xdr:cNvCxnSpPr/>
      </xdr:nvCxnSpPr>
      <xdr:spPr>
        <a:xfrm>
          <a:off x="3987800" y="64637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37</xdr:row>
      <xdr:rowOff>120142</xdr:rowOff>
    </xdr:from>
    <xdr:to>
      <xdr:col>5</xdr:col>
      <xdr:colOff>549275</xdr:colOff>
      <xdr:row>37</xdr:row>
      <xdr:rowOff>143002</xdr:rowOff>
    </xdr:to>
    <xdr:cxnSp macro="">
      <xdr:nvCxnSpPr>
        <xdr:cNvPr id="65" name="直線コネクタ 64"/>
        <xdr:cNvCxnSpPr/>
      </xdr:nvCxnSpPr>
      <xdr:spPr>
        <a:xfrm flipV="1">
          <a:off x="3098800" y="6463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143002</xdr:rowOff>
    </xdr:from>
    <xdr:to>
      <xdr:col>4</xdr:col>
      <xdr:colOff>346075</xdr:colOff>
      <xdr:row>38</xdr:row>
      <xdr:rowOff>35560</xdr:rowOff>
    </xdr:to>
    <xdr:cxnSp macro="">
      <xdr:nvCxnSpPr>
        <xdr:cNvPr id="68" name="直線コネクタ 67"/>
        <xdr:cNvCxnSpPr/>
      </xdr:nvCxnSpPr>
      <xdr:spPr>
        <a:xfrm flipV="1">
          <a:off x="2209800" y="64866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38</xdr:row>
      <xdr:rowOff>85852</xdr:rowOff>
    </xdr:to>
    <xdr:cxnSp macro="">
      <xdr:nvCxnSpPr>
        <xdr:cNvPr id="71" name="直線コネクタ 70"/>
        <xdr:cNvCxnSpPr/>
      </xdr:nvCxnSpPr>
      <xdr:spPr>
        <a:xfrm flipV="1">
          <a:off x="1320800" y="65506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115062</xdr:rowOff>
    </xdr:from>
    <xdr:to>
      <xdr:col>7</xdr:col>
      <xdr:colOff>66675</xdr:colOff>
      <xdr:row>38</xdr:row>
      <xdr:rowOff>45212</xdr:rowOff>
    </xdr:to>
    <xdr:sp macro="" textlink="">
      <xdr:nvSpPr>
        <xdr:cNvPr id="81" name="円/楕円 80"/>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37</xdr:row>
      <xdr:rowOff>87139</xdr:rowOff>
    </xdr:from>
    <xdr:ext cx="762000" cy="259045"/>
    <xdr:sp macro="" textlink="">
      <xdr:nvSpPr>
        <xdr:cNvPr id="82"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69342</xdr:rowOff>
    </xdr:from>
    <xdr:to>
      <xdr:col>5</xdr:col>
      <xdr:colOff>600075</xdr:colOff>
      <xdr:row>37</xdr:row>
      <xdr:rowOff>170942</xdr:rowOff>
    </xdr:to>
    <xdr:sp macro="" textlink="">
      <xdr:nvSpPr>
        <xdr:cNvPr id="83" name="円/楕円 82"/>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155719</xdr:rowOff>
    </xdr:from>
    <xdr:ext cx="736600" cy="259045"/>
    <xdr:sp macro="" textlink="">
      <xdr:nvSpPr>
        <xdr:cNvPr id="84" name="テキスト ボックス 83"/>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92202</xdr:rowOff>
    </xdr:from>
    <xdr:to>
      <xdr:col>4</xdr:col>
      <xdr:colOff>396875</xdr:colOff>
      <xdr:row>38</xdr:row>
      <xdr:rowOff>22352</xdr:rowOff>
    </xdr:to>
    <xdr:sp macro="" textlink="">
      <xdr:nvSpPr>
        <xdr:cNvPr id="85" name="円/楕円 84"/>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38</xdr:row>
      <xdr:rowOff>7129</xdr:rowOff>
    </xdr:from>
    <xdr:ext cx="762000" cy="259045"/>
    <xdr:sp macro="" textlink="">
      <xdr:nvSpPr>
        <xdr:cNvPr id="86" name="テキスト ボックス 85"/>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87" name="円/楕円 86"/>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71137</xdr:rowOff>
    </xdr:from>
    <xdr:ext cx="762000" cy="259045"/>
    <xdr:sp macro="" textlink="">
      <xdr:nvSpPr>
        <xdr:cNvPr id="88" name="テキスト ボックス 87"/>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35052</xdr:rowOff>
    </xdr:from>
    <xdr:to>
      <xdr:col>1</xdr:col>
      <xdr:colOff>676275</xdr:colOff>
      <xdr:row>38</xdr:row>
      <xdr:rowOff>136652</xdr:rowOff>
    </xdr:to>
    <xdr:sp macro="" textlink="">
      <xdr:nvSpPr>
        <xdr:cNvPr id="89" name="円/楕円 88"/>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38</xdr:row>
      <xdr:rowOff>121429</xdr:rowOff>
    </xdr:from>
    <xdr:ext cx="762000" cy="259045"/>
    <xdr:sp macro="" textlink="">
      <xdr:nvSpPr>
        <xdr:cNvPr id="90" name="テキスト ボックス 89"/>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ts val="1500"/>
            </a:lnSpc>
            <a:spcBef>
              <a:spcPts val="0"/>
            </a:spcBef>
            <a:spcAft>
              <a:spcPts val="0"/>
            </a:spcAft>
            <a:buClrTx/>
            <a:buSzTx/>
            <a:buFontTx/>
            <a:buNone/>
            <a:tabLst/>
            <a:defRPr/>
          </a:pPr>
          <a:r>
            <a:rPr kumimoji="1" lang="ja-JP" altLang="ja-JP" sz="1300">
              <a:solidFill>
                <a:schemeClr val="dk1"/>
              </a:solidFill>
              <a:latin typeface="+mn-lt"/>
              <a:ea typeface="+mn-ea"/>
              <a:cs typeface="+mn-cs"/>
            </a:rPr>
            <a:t>　物件費が類似団体と比較して高いのは、施設の管理業務を指定管理制度により委託していることや、保育士・給食調理・ゴミの収集や焼却等の業務について、職員の不足分を臨時職員によって対応している為と考察する。</a:t>
          </a:r>
          <a:r>
            <a:rPr kumimoji="1" lang="en-US" altLang="ja-JP" sz="1300">
              <a:solidFill>
                <a:schemeClr val="dk1"/>
              </a:solidFill>
              <a:latin typeface="+mn-lt"/>
              <a:ea typeface="+mn-ea"/>
              <a:cs typeface="+mn-cs"/>
            </a:rPr>
            <a:t/>
          </a:r>
          <a:br>
            <a:rPr kumimoji="1" lang="en-US" altLang="ja-JP" sz="1300">
              <a:solidFill>
                <a:schemeClr val="dk1"/>
              </a:solidFill>
              <a:latin typeface="+mn-lt"/>
              <a:ea typeface="+mn-ea"/>
              <a:cs typeface="+mn-cs"/>
            </a:rPr>
          </a:br>
          <a:r>
            <a:rPr kumimoji="1" lang="ja-JP" altLang="ja-JP" sz="1300">
              <a:solidFill>
                <a:schemeClr val="dk1"/>
              </a:solidFill>
              <a:latin typeface="+mn-ea"/>
              <a:ea typeface="+mn-ea"/>
              <a:cs typeface="+mn-cs"/>
            </a:rPr>
            <a:t>　なお、平成</a:t>
          </a:r>
          <a:r>
            <a:rPr kumimoji="1" lang="en-US" altLang="ja-JP" sz="1300">
              <a:solidFill>
                <a:schemeClr val="dk1"/>
              </a:solidFill>
              <a:latin typeface="+mn-ea"/>
              <a:ea typeface="+mn-ea"/>
              <a:cs typeface="+mn-cs"/>
            </a:rPr>
            <a:t>19</a:t>
          </a:r>
          <a:r>
            <a:rPr kumimoji="1" lang="ja-JP" altLang="ja-JP" sz="1300">
              <a:solidFill>
                <a:schemeClr val="dk1"/>
              </a:solidFill>
              <a:latin typeface="+mn-ea"/>
              <a:ea typeface="+mn-ea"/>
              <a:cs typeface="+mn-cs"/>
            </a:rPr>
            <a:t>年度から順次民間委託を実施しており、平成</a:t>
          </a:r>
          <a:r>
            <a:rPr kumimoji="1" lang="en-US" altLang="ja-JP" sz="1300">
              <a:solidFill>
                <a:schemeClr val="dk1"/>
              </a:solidFill>
              <a:latin typeface="+mn-ea"/>
              <a:ea typeface="+mn-ea"/>
              <a:cs typeface="+mn-cs"/>
            </a:rPr>
            <a:t>25</a:t>
          </a:r>
          <a:r>
            <a:rPr kumimoji="1" lang="ja-JP" altLang="ja-JP" sz="1300">
              <a:solidFill>
                <a:schemeClr val="dk1"/>
              </a:solidFill>
              <a:latin typeface="+mn-ea"/>
              <a:ea typeface="+mn-ea"/>
              <a:cs typeface="+mn-cs"/>
            </a:rPr>
            <a:t>年度は建設課直営事業を民間委託とした。今後も、民間委託が可能な部門については、民間委託を推進していく。</a:t>
          </a:r>
          <a:endParaRPr lang="ja-JP" altLang="ja-JP" sz="1300">
            <a:latin typeface="+mn-ea"/>
            <a:ea typeface="+mn-ea"/>
          </a:endParaRPr>
        </a:p>
        <a:p>
          <a:endParaRPr kumimoji="1" lang="ja-JP" altLang="en-US" sz="1300">
            <a:latin typeface="ＭＳ Ｐゴシック"/>
          </a:endParaRPr>
        </a:p>
      </xdr:txBody>
    </xdr:sp>
    <xdr:clientData/>
  </xdr:twoCellAnchor>
  <xdr:oneCellAnchor>
    <xdr:from>
      <xdr:col>18</xdr:col>
      <xdr:colOff>63500</xdr:colOff>
      <xdr:row>9</xdr:row>
      <xdr:rowOff>107950</xdr:rowOff>
    </xdr:from>
    <xdr:ext cx="298543" cy="225703"/>
    <xdr:sp macro="" textlink="">
      <xdr:nvSpPr>
        <xdr:cNvPr id="102" name="テキスト ボックス 101"/>
        <xdr:cNvSpPr txBox="1"/>
      </xdr:nvSpPr>
      <xdr:spPr>
        <a:xfrm>
          <a:off x="12433300" y="1708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58420</xdr:rowOff>
    </xdr:from>
    <xdr:to>
      <xdr:col>24</xdr:col>
      <xdr:colOff>31750</xdr:colOff>
      <xdr:row>19</xdr:row>
      <xdr:rowOff>60706</xdr:rowOff>
    </xdr:to>
    <xdr:cxnSp macro="">
      <xdr:nvCxnSpPr>
        <xdr:cNvPr id="120" name="直線コネクタ 119"/>
        <xdr:cNvCxnSpPr/>
      </xdr:nvCxnSpPr>
      <xdr:spPr>
        <a:xfrm>
          <a:off x="15671800" y="314452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17</xdr:row>
      <xdr:rowOff>165862</xdr:rowOff>
    </xdr:from>
    <xdr:to>
      <xdr:col>22</xdr:col>
      <xdr:colOff>565150</xdr:colOff>
      <xdr:row>18</xdr:row>
      <xdr:rowOff>58420</xdr:rowOff>
    </xdr:to>
    <xdr:cxnSp macro="">
      <xdr:nvCxnSpPr>
        <xdr:cNvPr id="123" name="直線コネクタ 122"/>
        <xdr:cNvCxnSpPr/>
      </xdr:nvCxnSpPr>
      <xdr:spPr>
        <a:xfrm>
          <a:off x="14782800" y="30805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101854</xdr:rowOff>
    </xdr:from>
    <xdr:to>
      <xdr:col>21</xdr:col>
      <xdr:colOff>361950</xdr:colOff>
      <xdr:row>17</xdr:row>
      <xdr:rowOff>165862</xdr:rowOff>
    </xdr:to>
    <xdr:cxnSp macro="">
      <xdr:nvCxnSpPr>
        <xdr:cNvPr id="126" name="直線コネクタ 125"/>
        <xdr:cNvCxnSpPr/>
      </xdr:nvCxnSpPr>
      <xdr:spPr>
        <a:xfrm>
          <a:off x="13893800" y="3016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88138</xdr:rowOff>
    </xdr:from>
    <xdr:to>
      <xdr:col>20</xdr:col>
      <xdr:colOff>158750</xdr:colOff>
      <xdr:row>17</xdr:row>
      <xdr:rowOff>101854</xdr:rowOff>
    </xdr:to>
    <xdr:cxnSp macro="">
      <xdr:nvCxnSpPr>
        <xdr:cNvPr id="129" name="直線コネクタ 128"/>
        <xdr:cNvCxnSpPr/>
      </xdr:nvCxnSpPr>
      <xdr:spPr>
        <a:xfrm>
          <a:off x="13004800" y="3002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9906</xdr:rowOff>
    </xdr:from>
    <xdr:to>
      <xdr:col>24</xdr:col>
      <xdr:colOff>82550</xdr:colOff>
      <xdr:row>19</xdr:row>
      <xdr:rowOff>111506</xdr:rowOff>
    </xdr:to>
    <xdr:sp macro="" textlink="">
      <xdr:nvSpPr>
        <xdr:cNvPr id="139" name="円/楕円 138"/>
        <xdr:cNvSpPr/>
      </xdr:nvSpPr>
      <xdr:spPr>
        <a:xfrm>
          <a:off x="16459200" y="32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18</xdr:row>
      <xdr:rowOff>153433</xdr:rowOff>
    </xdr:from>
    <xdr:ext cx="762000" cy="259045"/>
    <xdr:sp macro="" textlink="">
      <xdr:nvSpPr>
        <xdr:cNvPr id="140" name="物件費該当値テキスト"/>
        <xdr:cNvSpPr txBox="1"/>
      </xdr:nvSpPr>
      <xdr:spPr>
        <a:xfrm>
          <a:off x="165989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xdr:rowOff>
    </xdr:from>
    <xdr:to>
      <xdr:col>22</xdr:col>
      <xdr:colOff>615950</xdr:colOff>
      <xdr:row>18</xdr:row>
      <xdr:rowOff>109220</xdr:rowOff>
    </xdr:to>
    <xdr:sp macro="" textlink="">
      <xdr:nvSpPr>
        <xdr:cNvPr id="141" name="円/楕円 140"/>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18</xdr:row>
      <xdr:rowOff>93997</xdr:rowOff>
    </xdr:from>
    <xdr:ext cx="736600" cy="259045"/>
    <xdr:sp macro="" textlink="">
      <xdr:nvSpPr>
        <xdr:cNvPr id="142" name="テキスト ボックス 141"/>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115062</xdr:rowOff>
    </xdr:from>
    <xdr:to>
      <xdr:col>21</xdr:col>
      <xdr:colOff>412750</xdr:colOff>
      <xdr:row>18</xdr:row>
      <xdr:rowOff>45212</xdr:rowOff>
    </xdr:to>
    <xdr:sp macro="" textlink="">
      <xdr:nvSpPr>
        <xdr:cNvPr id="143" name="円/楕円 142"/>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18</xdr:row>
      <xdr:rowOff>29989</xdr:rowOff>
    </xdr:from>
    <xdr:ext cx="762000" cy="259045"/>
    <xdr:sp macro="" textlink="">
      <xdr:nvSpPr>
        <xdr:cNvPr id="144" name="テキスト ボックス 143"/>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51054</xdr:rowOff>
    </xdr:from>
    <xdr:to>
      <xdr:col>20</xdr:col>
      <xdr:colOff>209550</xdr:colOff>
      <xdr:row>17</xdr:row>
      <xdr:rowOff>152654</xdr:rowOff>
    </xdr:to>
    <xdr:sp macro="" textlink="">
      <xdr:nvSpPr>
        <xdr:cNvPr id="145" name="円/楕円 144"/>
        <xdr:cNvSpPr/>
      </xdr:nvSpPr>
      <xdr:spPr>
        <a:xfrm>
          <a:off x="13843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17</xdr:row>
      <xdr:rowOff>137431</xdr:rowOff>
    </xdr:from>
    <xdr:ext cx="762000" cy="259045"/>
    <xdr:sp macro="" textlink="">
      <xdr:nvSpPr>
        <xdr:cNvPr id="146" name="テキスト ボックス 145"/>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37338</xdr:rowOff>
    </xdr:from>
    <xdr:to>
      <xdr:col>19</xdr:col>
      <xdr:colOff>6350</xdr:colOff>
      <xdr:row>17</xdr:row>
      <xdr:rowOff>138938</xdr:rowOff>
    </xdr:to>
    <xdr:sp macro="" textlink="">
      <xdr:nvSpPr>
        <xdr:cNvPr id="147" name="円/楕円 146"/>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17</xdr:row>
      <xdr:rowOff>123715</xdr:rowOff>
    </xdr:from>
    <xdr:ext cx="762000" cy="259045"/>
    <xdr:sp macro="" textlink="">
      <xdr:nvSpPr>
        <xdr:cNvPr id="148" name="テキスト ボックス 147"/>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扶助費にかかる経常収支比率は類似団体平均とほぼ同じように推移している。各種手当への見直しを含め、適正化に努める。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7075" y="8820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82550</xdr:rowOff>
    </xdr:from>
    <xdr:to>
      <xdr:col>7</xdr:col>
      <xdr:colOff>15875</xdr:colOff>
      <xdr:row>55</xdr:row>
      <xdr:rowOff>120650</xdr:rowOff>
    </xdr:to>
    <xdr:cxnSp macro="">
      <xdr:nvCxnSpPr>
        <xdr:cNvPr id="181" name="直線コネクタ 180"/>
        <xdr:cNvCxnSpPr/>
      </xdr:nvCxnSpPr>
      <xdr:spPr>
        <a:xfrm>
          <a:off x="3987800" y="951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54</xdr:row>
      <xdr:rowOff>152400</xdr:rowOff>
    </xdr:from>
    <xdr:to>
      <xdr:col>5</xdr:col>
      <xdr:colOff>549275</xdr:colOff>
      <xdr:row>55</xdr:row>
      <xdr:rowOff>82550</xdr:rowOff>
    </xdr:to>
    <xdr:cxnSp macro="">
      <xdr:nvCxnSpPr>
        <xdr:cNvPr id="184" name="直線コネクタ 183"/>
        <xdr:cNvCxnSpPr/>
      </xdr:nvCxnSpPr>
      <xdr:spPr>
        <a:xfrm>
          <a:off x="3098800" y="9410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152400</xdr:rowOff>
    </xdr:to>
    <xdr:cxnSp macro="">
      <xdr:nvCxnSpPr>
        <xdr:cNvPr id="187" name="直線コネクタ 186"/>
        <xdr:cNvCxnSpPr/>
      </xdr:nvCxnSpPr>
      <xdr:spPr>
        <a:xfrm>
          <a:off x="2209800" y="9347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88900</xdr:rowOff>
    </xdr:to>
    <xdr:cxnSp macro="">
      <xdr:nvCxnSpPr>
        <xdr:cNvPr id="190" name="直線コネクタ 189"/>
        <xdr:cNvCxnSpPr/>
      </xdr:nvCxnSpPr>
      <xdr:spPr>
        <a:xfrm>
          <a:off x="1320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69850</xdr:rowOff>
    </xdr:from>
    <xdr:to>
      <xdr:col>7</xdr:col>
      <xdr:colOff>66675</xdr:colOff>
      <xdr:row>56</xdr:row>
      <xdr:rowOff>0</xdr:rowOff>
    </xdr:to>
    <xdr:sp macro="" textlink="">
      <xdr:nvSpPr>
        <xdr:cNvPr id="200" name="円/楕円 199"/>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54</xdr:row>
      <xdr:rowOff>86377</xdr:rowOff>
    </xdr:from>
    <xdr:ext cx="762000" cy="259045"/>
    <xdr:sp macro="" textlink="">
      <xdr:nvSpPr>
        <xdr:cNvPr id="201"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31750</xdr:rowOff>
    </xdr:from>
    <xdr:to>
      <xdr:col>5</xdr:col>
      <xdr:colOff>600075</xdr:colOff>
      <xdr:row>55</xdr:row>
      <xdr:rowOff>133350</xdr:rowOff>
    </xdr:to>
    <xdr:sp macro="" textlink="">
      <xdr:nvSpPr>
        <xdr:cNvPr id="202" name="円/楕円 201"/>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53</xdr:row>
      <xdr:rowOff>143527</xdr:rowOff>
    </xdr:from>
    <xdr:ext cx="736600" cy="259045"/>
    <xdr:sp macro="" textlink="">
      <xdr:nvSpPr>
        <xdr:cNvPr id="203" name="テキスト ボックス 202"/>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04" name="円/楕円 203"/>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41927</xdr:rowOff>
    </xdr:from>
    <xdr:ext cx="762000" cy="259045"/>
    <xdr:sp macro="" textlink="">
      <xdr:nvSpPr>
        <xdr:cNvPr id="205" name="テキスト ボックス 204"/>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06" name="円/楕円 205"/>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52</xdr:row>
      <xdr:rowOff>149877</xdr:rowOff>
    </xdr:from>
    <xdr:ext cx="762000" cy="259045"/>
    <xdr:sp macro="" textlink="">
      <xdr:nvSpPr>
        <xdr:cNvPr id="207" name="テキスト ボックス 20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08" name="円/楕円 207"/>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124477</xdr:rowOff>
    </xdr:from>
    <xdr:ext cx="762000" cy="259045"/>
    <xdr:sp macro="" textlink="">
      <xdr:nvSpPr>
        <xdr:cNvPr id="209" name="テキスト ボックス 208"/>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その他に係る経常収支比率が類似団体平均より</a:t>
          </a:r>
          <a:r>
            <a:rPr kumimoji="1" lang="en-US" altLang="ja-JP" sz="1300">
              <a:latin typeface="ＭＳ Ｐゴシック"/>
            </a:rPr>
            <a:t>1.7</a:t>
          </a:r>
          <a:r>
            <a:rPr kumimoji="1" lang="ja-JP" altLang="en-US" sz="1300">
              <a:latin typeface="ＭＳ Ｐゴシック"/>
            </a:rPr>
            <a:t>％下回っているのは、他団体に比べて繰越金が少額となっていることが主な理由であるが、今後、公共下水道の併用開始に伴い繰越金が増加する可能性があるため、その経営状況を注視する必要がある。</a:t>
          </a:r>
          <a:endParaRPr kumimoji="1" lang="en-US" altLang="ja-JP" sz="1300">
            <a:latin typeface="ＭＳ Ｐゴシック"/>
          </a:endParaRPr>
        </a:p>
      </xdr:txBody>
    </xdr:sp>
    <xdr:clientData/>
  </xdr:twoCellAnchor>
  <xdr:oneCellAnchor>
    <xdr:from>
      <xdr:col>18</xdr:col>
      <xdr:colOff>63500</xdr:colOff>
      <xdr:row>49</xdr:row>
      <xdr:rowOff>107950</xdr:rowOff>
    </xdr:from>
    <xdr:ext cx="298543" cy="225703"/>
    <xdr:sp macro="" textlink="">
      <xdr:nvSpPr>
        <xdr:cNvPr id="221" name="テキスト ボックス 220"/>
        <xdr:cNvSpPr txBox="1"/>
      </xdr:nvSpPr>
      <xdr:spPr>
        <a:xfrm>
          <a:off x="12433300" y="8820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56</xdr:row>
      <xdr:rowOff>145288</xdr:rowOff>
    </xdr:to>
    <xdr:cxnSp macro="">
      <xdr:nvCxnSpPr>
        <xdr:cNvPr id="239" name="直線コネクタ 238"/>
        <xdr:cNvCxnSpPr/>
      </xdr:nvCxnSpPr>
      <xdr:spPr>
        <a:xfrm flipV="1">
          <a:off x="15671800" y="9737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56</xdr:row>
      <xdr:rowOff>94996</xdr:rowOff>
    </xdr:from>
    <xdr:to>
      <xdr:col>22</xdr:col>
      <xdr:colOff>565150</xdr:colOff>
      <xdr:row>56</xdr:row>
      <xdr:rowOff>145288</xdr:rowOff>
    </xdr:to>
    <xdr:cxnSp macro="">
      <xdr:nvCxnSpPr>
        <xdr:cNvPr id="242" name="直線コネクタ 241"/>
        <xdr:cNvCxnSpPr/>
      </xdr:nvCxnSpPr>
      <xdr:spPr>
        <a:xfrm>
          <a:off x="14782800" y="96961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76708</xdr:rowOff>
    </xdr:from>
    <xdr:to>
      <xdr:col>21</xdr:col>
      <xdr:colOff>361950</xdr:colOff>
      <xdr:row>56</xdr:row>
      <xdr:rowOff>94996</xdr:rowOff>
    </xdr:to>
    <xdr:cxnSp macro="">
      <xdr:nvCxnSpPr>
        <xdr:cNvPr id="245" name="直線コネクタ 244"/>
        <xdr:cNvCxnSpPr/>
      </xdr:nvCxnSpPr>
      <xdr:spPr>
        <a:xfrm>
          <a:off x="13893800" y="9677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56</xdr:row>
      <xdr:rowOff>76708</xdr:rowOff>
    </xdr:to>
    <xdr:cxnSp macro="">
      <xdr:nvCxnSpPr>
        <xdr:cNvPr id="248" name="直線コネクタ 247"/>
        <xdr:cNvCxnSpPr/>
      </xdr:nvCxnSpPr>
      <xdr:spPr>
        <a:xfrm>
          <a:off x="13004800" y="9650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58" name="円/楕円 257"/>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55</xdr:row>
      <xdr:rowOff>101871</xdr:rowOff>
    </xdr:from>
    <xdr:ext cx="762000" cy="259045"/>
    <xdr:sp macro="" textlink="">
      <xdr:nvSpPr>
        <xdr:cNvPr id="259" name="その他該当値テキスト"/>
        <xdr:cNvSpPr txBox="1"/>
      </xdr:nvSpPr>
      <xdr:spPr>
        <a:xfrm>
          <a:off x="16598900" y="95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94488</xdr:rowOff>
    </xdr:from>
    <xdr:to>
      <xdr:col>22</xdr:col>
      <xdr:colOff>615950</xdr:colOff>
      <xdr:row>57</xdr:row>
      <xdr:rowOff>24638</xdr:rowOff>
    </xdr:to>
    <xdr:sp macro="" textlink="">
      <xdr:nvSpPr>
        <xdr:cNvPr id="260" name="円/楕円 259"/>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55</xdr:row>
      <xdr:rowOff>34815</xdr:rowOff>
    </xdr:from>
    <xdr:ext cx="736600" cy="259045"/>
    <xdr:sp macro="" textlink="">
      <xdr:nvSpPr>
        <xdr:cNvPr id="261" name="テキスト ボックス 260"/>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2" name="円/楕円 261"/>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155973</xdr:rowOff>
    </xdr:from>
    <xdr:ext cx="762000" cy="259045"/>
    <xdr:sp macro="" textlink="">
      <xdr:nvSpPr>
        <xdr:cNvPr id="263" name="テキスト ボックス 262"/>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25908</xdr:rowOff>
    </xdr:from>
    <xdr:to>
      <xdr:col>20</xdr:col>
      <xdr:colOff>209550</xdr:colOff>
      <xdr:row>56</xdr:row>
      <xdr:rowOff>127508</xdr:rowOff>
    </xdr:to>
    <xdr:sp macro="" textlink="">
      <xdr:nvSpPr>
        <xdr:cNvPr id="264" name="円/楕円 263"/>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137685</xdr:rowOff>
    </xdr:from>
    <xdr:ext cx="762000" cy="259045"/>
    <xdr:sp macro="" textlink="">
      <xdr:nvSpPr>
        <xdr:cNvPr id="265" name="テキスト ボックス 264"/>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66" name="円/楕円 265"/>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110253</xdr:rowOff>
    </xdr:from>
    <xdr:ext cx="762000" cy="259045"/>
    <xdr:sp macro="" textlink="">
      <xdr:nvSpPr>
        <xdr:cNvPr id="267" name="テキスト ボックス 266"/>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補助費等に係る経常収支比率が類似団体平均を</a:t>
          </a:r>
          <a:r>
            <a:rPr kumimoji="1" lang="en-US" altLang="ja-JP" sz="1300">
              <a:latin typeface="ＭＳ Ｐゴシック"/>
            </a:rPr>
            <a:t>3.1</a:t>
          </a:r>
          <a:r>
            <a:rPr kumimoji="1" lang="ja-JP" altLang="en-US" sz="1300">
              <a:latin typeface="ＭＳ Ｐゴシック"/>
            </a:rPr>
            <a:t>％下回っているのは、平成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月に「行財政改革大綱及び実施計画」を策定し各種団体等への補助金交付の見直しを早期に実施した成果と考察する。今後も、補助金の交付について適正化を維持する。</a:t>
          </a:r>
        </a:p>
      </xdr:txBody>
    </xdr:sp>
    <xdr:clientData/>
  </xdr:twoCellAnchor>
  <xdr:oneCellAnchor>
    <xdr:from>
      <xdr:col>18</xdr:col>
      <xdr:colOff>63500</xdr:colOff>
      <xdr:row>29</xdr:row>
      <xdr:rowOff>107950</xdr:rowOff>
    </xdr:from>
    <xdr:ext cx="298543" cy="225703"/>
    <xdr:sp macro="" textlink="">
      <xdr:nvSpPr>
        <xdr:cNvPr id="279" name="テキスト ボックス 278"/>
        <xdr:cNvSpPr txBox="1"/>
      </xdr:nvSpPr>
      <xdr:spPr>
        <a:xfrm>
          <a:off x="12433300" y="5264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36</xdr:row>
      <xdr:rowOff>12700</xdr:rowOff>
    </xdr:to>
    <xdr:cxnSp macro="">
      <xdr:nvCxnSpPr>
        <xdr:cNvPr id="297" name="直線コネクタ 296"/>
        <xdr:cNvCxnSpPr/>
      </xdr:nvCxnSpPr>
      <xdr:spPr>
        <a:xfrm flipV="1">
          <a:off x="15671800" y="61711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35</xdr:row>
      <xdr:rowOff>156718</xdr:rowOff>
    </xdr:from>
    <xdr:to>
      <xdr:col>22</xdr:col>
      <xdr:colOff>565150</xdr:colOff>
      <xdr:row>36</xdr:row>
      <xdr:rowOff>12700</xdr:rowOff>
    </xdr:to>
    <xdr:cxnSp macro="">
      <xdr:nvCxnSpPr>
        <xdr:cNvPr id="300" name="直線コネクタ 299"/>
        <xdr:cNvCxnSpPr/>
      </xdr:nvCxnSpPr>
      <xdr:spPr>
        <a:xfrm>
          <a:off x="14782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156718</xdr:rowOff>
    </xdr:to>
    <xdr:cxnSp macro="">
      <xdr:nvCxnSpPr>
        <xdr:cNvPr id="303" name="直線コネクタ 302"/>
        <xdr:cNvCxnSpPr/>
      </xdr:nvCxnSpPr>
      <xdr:spPr>
        <a:xfrm>
          <a:off x="13893800" y="6116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138430</xdr:rowOff>
    </xdr:to>
    <xdr:cxnSp macro="">
      <xdr:nvCxnSpPr>
        <xdr:cNvPr id="306" name="直線コネクタ 305"/>
        <xdr:cNvCxnSpPr/>
      </xdr:nvCxnSpPr>
      <xdr:spPr>
        <a:xfrm flipV="1">
          <a:off x="13004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16" name="円/楕円 315"/>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34</xdr:row>
      <xdr:rowOff>136161</xdr:rowOff>
    </xdr:from>
    <xdr:ext cx="762000" cy="259045"/>
    <xdr:sp macro="" textlink="">
      <xdr:nvSpPr>
        <xdr:cNvPr id="317"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18" name="円/楕円 317"/>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0" name="円/楕円 319"/>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46245</xdr:rowOff>
    </xdr:from>
    <xdr:ext cx="762000" cy="259045"/>
    <xdr:sp macro="" textlink="">
      <xdr:nvSpPr>
        <xdr:cNvPr id="321" name="テキスト ボックス 320"/>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22" name="円/楕円 321"/>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5097</xdr:rowOff>
    </xdr:from>
    <xdr:ext cx="762000" cy="259045"/>
    <xdr:sp macro="" textlink="">
      <xdr:nvSpPr>
        <xdr:cNvPr id="323" name="テキスト ボックス 322"/>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24" name="円/楕円 323"/>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27957</xdr:rowOff>
    </xdr:from>
    <xdr:ext cx="762000" cy="259045"/>
    <xdr:sp macro="" textlink="">
      <xdr:nvSpPr>
        <xdr:cNvPr id="325" name="テキスト ボックス 324"/>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公債費にかかる経常収支比率が、類似団体平均より</a:t>
          </a:r>
          <a:r>
            <a:rPr kumimoji="1" lang="en-US" altLang="ja-JP" sz="1300">
              <a:latin typeface="ＭＳ Ｐゴシック"/>
            </a:rPr>
            <a:t>3.0</a:t>
          </a:r>
          <a:r>
            <a:rPr kumimoji="1" lang="ja-JP" altLang="en-US" sz="1300">
              <a:latin typeface="ＭＳ Ｐゴシック"/>
            </a:rPr>
            <a:t>％下回っている。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までは、急速な宅地化や人口急増に伴い、幼・小・中学校の新築・改築事業及び道路改良事業が必要であったため、地方債の元利償還が膨らんでいた。今後は順次償還が完了し、新規起債事業の抑制と相まって急速に好転してきたところであり、今後も地方債の新規発行の抑制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7075" y="12376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76</xdr:row>
      <xdr:rowOff>104139</xdr:rowOff>
    </xdr:to>
    <xdr:cxnSp macro="">
      <xdr:nvCxnSpPr>
        <xdr:cNvPr id="358" name="直線コネクタ 357"/>
        <xdr:cNvCxnSpPr/>
      </xdr:nvCxnSpPr>
      <xdr:spPr>
        <a:xfrm flipV="1">
          <a:off x="3987800" y="129971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76</xdr:row>
      <xdr:rowOff>104139</xdr:rowOff>
    </xdr:from>
    <xdr:to>
      <xdr:col>5</xdr:col>
      <xdr:colOff>549275</xdr:colOff>
      <xdr:row>76</xdr:row>
      <xdr:rowOff>111761</xdr:rowOff>
    </xdr:to>
    <xdr:cxnSp macro="">
      <xdr:nvCxnSpPr>
        <xdr:cNvPr id="361" name="直線コネクタ 360"/>
        <xdr:cNvCxnSpPr/>
      </xdr:nvCxnSpPr>
      <xdr:spPr>
        <a:xfrm flipV="1">
          <a:off x="3098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111761</xdr:rowOff>
    </xdr:from>
    <xdr:to>
      <xdr:col>4</xdr:col>
      <xdr:colOff>346075</xdr:colOff>
      <xdr:row>76</xdr:row>
      <xdr:rowOff>127000</xdr:rowOff>
    </xdr:to>
    <xdr:cxnSp macro="">
      <xdr:nvCxnSpPr>
        <xdr:cNvPr id="364" name="直線コネクタ 363"/>
        <xdr:cNvCxnSpPr/>
      </xdr:nvCxnSpPr>
      <xdr:spPr>
        <a:xfrm flipV="1">
          <a:off x="2209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149861</xdr:rowOff>
    </xdr:to>
    <xdr:cxnSp macro="">
      <xdr:nvCxnSpPr>
        <xdr:cNvPr id="367" name="直線コネクタ 366"/>
        <xdr:cNvCxnSpPr/>
      </xdr:nvCxnSpPr>
      <xdr:spPr>
        <a:xfrm flipV="1">
          <a:off x="1320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77" name="円/楕円 376"/>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74</xdr:row>
      <xdr:rowOff>104157</xdr:rowOff>
    </xdr:from>
    <xdr:ext cx="762000" cy="259045"/>
    <xdr:sp macro="" textlink="">
      <xdr:nvSpPr>
        <xdr:cNvPr id="378"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79" name="円/楕円 378"/>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74</xdr:row>
      <xdr:rowOff>165117</xdr:rowOff>
    </xdr:from>
    <xdr:ext cx="736600" cy="259045"/>
    <xdr:sp macro="" textlink="">
      <xdr:nvSpPr>
        <xdr:cNvPr id="380" name="テキスト ボックス 379"/>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60961</xdr:rowOff>
    </xdr:from>
    <xdr:to>
      <xdr:col>4</xdr:col>
      <xdr:colOff>396875</xdr:colOff>
      <xdr:row>76</xdr:row>
      <xdr:rowOff>162561</xdr:rowOff>
    </xdr:to>
    <xdr:sp macro="" textlink="">
      <xdr:nvSpPr>
        <xdr:cNvPr id="381" name="円/楕円 380"/>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1287</xdr:rowOff>
    </xdr:from>
    <xdr:ext cx="762000" cy="259045"/>
    <xdr:sp macro="" textlink="">
      <xdr:nvSpPr>
        <xdr:cNvPr id="382" name="テキスト ボックス 381"/>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83" name="円/楕円 382"/>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16527</xdr:rowOff>
    </xdr:from>
    <xdr:ext cx="762000" cy="259045"/>
    <xdr:sp macro="" textlink="">
      <xdr:nvSpPr>
        <xdr:cNvPr id="384" name="テキスト ボックス 383"/>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5" name="円/楕円 384"/>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39387</xdr:rowOff>
    </xdr:from>
    <xdr:ext cx="762000" cy="259045"/>
    <xdr:sp macro="" textlink="">
      <xdr:nvSpPr>
        <xdr:cNvPr id="386" name="テキスト ボックス 385"/>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a:t>
          </a:r>
          <a:r>
            <a:rPr kumimoji="1" lang="ja-JP" altLang="en-US" sz="1300">
              <a:solidFill>
                <a:sysClr val="windowText" lastClr="000000"/>
              </a:solidFill>
              <a:latin typeface="ＭＳ Ｐゴシック"/>
            </a:rPr>
            <a:t>公債費以外の経常収支比率は、類似団体内平均値を大きく上回る水準に、平成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年度はなった。人件費、物件費等などの比率が類似団体と比較して高いことが要因となっている。</a:t>
          </a:r>
          <a:r>
            <a:rPr kumimoji="1" lang="en-US" altLang="ja-JP" sz="1300">
              <a:solidFill>
                <a:sysClr val="windowText" lastClr="000000"/>
              </a:solidFill>
              <a:latin typeface="ＭＳ Ｐゴシック"/>
            </a:rPr>
            <a:t/>
          </a:r>
          <a:br>
            <a:rPr kumimoji="1" lang="en-US" altLang="ja-JP" sz="1300">
              <a:solidFill>
                <a:sysClr val="windowText" lastClr="000000"/>
              </a:solidFill>
              <a:latin typeface="ＭＳ Ｐゴシック"/>
            </a:rPr>
          </a:br>
          <a:r>
            <a:rPr kumimoji="1" lang="ja-JP" altLang="en-US" sz="1300">
              <a:solidFill>
                <a:sysClr val="windowText" lastClr="000000"/>
              </a:solidFill>
              <a:latin typeface="ＭＳ Ｐゴシック"/>
            </a:rPr>
            <a:t>　各経費の比率が高い要因を分析し、更なる歳出抑制に取り組む必要がある。</a:t>
          </a:r>
        </a:p>
      </xdr:txBody>
    </xdr:sp>
    <xdr:clientData/>
  </xdr:twoCellAnchor>
  <xdr:oneCellAnchor>
    <xdr:from>
      <xdr:col>18</xdr:col>
      <xdr:colOff>63500</xdr:colOff>
      <xdr:row>69</xdr:row>
      <xdr:rowOff>107950</xdr:rowOff>
    </xdr:from>
    <xdr:ext cx="298543" cy="225703"/>
    <xdr:sp macro="" textlink="">
      <xdr:nvSpPr>
        <xdr:cNvPr id="398" name="テキスト ボックス 397"/>
        <xdr:cNvSpPr txBox="1"/>
      </xdr:nvSpPr>
      <xdr:spPr>
        <a:xfrm>
          <a:off x="12433300" y="12376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19558</xdr:rowOff>
    </xdr:from>
    <xdr:to>
      <xdr:col>24</xdr:col>
      <xdr:colOff>31750</xdr:colOff>
      <xdr:row>78</xdr:row>
      <xdr:rowOff>58420</xdr:rowOff>
    </xdr:to>
    <xdr:cxnSp macro="">
      <xdr:nvCxnSpPr>
        <xdr:cNvPr id="417" name="直線コネクタ 416"/>
        <xdr:cNvCxnSpPr/>
      </xdr:nvCxnSpPr>
      <xdr:spPr>
        <a:xfrm>
          <a:off x="15671800" y="1322120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76</xdr:row>
      <xdr:rowOff>35561</xdr:rowOff>
    </xdr:from>
    <xdr:to>
      <xdr:col>22</xdr:col>
      <xdr:colOff>565150</xdr:colOff>
      <xdr:row>77</xdr:row>
      <xdr:rowOff>19558</xdr:rowOff>
    </xdr:to>
    <xdr:cxnSp macro="">
      <xdr:nvCxnSpPr>
        <xdr:cNvPr id="420" name="直線コネクタ 419"/>
        <xdr:cNvCxnSpPr/>
      </xdr:nvCxnSpPr>
      <xdr:spPr>
        <a:xfrm>
          <a:off x="14782800" y="13065761"/>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124714</xdr:rowOff>
    </xdr:from>
    <xdr:to>
      <xdr:col>21</xdr:col>
      <xdr:colOff>361950</xdr:colOff>
      <xdr:row>76</xdr:row>
      <xdr:rowOff>35561</xdr:rowOff>
    </xdr:to>
    <xdr:cxnSp macro="">
      <xdr:nvCxnSpPr>
        <xdr:cNvPr id="423" name="直線コネクタ 422"/>
        <xdr:cNvCxnSpPr/>
      </xdr:nvCxnSpPr>
      <xdr:spPr>
        <a:xfrm>
          <a:off x="13893800" y="12983464"/>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124714</xdr:rowOff>
    </xdr:from>
    <xdr:to>
      <xdr:col>20</xdr:col>
      <xdr:colOff>158750</xdr:colOff>
      <xdr:row>75</xdr:row>
      <xdr:rowOff>147574</xdr:rowOff>
    </xdr:to>
    <xdr:cxnSp macro="">
      <xdr:nvCxnSpPr>
        <xdr:cNvPr id="426" name="直線コネクタ 425"/>
        <xdr:cNvCxnSpPr/>
      </xdr:nvCxnSpPr>
      <xdr:spPr>
        <a:xfrm flipV="1">
          <a:off x="13004800" y="12983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6" name="円/楕円 435"/>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77</xdr:row>
      <xdr:rowOff>151147</xdr:rowOff>
    </xdr:from>
    <xdr:ext cx="762000" cy="259045"/>
    <xdr:sp macro="" textlink="">
      <xdr:nvSpPr>
        <xdr:cNvPr id="437"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140208</xdr:rowOff>
    </xdr:from>
    <xdr:to>
      <xdr:col>22</xdr:col>
      <xdr:colOff>615950</xdr:colOff>
      <xdr:row>77</xdr:row>
      <xdr:rowOff>70358</xdr:rowOff>
    </xdr:to>
    <xdr:sp macro="" textlink="">
      <xdr:nvSpPr>
        <xdr:cNvPr id="438" name="円/楕円 437"/>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55135</xdr:rowOff>
    </xdr:from>
    <xdr:ext cx="736600" cy="259045"/>
    <xdr:sp macro="" textlink="">
      <xdr:nvSpPr>
        <xdr:cNvPr id="439" name="テキスト ボックス 438"/>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40" name="円/楕円 439"/>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74</xdr:row>
      <xdr:rowOff>96537</xdr:rowOff>
    </xdr:from>
    <xdr:ext cx="762000" cy="259045"/>
    <xdr:sp macro="" textlink="">
      <xdr:nvSpPr>
        <xdr:cNvPr id="441" name="テキスト ボックス 440"/>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73914</xdr:rowOff>
    </xdr:from>
    <xdr:to>
      <xdr:col>20</xdr:col>
      <xdr:colOff>209550</xdr:colOff>
      <xdr:row>76</xdr:row>
      <xdr:rowOff>4065</xdr:rowOff>
    </xdr:to>
    <xdr:sp macro="" textlink="">
      <xdr:nvSpPr>
        <xdr:cNvPr id="442" name="円/楕円 441"/>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74</xdr:row>
      <xdr:rowOff>14241</xdr:rowOff>
    </xdr:from>
    <xdr:ext cx="762000" cy="259045"/>
    <xdr:sp macro="" textlink="">
      <xdr:nvSpPr>
        <xdr:cNvPr id="443" name="テキスト ボックス 442"/>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44" name="円/楕円 443"/>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74</xdr:row>
      <xdr:rowOff>37101</xdr:rowOff>
    </xdr:from>
    <xdr:ext cx="762000" cy="259045"/>
    <xdr:sp macro="" textlink="">
      <xdr:nvSpPr>
        <xdr:cNvPr id="445" name="テキスト ボックス 444"/>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350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350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350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徳島県藍住町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3508"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3509"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3511"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3513"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3514"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3515"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53518"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3522"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3523"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3524"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3525"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3526"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3527"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3528"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3529"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12700</xdr:rowOff>
    </xdr:from>
    <xdr:ext cx="411651" cy="275717"/>
    <xdr:sp macro="" textlink="">
      <xdr:nvSpPr>
        <xdr:cNvPr id="29" name="テキスト ボックス 28"/>
        <xdr:cNvSpPr txBox="1"/>
      </xdr:nvSpPr>
      <xdr:spPr>
        <a:xfrm>
          <a:off x="1673225" y="12954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3531"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133350</xdr:rowOff>
    </xdr:from>
    <xdr:to>
      <xdr:col>5</xdr:col>
      <xdr:colOff>733425</xdr:colOff>
      <xdr:row>20</xdr:row>
      <xdr:rowOff>133350</xdr:rowOff>
    </xdr:to>
    <xdr:cxnSp macro="">
      <xdr:nvCxnSpPr>
        <xdr:cNvPr id="53533" name="直線コネクタ 31"/>
        <xdr:cNvCxnSpPr>
          <a:cxnSpLocks noChangeShapeType="1"/>
        </xdr:cNvCxnSpPr>
      </xdr:nvCxnSpPr>
      <xdr:spPr bwMode="auto">
        <a:xfrm>
          <a:off x="2162175" y="36099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18</xdr:row>
      <xdr:rowOff>152400</xdr:rowOff>
    </xdr:from>
    <xdr:to>
      <xdr:col>5</xdr:col>
      <xdr:colOff>733425</xdr:colOff>
      <xdr:row>18</xdr:row>
      <xdr:rowOff>152400</xdr:rowOff>
    </xdr:to>
    <xdr:cxnSp macro="">
      <xdr:nvCxnSpPr>
        <xdr:cNvPr id="53535" name="直線コネクタ 33"/>
        <xdr:cNvCxnSpPr>
          <a:cxnSpLocks noChangeShapeType="1"/>
        </xdr:cNvCxnSpPr>
      </xdr:nvCxnSpPr>
      <xdr:spPr bwMode="auto">
        <a:xfrm>
          <a:off x="2162175" y="32861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161925</xdr:rowOff>
    </xdr:from>
    <xdr:to>
      <xdr:col>5</xdr:col>
      <xdr:colOff>733425</xdr:colOff>
      <xdr:row>16</xdr:row>
      <xdr:rowOff>161925</xdr:rowOff>
    </xdr:to>
    <xdr:cxnSp macro="">
      <xdr:nvCxnSpPr>
        <xdr:cNvPr id="53537" name="直線コネクタ 35"/>
        <xdr:cNvCxnSpPr>
          <a:cxnSpLocks noChangeShapeType="1"/>
        </xdr:cNvCxnSpPr>
      </xdr:nvCxnSpPr>
      <xdr:spPr bwMode="auto">
        <a:xfrm>
          <a:off x="2162175" y="29527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15</xdr:row>
      <xdr:rowOff>9525</xdr:rowOff>
    </xdr:from>
    <xdr:to>
      <xdr:col>5</xdr:col>
      <xdr:colOff>733425</xdr:colOff>
      <xdr:row>15</xdr:row>
      <xdr:rowOff>9525</xdr:rowOff>
    </xdr:to>
    <xdr:cxnSp macro="">
      <xdr:nvCxnSpPr>
        <xdr:cNvPr id="53539" name="直線コネクタ 37"/>
        <xdr:cNvCxnSpPr>
          <a:cxnSpLocks noChangeShapeType="1"/>
        </xdr:cNvCxnSpPr>
      </xdr:nvCxnSpPr>
      <xdr:spPr bwMode="auto">
        <a:xfrm>
          <a:off x="2162175" y="26289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13</xdr:row>
      <xdr:rowOff>28575</xdr:rowOff>
    </xdr:from>
    <xdr:to>
      <xdr:col>5</xdr:col>
      <xdr:colOff>733425</xdr:colOff>
      <xdr:row>13</xdr:row>
      <xdr:rowOff>28575</xdr:rowOff>
    </xdr:to>
    <xdr:cxnSp macro="">
      <xdr:nvCxnSpPr>
        <xdr:cNvPr id="53541" name="直線コネクタ 39"/>
        <xdr:cNvCxnSpPr>
          <a:cxnSpLocks noChangeShapeType="1"/>
        </xdr:cNvCxnSpPr>
      </xdr:nvCxnSpPr>
      <xdr:spPr bwMode="auto">
        <a:xfrm>
          <a:off x="2162175" y="23050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11</xdr:row>
      <xdr:rowOff>47625</xdr:rowOff>
    </xdr:from>
    <xdr:to>
      <xdr:col>5</xdr:col>
      <xdr:colOff>733425</xdr:colOff>
      <xdr:row>11</xdr:row>
      <xdr:rowOff>47625</xdr:rowOff>
    </xdr:to>
    <xdr:cxnSp macro="">
      <xdr:nvCxnSpPr>
        <xdr:cNvPr id="53543" name="直線コネクタ 41"/>
        <xdr:cNvCxnSpPr>
          <a:cxnSpLocks noChangeShapeType="1"/>
        </xdr:cNvCxnSpPr>
      </xdr:nvCxnSpPr>
      <xdr:spPr bwMode="auto">
        <a:xfrm>
          <a:off x="2162175" y="19812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3545" name="直線コネクタ 43"/>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354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57150</xdr:rowOff>
    </xdr:from>
    <xdr:to>
      <xdr:col>4</xdr:col>
      <xdr:colOff>1114425</xdr:colOff>
      <xdr:row>20</xdr:row>
      <xdr:rowOff>0</xdr:rowOff>
    </xdr:to>
    <xdr:cxnSp macro="">
      <xdr:nvCxnSpPr>
        <xdr:cNvPr id="53548" name="直線コネクタ 46"/>
        <xdr:cNvCxnSpPr>
          <a:cxnSpLocks noChangeShapeType="1"/>
        </xdr:cNvCxnSpPr>
      </xdr:nvCxnSpPr>
      <xdr:spPr bwMode="auto">
        <a:xfrm flipV="1">
          <a:off x="5648325" y="2162175"/>
          <a:ext cx="0" cy="131445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0</xdr:rowOff>
    </xdr:from>
    <xdr:to>
      <xdr:col>5</xdr:col>
      <xdr:colOff>76200</xdr:colOff>
      <xdr:row>20</xdr:row>
      <xdr:rowOff>0</xdr:rowOff>
    </xdr:to>
    <xdr:cxnSp macro="">
      <xdr:nvCxnSpPr>
        <xdr:cNvPr id="53550" name="直線コネクタ 48"/>
        <xdr:cNvCxnSpPr>
          <a:cxnSpLocks noChangeShapeType="1"/>
        </xdr:cNvCxnSpPr>
      </xdr:nvCxnSpPr>
      <xdr:spPr bwMode="auto">
        <a:xfrm>
          <a:off x="5562600" y="34766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57150</xdr:rowOff>
    </xdr:from>
    <xdr:to>
      <xdr:col>5</xdr:col>
      <xdr:colOff>76200</xdr:colOff>
      <xdr:row>12</xdr:row>
      <xdr:rowOff>57150</xdr:rowOff>
    </xdr:to>
    <xdr:cxnSp macro="">
      <xdr:nvCxnSpPr>
        <xdr:cNvPr id="53552" name="直線コネクタ 50"/>
        <xdr:cNvCxnSpPr>
          <a:cxnSpLocks noChangeShapeType="1"/>
        </xdr:cNvCxnSpPr>
      </xdr:nvCxnSpPr>
      <xdr:spPr bwMode="auto">
        <a:xfrm>
          <a:off x="5562600" y="21621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18</xdr:row>
      <xdr:rowOff>85725</xdr:rowOff>
    </xdr:from>
    <xdr:to>
      <xdr:col>4</xdr:col>
      <xdr:colOff>1114425</xdr:colOff>
      <xdr:row>18</xdr:row>
      <xdr:rowOff>114300</xdr:rowOff>
    </xdr:to>
    <xdr:cxnSp macro="">
      <xdr:nvCxnSpPr>
        <xdr:cNvPr id="53553" name="直線コネクタ 51"/>
        <xdr:cNvCxnSpPr>
          <a:cxnSpLocks noChangeShapeType="1"/>
        </xdr:cNvCxnSpPr>
      </xdr:nvCxnSpPr>
      <xdr:spPr bwMode="auto">
        <a:xfrm flipV="1">
          <a:off x="5000625" y="3219450"/>
          <a:ext cx="647700"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152400</xdr:rowOff>
    </xdr:from>
    <xdr:to>
      <xdr:col>5</xdr:col>
      <xdr:colOff>38100</xdr:colOff>
      <xdr:row>18</xdr:row>
      <xdr:rowOff>85725</xdr:rowOff>
    </xdr:to>
    <xdr:sp macro="" textlink="">
      <xdr:nvSpPr>
        <xdr:cNvPr id="53555" name="フローチャート : 判断 53"/>
        <xdr:cNvSpPr>
          <a:spLocks noChangeArrowheads="1"/>
        </xdr:cNvSpPr>
      </xdr:nvSpPr>
      <xdr:spPr bwMode="auto">
        <a:xfrm>
          <a:off x="5600700" y="31146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18</xdr:row>
      <xdr:rowOff>104775</xdr:rowOff>
    </xdr:from>
    <xdr:to>
      <xdr:col>4</xdr:col>
      <xdr:colOff>466725</xdr:colOff>
      <xdr:row>18</xdr:row>
      <xdr:rowOff>114300</xdr:rowOff>
    </xdr:to>
    <xdr:cxnSp macro="">
      <xdr:nvCxnSpPr>
        <xdr:cNvPr id="53556" name="直線コネクタ 54"/>
        <xdr:cNvCxnSpPr>
          <a:cxnSpLocks noChangeShapeType="1"/>
        </xdr:cNvCxnSpPr>
      </xdr:nvCxnSpPr>
      <xdr:spPr bwMode="auto">
        <a:xfrm>
          <a:off x="4305300" y="3238500"/>
          <a:ext cx="695325"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17</xdr:row>
      <xdr:rowOff>171450</xdr:rowOff>
    </xdr:from>
    <xdr:to>
      <xdr:col>4</xdr:col>
      <xdr:colOff>523875</xdr:colOff>
      <xdr:row>18</xdr:row>
      <xdr:rowOff>95250</xdr:rowOff>
    </xdr:to>
    <xdr:sp macro="" textlink="">
      <xdr:nvSpPr>
        <xdr:cNvPr id="53557" name="フローチャート : 判断 55"/>
        <xdr:cNvSpPr>
          <a:spLocks noChangeArrowheads="1"/>
        </xdr:cNvSpPr>
      </xdr:nvSpPr>
      <xdr:spPr bwMode="auto">
        <a:xfrm>
          <a:off x="4953000" y="31337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209550</xdr:colOff>
      <xdr:row>18</xdr:row>
      <xdr:rowOff>38100</xdr:rowOff>
    </xdr:from>
    <xdr:to>
      <xdr:col>3</xdr:col>
      <xdr:colOff>904875</xdr:colOff>
      <xdr:row>18</xdr:row>
      <xdr:rowOff>104775</xdr:rowOff>
    </xdr:to>
    <xdr:cxnSp macro="">
      <xdr:nvCxnSpPr>
        <xdr:cNvPr id="53559" name="直線コネクタ 57"/>
        <xdr:cNvCxnSpPr>
          <a:cxnSpLocks noChangeShapeType="1"/>
        </xdr:cNvCxnSpPr>
      </xdr:nvCxnSpPr>
      <xdr:spPr bwMode="auto">
        <a:xfrm>
          <a:off x="3609975" y="3171825"/>
          <a:ext cx="695325" cy="666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17</xdr:row>
      <xdr:rowOff>161925</xdr:rowOff>
    </xdr:from>
    <xdr:to>
      <xdr:col>3</xdr:col>
      <xdr:colOff>952500</xdr:colOff>
      <xdr:row>18</xdr:row>
      <xdr:rowOff>85725</xdr:rowOff>
    </xdr:to>
    <xdr:sp macro="" textlink="">
      <xdr:nvSpPr>
        <xdr:cNvPr id="53560" name="フローチャート : 判断 58"/>
        <xdr:cNvSpPr>
          <a:spLocks noChangeArrowheads="1"/>
        </xdr:cNvSpPr>
      </xdr:nvSpPr>
      <xdr:spPr bwMode="auto">
        <a:xfrm>
          <a:off x="4257675" y="312420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38100</xdr:rowOff>
    </xdr:from>
    <xdr:to>
      <xdr:col>3</xdr:col>
      <xdr:colOff>209550</xdr:colOff>
      <xdr:row>18</xdr:row>
      <xdr:rowOff>38100</xdr:rowOff>
    </xdr:to>
    <xdr:cxnSp macro="">
      <xdr:nvCxnSpPr>
        <xdr:cNvPr id="53562" name="直線コネクタ 60"/>
        <xdr:cNvCxnSpPr>
          <a:cxnSpLocks noChangeShapeType="1"/>
        </xdr:cNvCxnSpPr>
      </xdr:nvCxnSpPr>
      <xdr:spPr bwMode="auto">
        <a:xfrm>
          <a:off x="2905125" y="3171825"/>
          <a:ext cx="7048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17</xdr:row>
      <xdr:rowOff>142875</xdr:rowOff>
    </xdr:from>
    <xdr:to>
      <xdr:col>3</xdr:col>
      <xdr:colOff>257175</xdr:colOff>
      <xdr:row>18</xdr:row>
      <xdr:rowOff>66675</xdr:rowOff>
    </xdr:to>
    <xdr:sp macro="" textlink="">
      <xdr:nvSpPr>
        <xdr:cNvPr id="53563" name="フローチャート : 判断 61"/>
        <xdr:cNvSpPr>
          <a:spLocks noChangeArrowheads="1"/>
        </xdr:cNvSpPr>
      </xdr:nvSpPr>
      <xdr:spPr bwMode="auto">
        <a:xfrm>
          <a:off x="3552825" y="31051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152400</xdr:rowOff>
    </xdr:from>
    <xdr:to>
      <xdr:col>2</xdr:col>
      <xdr:colOff>695325</xdr:colOff>
      <xdr:row>18</xdr:row>
      <xdr:rowOff>76200</xdr:rowOff>
    </xdr:to>
    <xdr:sp macro="" textlink="">
      <xdr:nvSpPr>
        <xdr:cNvPr id="53565" name="フローチャート : 判断 63"/>
        <xdr:cNvSpPr>
          <a:spLocks noChangeArrowheads="1"/>
        </xdr:cNvSpPr>
      </xdr:nvSpPr>
      <xdr:spPr bwMode="auto">
        <a:xfrm>
          <a:off x="2857500" y="31146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28575</xdr:rowOff>
    </xdr:from>
    <xdr:to>
      <xdr:col>5</xdr:col>
      <xdr:colOff>38100</xdr:colOff>
      <xdr:row>18</xdr:row>
      <xdr:rowOff>133350</xdr:rowOff>
    </xdr:to>
    <xdr:sp macro="" textlink="">
      <xdr:nvSpPr>
        <xdr:cNvPr id="53572" name="円/楕円 70"/>
        <xdr:cNvSpPr>
          <a:spLocks noChangeArrowheads="1"/>
        </xdr:cNvSpPr>
      </xdr:nvSpPr>
      <xdr:spPr bwMode="auto">
        <a:xfrm>
          <a:off x="5600700" y="316230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18</xdr:row>
      <xdr:rowOff>4712</xdr:rowOff>
    </xdr:from>
    <xdr:ext cx="762000" cy="259045"/>
    <xdr:sp macro="" textlink="">
      <xdr:nvSpPr>
        <xdr:cNvPr id="72" name="人口1人当たり決算額の推移該当値テキスト130"/>
        <xdr:cNvSpPr txBox="1"/>
      </xdr:nvSpPr>
      <xdr:spPr>
        <a:xfrm>
          <a:off x="5740400" y="313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66,127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57150</xdr:rowOff>
    </xdr:from>
    <xdr:to>
      <xdr:col>4</xdr:col>
      <xdr:colOff>523875</xdr:colOff>
      <xdr:row>18</xdr:row>
      <xdr:rowOff>161925</xdr:rowOff>
    </xdr:to>
    <xdr:sp macro="" textlink="">
      <xdr:nvSpPr>
        <xdr:cNvPr id="53574" name="円/楕円 72"/>
        <xdr:cNvSpPr>
          <a:spLocks noChangeArrowheads="1"/>
        </xdr:cNvSpPr>
      </xdr:nvSpPr>
      <xdr:spPr bwMode="auto">
        <a:xfrm>
          <a:off x="4953000" y="31908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18</xdr:row>
      <xdr:rowOff>147359</xdr:rowOff>
    </xdr:from>
    <xdr:ext cx="736600" cy="259045"/>
    <xdr:sp macro="" textlink="">
      <xdr:nvSpPr>
        <xdr:cNvPr id="74" name="テキスト ボックス 73"/>
        <xdr:cNvSpPr txBox="1"/>
      </xdr:nvSpPr>
      <xdr:spPr>
        <a:xfrm>
          <a:off x="4622800" y="3281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63,523</a:t>
          </a:r>
          <a:endParaRPr kumimoji="1" lang="ja-JP" altLang="en-US" sz="1000" b="1">
            <a:solidFill>
              <a:srgbClr val="FF0000"/>
            </a:solidFill>
            <a:latin typeface="ＭＳ Ｐゴシック"/>
          </a:endParaRPr>
        </a:p>
      </xdr:txBody>
    </xdr:sp>
    <xdr:clientData/>
  </xdr:oneCellAnchor>
  <xdr:twoCellAnchor>
    <xdr:from>
      <xdr:col>3</xdr:col>
      <xdr:colOff>857250</xdr:colOff>
      <xdr:row>18</xdr:row>
      <xdr:rowOff>57150</xdr:rowOff>
    </xdr:from>
    <xdr:to>
      <xdr:col>3</xdr:col>
      <xdr:colOff>952500</xdr:colOff>
      <xdr:row>18</xdr:row>
      <xdr:rowOff>161925</xdr:rowOff>
    </xdr:to>
    <xdr:sp macro="" textlink="">
      <xdr:nvSpPr>
        <xdr:cNvPr id="53576" name="円/楕円 74"/>
        <xdr:cNvSpPr>
          <a:spLocks noChangeArrowheads="1"/>
        </xdr:cNvSpPr>
      </xdr:nvSpPr>
      <xdr:spPr bwMode="auto">
        <a:xfrm>
          <a:off x="4257675" y="31908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18</xdr:row>
      <xdr:rowOff>143494</xdr:rowOff>
    </xdr:from>
    <xdr:ext cx="762000" cy="259045"/>
    <xdr:sp macro="" textlink="">
      <xdr:nvSpPr>
        <xdr:cNvPr id="76" name="テキスト ボックス 75"/>
        <xdr:cNvSpPr txBox="1"/>
      </xdr:nvSpPr>
      <xdr:spPr>
        <a:xfrm>
          <a:off x="3924300" y="327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63,878</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161925</xdr:rowOff>
    </xdr:from>
    <xdr:to>
      <xdr:col>3</xdr:col>
      <xdr:colOff>257175</xdr:colOff>
      <xdr:row>18</xdr:row>
      <xdr:rowOff>85725</xdr:rowOff>
    </xdr:to>
    <xdr:sp macro="" textlink="">
      <xdr:nvSpPr>
        <xdr:cNvPr id="53578" name="円/楕円 76"/>
        <xdr:cNvSpPr>
          <a:spLocks noChangeArrowheads="1"/>
        </xdr:cNvSpPr>
      </xdr:nvSpPr>
      <xdr:spPr bwMode="auto">
        <a:xfrm>
          <a:off x="3552825" y="31242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18</xdr:row>
      <xdr:rowOff>72552</xdr:rowOff>
    </xdr:from>
    <xdr:ext cx="762000" cy="259045"/>
    <xdr:sp macro="" textlink="">
      <xdr:nvSpPr>
        <xdr:cNvPr id="78" name="テキスト ボックス 77"/>
        <xdr:cNvSpPr txBox="1"/>
      </xdr:nvSpPr>
      <xdr:spPr>
        <a:xfrm>
          <a:off x="3225800" y="32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70,395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152400</xdr:rowOff>
    </xdr:from>
    <xdr:to>
      <xdr:col>2</xdr:col>
      <xdr:colOff>695325</xdr:colOff>
      <xdr:row>18</xdr:row>
      <xdr:rowOff>85725</xdr:rowOff>
    </xdr:to>
    <xdr:sp macro="" textlink="">
      <xdr:nvSpPr>
        <xdr:cNvPr id="53580" name="円/楕円 78"/>
        <xdr:cNvSpPr>
          <a:spLocks noChangeArrowheads="1"/>
        </xdr:cNvSpPr>
      </xdr:nvSpPr>
      <xdr:spPr bwMode="auto">
        <a:xfrm>
          <a:off x="2857500" y="31146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18</xdr:row>
      <xdr:rowOff>70734</xdr:rowOff>
    </xdr:from>
    <xdr:ext cx="762000" cy="259045"/>
    <xdr:sp macro="" textlink="">
      <xdr:nvSpPr>
        <xdr:cNvPr id="80" name="テキスト ボックス 79"/>
        <xdr:cNvSpPr txBox="1"/>
      </xdr:nvSpPr>
      <xdr:spPr>
        <a:xfrm>
          <a:off x="2527300" y="320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53583" name="角丸四角形 81"/>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3587" name="直線コネクタ 85"/>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3588" name="直線コネクタ 86"/>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3589" name="直線コネクタ 87"/>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3590" name="直線コネクタ 88"/>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3591" name="直線コネクタ 89"/>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3592" name="円/楕円 90"/>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3593" name="フローチャート : 判断 91"/>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594" name="正方形/長方形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4" name="テキスト ボックス 93"/>
        <xdr:cNvSpPr txBox="1"/>
      </xdr:nvSpPr>
      <xdr:spPr>
        <a:xfrm>
          <a:off x="1673225" y="544195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3596" name="直線コネクタ 94"/>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38</xdr:row>
      <xdr:rowOff>142875</xdr:rowOff>
    </xdr:from>
    <xdr:to>
      <xdr:col>5</xdr:col>
      <xdr:colOff>733425</xdr:colOff>
      <xdr:row>38</xdr:row>
      <xdr:rowOff>142875</xdr:rowOff>
    </xdr:to>
    <xdr:cxnSp macro="">
      <xdr:nvCxnSpPr>
        <xdr:cNvPr id="53597" name="直線コネクタ 95"/>
        <xdr:cNvCxnSpPr>
          <a:cxnSpLocks noChangeShapeType="1"/>
        </xdr:cNvCxnSpPr>
      </xdr:nvCxnSpPr>
      <xdr:spPr bwMode="auto">
        <a:xfrm>
          <a:off x="2162175" y="76104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53598" name="直線コネクタ 96"/>
        <xdr:cNvCxnSpPr>
          <a:cxnSpLocks noChangeShapeType="1"/>
        </xdr:cNvCxnSpPr>
      </xdr:nvCxnSpPr>
      <xdr:spPr bwMode="auto">
        <a:xfrm>
          <a:off x="2162175" y="72866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53600" name="直線コネクタ 98"/>
        <xdr:cNvCxnSpPr>
          <a:cxnSpLocks noChangeShapeType="1"/>
        </xdr:cNvCxnSpPr>
      </xdr:nvCxnSpPr>
      <xdr:spPr bwMode="auto">
        <a:xfrm>
          <a:off x="2162175" y="69532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53602" name="直線コネクタ 100"/>
        <xdr:cNvCxnSpPr>
          <a:cxnSpLocks noChangeShapeType="1"/>
        </xdr:cNvCxnSpPr>
      </xdr:nvCxnSpPr>
      <xdr:spPr bwMode="auto">
        <a:xfrm>
          <a:off x="2162175" y="66294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53604" name="直線コネクタ 102"/>
        <xdr:cNvCxnSpPr>
          <a:cxnSpLocks noChangeShapeType="1"/>
        </xdr:cNvCxnSpPr>
      </xdr:nvCxnSpPr>
      <xdr:spPr bwMode="auto">
        <a:xfrm>
          <a:off x="2162175" y="63055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53606" name="直線コネクタ 104"/>
        <xdr:cNvCxnSpPr>
          <a:cxnSpLocks noChangeShapeType="1"/>
        </xdr:cNvCxnSpPr>
      </xdr:nvCxnSpPr>
      <xdr:spPr bwMode="auto">
        <a:xfrm>
          <a:off x="2162175" y="59817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3608" name="直線コネクタ 106"/>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361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32</xdr:row>
      <xdr:rowOff>152400</xdr:rowOff>
    </xdr:from>
    <xdr:to>
      <xdr:col>4</xdr:col>
      <xdr:colOff>1114425</xdr:colOff>
      <xdr:row>38</xdr:row>
      <xdr:rowOff>19050</xdr:rowOff>
    </xdr:to>
    <xdr:cxnSp macro="">
      <xdr:nvCxnSpPr>
        <xdr:cNvPr id="53611" name="直線コネクタ 109"/>
        <xdr:cNvCxnSpPr>
          <a:cxnSpLocks noChangeShapeType="1"/>
        </xdr:cNvCxnSpPr>
      </xdr:nvCxnSpPr>
      <xdr:spPr bwMode="auto">
        <a:xfrm flipV="1">
          <a:off x="5648325" y="5905500"/>
          <a:ext cx="0" cy="158115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19050</xdr:rowOff>
    </xdr:from>
    <xdr:to>
      <xdr:col>5</xdr:col>
      <xdr:colOff>76200</xdr:colOff>
      <xdr:row>38</xdr:row>
      <xdr:rowOff>19050</xdr:rowOff>
    </xdr:to>
    <xdr:cxnSp macro="">
      <xdr:nvCxnSpPr>
        <xdr:cNvPr id="53613" name="直線コネクタ 111"/>
        <xdr:cNvCxnSpPr>
          <a:cxnSpLocks noChangeShapeType="1"/>
        </xdr:cNvCxnSpPr>
      </xdr:nvCxnSpPr>
      <xdr:spPr bwMode="auto">
        <a:xfrm>
          <a:off x="5562600" y="748665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152400</xdr:rowOff>
    </xdr:from>
    <xdr:to>
      <xdr:col>5</xdr:col>
      <xdr:colOff>76200</xdr:colOff>
      <xdr:row>32</xdr:row>
      <xdr:rowOff>152400</xdr:rowOff>
    </xdr:to>
    <xdr:cxnSp macro="">
      <xdr:nvCxnSpPr>
        <xdr:cNvPr id="53615" name="直線コネクタ 113"/>
        <xdr:cNvCxnSpPr>
          <a:cxnSpLocks noChangeShapeType="1"/>
        </xdr:cNvCxnSpPr>
      </xdr:nvCxnSpPr>
      <xdr:spPr bwMode="auto">
        <a:xfrm>
          <a:off x="5562600" y="59055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35</xdr:row>
      <xdr:rowOff>304800</xdr:rowOff>
    </xdr:from>
    <xdr:to>
      <xdr:col>4</xdr:col>
      <xdr:colOff>1114425</xdr:colOff>
      <xdr:row>36</xdr:row>
      <xdr:rowOff>123825</xdr:rowOff>
    </xdr:to>
    <xdr:cxnSp macro="">
      <xdr:nvCxnSpPr>
        <xdr:cNvPr id="53616" name="直線コネクタ 114"/>
        <xdr:cNvCxnSpPr>
          <a:cxnSpLocks noChangeShapeType="1"/>
        </xdr:cNvCxnSpPr>
      </xdr:nvCxnSpPr>
      <xdr:spPr bwMode="auto">
        <a:xfrm>
          <a:off x="5000625" y="6915150"/>
          <a:ext cx="647700" cy="1619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190500</xdr:rowOff>
    </xdr:from>
    <xdr:to>
      <xdr:col>5</xdr:col>
      <xdr:colOff>38100</xdr:colOff>
      <xdr:row>35</xdr:row>
      <xdr:rowOff>295275</xdr:rowOff>
    </xdr:to>
    <xdr:sp macro="" textlink="">
      <xdr:nvSpPr>
        <xdr:cNvPr id="53618" name="フローチャート : 判断 116"/>
        <xdr:cNvSpPr>
          <a:spLocks noChangeArrowheads="1"/>
        </xdr:cNvSpPr>
      </xdr:nvSpPr>
      <xdr:spPr bwMode="auto">
        <a:xfrm>
          <a:off x="5600700" y="680085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285750</xdr:rowOff>
    </xdr:from>
    <xdr:to>
      <xdr:col>4</xdr:col>
      <xdr:colOff>466725</xdr:colOff>
      <xdr:row>35</xdr:row>
      <xdr:rowOff>304800</xdr:rowOff>
    </xdr:to>
    <xdr:cxnSp macro="">
      <xdr:nvCxnSpPr>
        <xdr:cNvPr id="53619" name="直線コネクタ 117"/>
        <xdr:cNvCxnSpPr>
          <a:cxnSpLocks noChangeShapeType="1"/>
        </xdr:cNvCxnSpPr>
      </xdr:nvCxnSpPr>
      <xdr:spPr bwMode="auto">
        <a:xfrm>
          <a:off x="4305300" y="6896100"/>
          <a:ext cx="695325"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35</xdr:row>
      <xdr:rowOff>133350</xdr:rowOff>
    </xdr:from>
    <xdr:to>
      <xdr:col>4</xdr:col>
      <xdr:colOff>523875</xdr:colOff>
      <xdr:row>35</xdr:row>
      <xdr:rowOff>238125</xdr:rowOff>
    </xdr:to>
    <xdr:sp macro="" textlink="">
      <xdr:nvSpPr>
        <xdr:cNvPr id="53620" name="フローチャート : 判断 118"/>
        <xdr:cNvSpPr>
          <a:spLocks noChangeArrowheads="1"/>
        </xdr:cNvSpPr>
      </xdr:nvSpPr>
      <xdr:spPr bwMode="auto">
        <a:xfrm>
          <a:off x="4953000" y="67437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266700</xdr:rowOff>
    </xdr:from>
    <xdr:to>
      <xdr:col>3</xdr:col>
      <xdr:colOff>904875</xdr:colOff>
      <xdr:row>35</xdr:row>
      <xdr:rowOff>285750</xdr:rowOff>
    </xdr:to>
    <xdr:cxnSp macro="">
      <xdr:nvCxnSpPr>
        <xdr:cNvPr id="53622" name="直線コネクタ 120"/>
        <xdr:cNvCxnSpPr>
          <a:cxnSpLocks noChangeShapeType="1"/>
        </xdr:cNvCxnSpPr>
      </xdr:nvCxnSpPr>
      <xdr:spPr bwMode="auto">
        <a:xfrm>
          <a:off x="3609975" y="6877050"/>
          <a:ext cx="695325"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35</xdr:row>
      <xdr:rowOff>95250</xdr:rowOff>
    </xdr:from>
    <xdr:to>
      <xdr:col>3</xdr:col>
      <xdr:colOff>952500</xdr:colOff>
      <xdr:row>35</xdr:row>
      <xdr:rowOff>200025</xdr:rowOff>
    </xdr:to>
    <xdr:sp macro="" textlink="">
      <xdr:nvSpPr>
        <xdr:cNvPr id="53623" name="フローチャート : 判断 121"/>
        <xdr:cNvSpPr>
          <a:spLocks noChangeArrowheads="1"/>
        </xdr:cNvSpPr>
      </xdr:nvSpPr>
      <xdr:spPr bwMode="auto">
        <a:xfrm>
          <a:off x="4257675" y="67056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247650</xdr:rowOff>
    </xdr:from>
    <xdr:to>
      <xdr:col>3</xdr:col>
      <xdr:colOff>209550</xdr:colOff>
      <xdr:row>35</xdr:row>
      <xdr:rowOff>266700</xdr:rowOff>
    </xdr:to>
    <xdr:cxnSp macro="">
      <xdr:nvCxnSpPr>
        <xdr:cNvPr id="53625" name="直線コネクタ 123"/>
        <xdr:cNvCxnSpPr>
          <a:cxnSpLocks noChangeShapeType="1"/>
        </xdr:cNvCxnSpPr>
      </xdr:nvCxnSpPr>
      <xdr:spPr bwMode="auto">
        <a:xfrm>
          <a:off x="2905125" y="6858000"/>
          <a:ext cx="704850"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35</xdr:row>
      <xdr:rowOff>38100</xdr:rowOff>
    </xdr:from>
    <xdr:to>
      <xdr:col>3</xdr:col>
      <xdr:colOff>257175</xdr:colOff>
      <xdr:row>35</xdr:row>
      <xdr:rowOff>142875</xdr:rowOff>
    </xdr:to>
    <xdr:sp macro="" textlink="">
      <xdr:nvSpPr>
        <xdr:cNvPr id="53626" name="フローチャート : 判断 124"/>
        <xdr:cNvSpPr>
          <a:spLocks noChangeArrowheads="1"/>
        </xdr:cNvSpPr>
      </xdr:nvSpPr>
      <xdr:spPr bwMode="auto">
        <a:xfrm>
          <a:off x="3552825" y="66484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314325</xdr:rowOff>
    </xdr:from>
    <xdr:to>
      <xdr:col>2</xdr:col>
      <xdr:colOff>695325</xdr:colOff>
      <xdr:row>35</xdr:row>
      <xdr:rowOff>76200</xdr:rowOff>
    </xdr:to>
    <xdr:sp macro="" textlink="">
      <xdr:nvSpPr>
        <xdr:cNvPr id="53628" name="フローチャート : 判断 126"/>
        <xdr:cNvSpPr>
          <a:spLocks noChangeArrowheads="1"/>
        </xdr:cNvSpPr>
      </xdr:nvSpPr>
      <xdr:spPr bwMode="auto">
        <a:xfrm>
          <a:off x="2857500" y="65817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76200</xdr:rowOff>
    </xdr:from>
    <xdr:to>
      <xdr:col>5</xdr:col>
      <xdr:colOff>38100</xdr:colOff>
      <xdr:row>37</xdr:row>
      <xdr:rowOff>9525</xdr:rowOff>
    </xdr:to>
    <xdr:sp macro="" textlink="">
      <xdr:nvSpPr>
        <xdr:cNvPr id="53635" name="円/楕円 133"/>
        <xdr:cNvSpPr>
          <a:spLocks noChangeArrowheads="1"/>
        </xdr:cNvSpPr>
      </xdr:nvSpPr>
      <xdr:spPr bwMode="auto">
        <a:xfrm>
          <a:off x="5600700" y="702945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36</xdr:row>
      <xdr:rowOff>48538</xdr:rowOff>
    </xdr:from>
    <xdr:ext cx="762000" cy="259045"/>
    <xdr:sp macro="" textlink="">
      <xdr:nvSpPr>
        <xdr:cNvPr id="135" name="人口1人当たり決算額の推移該当値テキスト445"/>
        <xdr:cNvSpPr txBox="1"/>
      </xdr:nvSpPr>
      <xdr:spPr>
        <a:xfrm>
          <a:off x="5740400" y="700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247650</xdr:rowOff>
    </xdr:from>
    <xdr:to>
      <xdr:col>4</xdr:col>
      <xdr:colOff>523875</xdr:colOff>
      <xdr:row>36</xdr:row>
      <xdr:rowOff>9525</xdr:rowOff>
    </xdr:to>
    <xdr:sp macro="" textlink="">
      <xdr:nvSpPr>
        <xdr:cNvPr id="53637" name="円/楕円 135"/>
        <xdr:cNvSpPr>
          <a:spLocks noChangeArrowheads="1"/>
        </xdr:cNvSpPr>
      </xdr:nvSpPr>
      <xdr:spPr bwMode="auto">
        <a:xfrm>
          <a:off x="4953000" y="68580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35</xdr:row>
      <xdr:rowOff>336149</xdr:rowOff>
    </xdr:from>
    <xdr:ext cx="736600" cy="259045"/>
    <xdr:sp macro="" textlink="">
      <xdr:nvSpPr>
        <xdr:cNvPr id="137" name="テキスト ボックス 136"/>
        <xdr:cNvSpPr txBox="1"/>
      </xdr:nvSpPr>
      <xdr:spPr>
        <a:xfrm>
          <a:off x="4622800" y="694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11,435</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238125</xdr:rowOff>
    </xdr:from>
    <xdr:to>
      <xdr:col>3</xdr:col>
      <xdr:colOff>952500</xdr:colOff>
      <xdr:row>35</xdr:row>
      <xdr:rowOff>342900</xdr:rowOff>
    </xdr:to>
    <xdr:sp macro="" textlink="">
      <xdr:nvSpPr>
        <xdr:cNvPr id="53639" name="円/楕円 137"/>
        <xdr:cNvSpPr>
          <a:spLocks noChangeArrowheads="1"/>
        </xdr:cNvSpPr>
      </xdr:nvSpPr>
      <xdr:spPr bwMode="auto">
        <a:xfrm>
          <a:off x="4257675" y="68484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35</xdr:row>
      <xdr:rowOff>323283</xdr:rowOff>
    </xdr:from>
    <xdr:ext cx="762000" cy="259045"/>
    <xdr:sp macro="" textlink="">
      <xdr:nvSpPr>
        <xdr:cNvPr id="139" name="テキスト ボックス 138"/>
        <xdr:cNvSpPr txBox="1"/>
      </xdr:nvSpPr>
      <xdr:spPr>
        <a:xfrm>
          <a:off x="3924300" y="69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11,829</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219075</xdr:rowOff>
    </xdr:from>
    <xdr:to>
      <xdr:col>3</xdr:col>
      <xdr:colOff>257175</xdr:colOff>
      <xdr:row>35</xdr:row>
      <xdr:rowOff>323850</xdr:rowOff>
    </xdr:to>
    <xdr:sp macro="" textlink="">
      <xdr:nvSpPr>
        <xdr:cNvPr id="53641" name="円/楕円 139"/>
        <xdr:cNvSpPr>
          <a:spLocks noChangeArrowheads="1"/>
        </xdr:cNvSpPr>
      </xdr:nvSpPr>
      <xdr:spPr bwMode="auto">
        <a:xfrm>
          <a:off x="3552825" y="68294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305877</xdr:rowOff>
    </xdr:from>
    <xdr:ext cx="762000" cy="259045"/>
    <xdr:sp macro="" textlink="">
      <xdr:nvSpPr>
        <xdr:cNvPr id="141" name="テキスト ボックス 140"/>
        <xdr:cNvSpPr txBox="1"/>
      </xdr:nvSpPr>
      <xdr:spPr>
        <a:xfrm>
          <a:off x="3225800" y="69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200025</xdr:rowOff>
    </xdr:from>
    <xdr:to>
      <xdr:col>2</xdr:col>
      <xdr:colOff>695325</xdr:colOff>
      <xdr:row>35</xdr:row>
      <xdr:rowOff>304800</xdr:rowOff>
    </xdr:to>
    <xdr:sp macro="" textlink="">
      <xdr:nvSpPr>
        <xdr:cNvPr id="53643" name="円/楕円 141"/>
        <xdr:cNvSpPr>
          <a:spLocks noChangeArrowheads="1"/>
        </xdr:cNvSpPr>
      </xdr:nvSpPr>
      <xdr:spPr bwMode="auto">
        <a:xfrm>
          <a:off x="2857500" y="68103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35</xdr:row>
      <xdr:rowOff>286283</xdr:rowOff>
    </xdr:from>
    <xdr:ext cx="762000" cy="259045"/>
    <xdr:sp macro="" textlink="">
      <xdr:nvSpPr>
        <xdr:cNvPr id="143" name="テキスト ボックス 142"/>
        <xdr:cNvSpPr txBox="1"/>
      </xdr:nvSpPr>
      <xdr:spPr>
        <a:xfrm>
          <a:off x="2527300" y="6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2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28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28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289"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290"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29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29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200">
              <a:latin typeface="ＭＳ ゴシック" pitchFamily="49" charset="-128"/>
              <a:ea typeface="ＭＳ ゴシック" pitchFamily="49" charset="-128"/>
            </a:rPr>
            <a:t>（財政調整基金残高）</a:t>
          </a:r>
          <a:r>
            <a:rPr kumimoji="1" lang="en-US" altLang="ja-JP" sz="1200">
              <a:latin typeface="ＭＳ ゴシック" pitchFamily="49" charset="-128"/>
              <a:ea typeface="ＭＳ ゴシック" pitchFamily="49" charset="-128"/>
            </a:rPr>
            <a:t/>
          </a:r>
          <a:br>
            <a:rPr kumimoji="1" lang="en-US" altLang="ja-JP"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年度にかけて、財政難ではあるが基金積立が増加している。</a:t>
          </a:r>
          <a:r>
            <a:rPr kumimoji="1" lang="en-US" altLang="ja-JP" sz="1200">
              <a:latin typeface="ＭＳ ゴシック" pitchFamily="49" charset="-128"/>
              <a:ea typeface="ＭＳ ゴシック" pitchFamily="49" charset="-128"/>
            </a:rPr>
            <a:t/>
          </a:r>
          <a:br>
            <a:rPr kumimoji="1" lang="en-US" altLang="ja-JP"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（実質収支額）</a:t>
          </a:r>
          <a:r>
            <a:rPr kumimoji="1" lang="en-US" altLang="ja-JP" sz="1200">
              <a:latin typeface="ＭＳ ゴシック" pitchFamily="49" charset="-128"/>
              <a:ea typeface="ＭＳ ゴシック" pitchFamily="49" charset="-128"/>
            </a:rPr>
            <a:t/>
          </a:r>
          <a:br>
            <a:rPr kumimoji="1" lang="en-US" altLang="ja-JP"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当町の財政規模から考察するに、</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％程度の範囲内で推移している。</a:t>
          </a:r>
          <a:r>
            <a:rPr kumimoji="1" lang="en-US" altLang="ja-JP" sz="1200">
              <a:latin typeface="ＭＳ ゴシック" pitchFamily="49" charset="-128"/>
              <a:ea typeface="ＭＳ ゴシック" pitchFamily="49" charset="-128"/>
            </a:rPr>
            <a:t/>
          </a:r>
          <a:br>
            <a:rPr kumimoji="1" lang="en-US" altLang="ja-JP"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（実質単年度収支額）</a:t>
          </a:r>
          <a:r>
            <a:rPr kumimoji="1" lang="en-US" altLang="ja-JP" sz="1200">
              <a:latin typeface="ＭＳ ゴシック" pitchFamily="49" charset="-128"/>
              <a:ea typeface="ＭＳ ゴシック" pitchFamily="49" charset="-128"/>
            </a:rPr>
            <a:t/>
          </a:r>
          <a:br>
            <a:rPr kumimoji="1" lang="en-US" altLang="ja-JP"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近年ほとんど</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％を下回っており、直近２ヶ年度はマイナスとなった。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939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939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200">
              <a:solidFill>
                <a:schemeClr val="dk1"/>
              </a:solidFill>
              <a:latin typeface="ＭＳ ゴシック" pitchFamily="49" charset="-128"/>
              <a:ea typeface="ＭＳ ゴシック" pitchFamily="49" charset="-128"/>
              <a:cs typeface="+mn-cs"/>
            </a:rPr>
            <a:t>一般会計、特別会計、公営企業会計のすべてにおいて、赤字となっている会計はなく、安定した状態にあると考察する。今後は、一般会計からの繰出金の縮減に向けて、各会計の基盤となる保険税や料金収入等を安定的に確保しつつ、事業内容の精査に努め、適正な財政運営を行っていく。</a:t>
          </a:r>
          <a:endParaRPr kumimoji="1" lang="en-US" altLang="ja-JP" sz="120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9407"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9408"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9409"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9410"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9411"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9412"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9413"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9414"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9415"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9416"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143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144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144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144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144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144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44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144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144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1448"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1449"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145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145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r>
            <a:rPr kumimoji="1" lang="en-US" altLang="ja-JP" sz="1100">
              <a:latin typeface="ＭＳ ゴシック" pitchFamily="49" charset="-128"/>
              <a:ea typeface="ＭＳ ゴシック" pitchFamily="49" charset="-128"/>
            </a:rPr>
            <a:t/>
          </a:r>
          <a:br>
            <a:rPr kumimoji="1" lang="en-US" altLang="ja-JP" sz="1100">
              <a:latin typeface="ＭＳ ゴシック" pitchFamily="49" charset="-128"/>
              <a:ea typeface="ＭＳ ゴシック" pitchFamily="49" charset="-128"/>
            </a:rPr>
          </a:br>
          <a:r>
            <a:rPr kumimoji="1" lang="ja-JP" altLang="en-US" sz="1100">
              <a:latin typeface="ＭＳ ゴシック" pitchFamily="49" charset="-128"/>
              <a:ea typeface="ＭＳ ゴシック" pitchFamily="49" charset="-128"/>
            </a:rPr>
            <a:t>新規起債の発行を抑制し償還してきたが、新たに起債を発行したことにより元利償還が鈍化している。</a:t>
          </a:r>
          <a:r>
            <a:rPr kumimoji="1" lang="en-US" altLang="ja-JP" sz="1100">
              <a:latin typeface="ＭＳ ゴシック" pitchFamily="49" charset="-128"/>
              <a:ea typeface="ＭＳ ゴシック" pitchFamily="49" charset="-128"/>
            </a:rPr>
            <a:t/>
          </a:r>
          <a:br>
            <a:rPr kumimoji="1" lang="en-US" altLang="ja-JP" sz="1100">
              <a:latin typeface="ＭＳ ゴシック" pitchFamily="49" charset="-128"/>
              <a:ea typeface="ＭＳ ゴシック" pitchFamily="49" charset="-128"/>
            </a:rPr>
          </a:br>
          <a:r>
            <a:rPr kumimoji="1" lang="ja-JP" altLang="en-US" sz="1100">
              <a:latin typeface="ＭＳ ゴシック" pitchFamily="49" charset="-128"/>
              <a:ea typeface="ＭＳ ゴシック" pitchFamily="49" charset="-128"/>
            </a:rPr>
            <a:t>（公営企業の元利償還に対する繰入金）</a:t>
          </a:r>
          <a:r>
            <a:rPr kumimoji="1" lang="en-US" altLang="ja-JP" sz="1100">
              <a:latin typeface="ＭＳ ゴシック" pitchFamily="49" charset="-128"/>
              <a:ea typeface="ＭＳ ゴシック" pitchFamily="49" charset="-128"/>
            </a:rPr>
            <a:t/>
          </a:r>
          <a:br>
            <a:rPr kumimoji="1" lang="en-US" altLang="ja-JP" sz="1100">
              <a:latin typeface="ＭＳ ゴシック" pitchFamily="49" charset="-128"/>
              <a:ea typeface="ＭＳ ゴシック" pitchFamily="49" charset="-128"/>
            </a:rPr>
          </a:br>
          <a:r>
            <a:rPr kumimoji="1" lang="ja-JP" altLang="en-US" sz="1100">
              <a:latin typeface="ＭＳ ゴシック" pitchFamily="49" charset="-128"/>
              <a:ea typeface="ＭＳ ゴシック" pitchFamily="49" charset="-128"/>
            </a:rPr>
            <a:t>下水道事業を整備推進しているため、下水道事業特別会計が増加傾向となっている。</a:t>
          </a:r>
          <a:r>
            <a:rPr kumimoji="1" lang="en-US" altLang="ja-JP" sz="1100">
              <a:latin typeface="ＭＳ ゴシック" pitchFamily="49" charset="-128"/>
              <a:ea typeface="ＭＳ ゴシック" pitchFamily="49" charset="-128"/>
            </a:rPr>
            <a:t/>
          </a:r>
          <a:br>
            <a:rPr kumimoji="1" lang="en-US" altLang="ja-JP" sz="1100">
              <a:latin typeface="ＭＳ ゴシック" pitchFamily="49" charset="-128"/>
              <a:ea typeface="ＭＳ ゴシック" pitchFamily="49" charset="-128"/>
            </a:rPr>
          </a:br>
          <a:r>
            <a:rPr kumimoji="1" lang="ja-JP" altLang="en-US" sz="1100">
              <a:latin typeface="ＭＳ ゴシック" pitchFamily="49" charset="-128"/>
              <a:ea typeface="ＭＳ ゴシック" pitchFamily="49" charset="-128"/>
            </a:rPr>
            <a:t>（組合等が起こした地方債の元利償還金に対する負担金等）</a:t>
          </a:r>
          <a:r>
            <a:rPr kumimoji="1" lang="en-US" altLang="ja-JP" sz="1100">
              <a:latin typeface="ＭＳ ゴシック" pitchFamily="49" charset="-128"/>
              <a:ea typeface="ＭＳ ゴシック" pitchFamily="49" charset="-128"/>
            </a:rPr>
            <a:t/>
          </a:r>
          <a:br>
            <a:rPr kumimoji="1" lang="en-US" altLang="ja-JP" sz="1100">
              <a:latin typeface="ＭＳ ゴシック" pitchFamily="49" charset="-128"/>
              <a:ea typeface="ＭＳ ゴシック" pitchFamily="49" charset="-128"/>
            </a:rPr>
          </a:br>
          <a:r>
            <a:rPr kumimoji="1" lang="ja-JP" altLang="en-US" sz="1100">
              <a:latin typeface="ＭＳ ゴシック" pitchFamily="49" charset="-128"/>
              <a:ea typeface="ＭＳ ゴシック" pitchFamily="49" charset="-128"/>
            </a:rPr>
            <a:t>板野東部消防組合負担金であり、近年は若干の増加傾向となっている。</a:t>
          </a:r>
          <a:r>
            <a:rPr kumimoji="1" lang="en-US" altLang="ja-JP" sz="1100">
              <a:latin typeface="ＭＳ ゴシック" pitchFamily="49" charset="-128"/>
              <a:ea typeface="ＭＳ ゴシック" pitchFamily="49" charset="-128"/>
            </a:rPr>
            <a:t/>
          </a:r>
          <a:br>
            <a:rPr kumimoji="1" lang="en-US" altLang="ja-JP" sz="1100">
              <a:latin typeface="ＭＳ ゴシック" pitchFamily="49" charset="-128"/>
              <a:ea typeface="ＭＳ ゴシック" pitchFamily="49" charset="-128"/>
            </a:rPr>
          </a:br>
          <a:r>
            <a:rPr kumimoji="1" lang="ja-JP" altLang="en-US" sz="1100">
              <a:latin typeface="ＭＳ ゴシック" pitchFamily="49" charset="-128"/>
              <a:ea typeface="ＭＳ ゴシック" pitchFamily="49" charset="-128"/>
            </a:rPr>
            <a:t>（算入公債費等）</a:t>
          </a:r>
          <a:endParaRPr kumimoji="1" lang="en-US" altLang="ja-JP" sz="1100">
            <a:latin typeface="ＭＳ ゴシック" pitchFamily="49" charset="-128"/>
            <a:ea typeface="ＭＳ ゴシック" pitchFamily="49" charset="-128"/>
          </a:endParaRPr>
        </a:p>
        <a:p>
          <a:pPr>
            <a:lnSpc>
              <a:spcPts val="1300"/>
            </a:lnSpc>
          </a:pPr>
          <a:r>
            <a:rPr kumimoji="1" lang="ja-JP" altLang="en-US" sz="1100">
              <a:latin typeface="ＭＳ ゴシック" pitchFamily="49" charset="-128"/>
              <a:ea typeface="ＭＳ ゴシック" pitchFamily="49" charset="-128"/>
            </a:rPr>
            <a:t>過去の起債に対する基準財政需要額であり、ほぼ横ばいで推移していたが、平成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年度は増加に転じた。</a:t>
          </a:r>
          <a:endParaRPr kumimoji="1" lang="en-US" altLang="ja-JP" sz="1100">
            <a:latin typeface="ＭＳ ゴシック" pitchFamily="49" charset="-128"/>
            <a:ea typeface="ＭＳ ゴシック" pitchFamily="49" charset="-128"/>
          </a:endParaRPr>
        </a:p>
        <a:p>
          <a:pPr>
            <a:lnSpc>
              <a:spcPts val="1300"/>
            </a:lnSpc>
          </a:pPr>
          <a:r>
            <a:rPr kumimoji="1" lang="ja-JP" altLang="en-US" sz="1100">
              <a:latin typeface="ＭＳ ゴシック" pitchFamily="49" charset="-128"/>
              <a:ea typeface="ＭＳ ゴシック" pitchFamily="49" charset="-128"/>
            </a:rPr>
            <a:t>（実質公債費比率の分子）</a:t>
          </a:r>
          <a:endParaRPr kumimoji="1" lang="en-US" altLang="ja-JP" sz="1100">
            <a:latin typeface="ＭＳ ゴシック" pitchFamily="49" charset="-128"/>
            <a:ea typeface="ＭＳ ゴシック" pitchFamily="49" charset="-128"/>
          </a:endParaRPr>
        </a:p>
        <a:p>
          <a:pPr>
            <a:lnSpc>
              <a:spcPts val="1200"/>
            </a:lnSpc>
          </a:pPr>
          <a:r>
            <a:rPr kumimoji="1" lang="ja-JP" altLang="en-US" sz="1100">
              <a:latin typeface="ＭＳ ゴシック" pitchFamily="49" charset="-128"/>
              <a:ea typeface="ＭＳ ゴシック" pitchFamily="49" charset="-128"/>
            </a:rPr>
            <a:t>元利償還金等は、着実に減少傾向で推移している。</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351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351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351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351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351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351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351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351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352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352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52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352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352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352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352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353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（一般会計に係る地方債の残高）</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新規起債の発行を行ったが、借入金額より償還終了金額が多かったために、全体としては減額となった。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（公営企業債等繰入見込額）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下水道事業特別会計等の影響が大きいが、計画的な整備事業の執行により新規起債の発行抑制に努める。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（組合等の負担等見込額）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板野東部消防組合負担金であり、徐々に減少している。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（退職手当負担見込額）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定員管理に基づき、減少傾向にある。</a:t>
          </a:r>
          <a:endParaRPr kumimoji="1" lang="en-US" altLang="ja-JP" sz="1100">
            <a:latin typeface="ＭＳ ゴシック" pitchFamily="49" charset="-128"/>
            <a:ea typeface="ＭＳ ゴシック" pitchFamily="49" charset="-128"/>
          </a:endParaRPr>
        </a:p>
        <a:p>
          <a:pPr>
            <a:lnSpc>
              <a:spcPts val="1300"/>
            </a:lnSpc>
          </a:pPr>
          <a:r>
            <a:rPr kumimoji="1" lang="ja-JP" altLang="en-US" sz="1100">
              <a:latin typeface="ＭＳ ゴシック" pitchFamily="49" charset="-128"/>
              <a:ea typeface="ＭＳ ゴシック" pitchFamily="49" charset="-128"/>
            </a:rPr>
            <a:t>（充当可能基金）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財政調整基金等、徐々に積立金が増加している。</a:t>
          </a:r>
          <a:endParaRPr kumimoji="1" lang="en-US" altLang="ja-JP" sz="1100">
            <a:latin typeface="ＭＳ ゴシック" pitchFamily="49" charset="-128"/>
            <a:ea typeface="ＭＳ ゴシック" pitchFamily="49" charset="-128"/>
          </a:endParaRPr>
        </a:p>
        <a:p>
          <a:pPr>
            <a:lnSpc>
              <a:spcPts val="1300"/>
            </a:lnSpc>
          </a:pPr>
          <a:r>
            <a:rPr kumimoji="1" lang="ja-JP" altLang="en-US" sz="1100">
              <a:latin typeface="ＭＳ ゴシック" pitchFamily="49" charset="-128"/>
              <a:ea typeface="ＭＳ ゴシック" pitchFamily="49" charset="-128"/>
            </a:rPr>
            <a:t>（充当可能特定歳入）</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町営住宅使用料等が年々減少しているため、減少している。</a:t>
          </a:r>
          <a:endParaRPr kumimoji="1" lang="en-US" altLang="ja-JP" sz="1100">
            <a:latin typeface="ＭＳ ゴシック" pitchFamily="49" charset="-128"/>
            <a:ea typeface="ＭＳ ゴシック" pitchFamily="49" charset="-128"/>
          </a:endParaRPr>
        </a:p>
        <a:p>
          <a:pPr>
            <a:lnSpc>
              <a:spcPts val="1300"/>
            </a:lnSpc>
          </a:pPr>
          <a:r>
            <a:rPr kumimoji="1" lang="ja-JP" altLang="en-US" sz="1100">
              <a:latin typeface="ＭＳ ゴシック" pitchFamily="49" charset="-128"/>
              <a:ea typeface="ＭＳ ゴシック" pitchFamily="49" charset="-128"/>
            </a:rPr>
            <a:t>（基準財政需要額歳入見込額）</a:t>
          </a:r>
          <a:endParaRPr kumimoji="1" lang="en-US" altLang="ja-JP" sz="1100">
            <a:latin typeface="ＭＳ ゴシック" pitchFamily="49" charset="-128"/>
            <a:ea typeface="ＭＳ ゴシック" pitchFamily="49" charset="-128"/>
          </a:endParaRPr>
        </a:p>
        <a:p>
          <a:pPr>
            <a:lnSpc>
              <a:spcPts val="1300"/>
            </a:lnSpc>
          </a:pPr>
          <a:r>
            <a:rPr kumimoji="1" lang="ja-JP" altLang="en-US" sz="1100">
              <a:latin typeface="ＭＳ ゴシック" pitchFamily="49" charset="-128"/>
              <a:ea typeface="ＭＳ ゴシック" pitchFamily="49" charset="-128"/>
            </a:rPr>
            <a:t>起債発行のため若干増加した。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（将来負担比率の分子）</a:t>
          </a:r>
          <a:endParaRPr kumimoji="1" lang="en-US" altLang="ja-JP" sz="1100">
            <a:latin typeface="ＭＳ ゴシック" pitchFamily="49" charset="-128"/>
            <a:ea typeface="ＭＳ ゴシック" pitchFamily="49" charset="-128"/>
          </a:endParaRPr>
        </a:p>
        <a:p>
          <a:pPr>
            <a:lnSpc>
              <a:spcPts val="1300"/>
            </a:lnSpc>
          </a:pPr>
          <a:r>
            <a:rPr kumimoji="1" lang="ja-JP" altLang="en-US" sz="1100">
              <a:latin typeface="ＭＳ ゴシック" pitchFamily="49" charset="-128"/>
              <a:ea typeface="ＭＳ ゴシック" pitchFamily="49" charset="-128"/>
            </a:rPr>
            <a:t>地方債の現在の残高は増加しているが、充当可能財源が増加しているため、減少傾向にある。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9" t="s">
        <v>63</v>
      </c>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59"/>
      <c r="DF1" s="559"/>
      <c r="DG1" s="559"/>
      <c r="DH1" s="559"/>
      <c r="DI1" s="559"/>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60" t="s">
        <v>65</v>
      </c>
      <c r="C3" s="561"/>
      <c r="D3" s="561"/>
      <c r="E3" s="562"/>
      <c r="F3" s="562"/>
      <c r="G3" s="562"/>
      <c r="H3" s="562"/>
      <c r="I3" s="562"/>
      <c r="J3" s="562"/>
      <c r="K3" s="562"/>
      <c r="L3" s="562" t="s">
        <v>66</v>
      </c>
      <c r="M3" s="562"/>
      <c r="N3" s="562"/>
      <c r="O3" s="562"/>
      <c r="P3" s="562"/>
      <c r="Q3" s="562"/>
      <c r="R3" s="565"/>
      <c r="S3" s="565"/>
      <c r="T3" s="565"/>
      <c r="U3" s="565"/>
      <c r="V3" s="566"/>
      <c r="W3" s="460" t="s">
        <v>67</v>
      </c>
      <c r="X3" s="461"/>
      <c r="Y3" s="461"/>
      <c r="Z3" s="461"/>
      <c r="AA3" s="461"/>
      <c r="AB3" s="561"/>
      <c r="AC3" s="565" t="s">
        <v>68</v>
      </c>
      <c r="AD3" s="461"/>
      <c r="AE3" s="461"/>
      <c r="AF3" s="461"/>
      <c r="AG3" s="461"/>
      <c r="AH3" s="461"/>
      <c r="AI3" s="461"/>
      <c r="AJ3" s="461"/>
      <c r="AK3" s="461"/>
      <c r="AL3" s="526"/>
      <c r="AM3" s="460" t="s">
        <v>69</v>
      </c>
      <c r="AN3" s="461"/>
      <c r="AO3" s="461"/>
      <c r="AP3" s="461"/>
      <c r="AQ3" s="461"/>
      <c r="AR3" s="461"/>
      <c r="AS3" s="461"/>
      <c r="AT3" s="461"/>
      <c r="AU3" s="461"/>
      <c r="AV3" s="461"/>
      <c r="AW3" s="461"/>
      <c r="AX3" s="526"/>
      <c r="AY3" s="518" t="s">
        <v>1</v>
      </c>
      <c r="AZ3" s="519"/>
      <c r="BA3" s="519"/>
      <c r="BB3" s="519"/>
      <c r="BC3" s="519"/>
      <c r="BD3" s="519"/>
      <c r="BE3" s="519"/>
      <c r="BF3" s="519"/>
      <c r="BG3" s="519"/>
      <c r="BH3" s="519"/>
      <c r="BI3" s="519"/>
      <c r="BJ3" s="519"/>
      <c r="BK3" s="519"/>
      <c r="BL3" s="519"/>
      <c r="BM3" s="558"/>
      <c r="BN3" s="460" t="s">
        <v>70</v>
      </c>
      <c r="BO3" s="461"/>
      <c r="BP3" s="461"/>
      <c r="BQ3" s="461"/>
      <c r="BR3" s="461"/>
      <c r="BS3" s="461"/>
      <c r="BT3" s="461"/>
      <c r="BU3" s="526"/>
      <c r="BV3" s="460" t="s">
        <v>71</v>
      </c>
      <c r="BW3" s="461"/>
      <c r="BX3" s="461"/>
      <c r="BY3" s="461"/>
      <c r="BZ3" s="461"/>
      <c r="CA3" s="461"/>
      <c r="CB3" s="461"/>
      <c r="CC3" s="526"/>
      <c r="CD3" s="518" t="s">
        <v>1</v>
      </c>
      <c r="CE3" s="519"/>
      <c r="CF3" s="519"/>
      <c r="CG3" s="519"/>
      <c r="CH3" s="519"/>
      <c r="CI3" s="519"/>
      <c r="CJ3" s="519"/>
      <c r="CK3" s="519"/>
      <c r="CL3" s="519"/>
      <c r="CM3" s="519"/>
      <c r="CN3" s="519"/>
      <c r="CO3" s="519"/>
      <c r="CP3" s="519"/>
      <c r="CQ3" s="519"/>
      <c r="CR3" s="519"/>
      <c r="CS3" s="558"/>
      <c r="CT3" s="460" t="s">
        <v>72</v>
      </c>
      <c r="CU3" s="461"/>
      <c r="CV3" s="461"/>
      <c r="CW3" s="461"/>
      <c r="CX3" s="461"/>
      <c r="CY3" s="461"/>
      <c r="CZ3" s="461"/>
      <c r="DA3" s="526"/>
      <c r="DB3" s="460" t="s">
        <v>73</v>
      </c>
      <c r="DC3" s="461"/>
      <c r="DD3" s="461"/>
      <c r="DE3" s="461"/>
      <c r="DF3" s="461"/>
      <c r="DG3" s="461"/>
      <c r="DH3" s="461"/>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19"/>
      <c r="AO4" s="419"/>
      <c r="AP4" s="419"/>
      <c r="AQ4" s="419"/>
      <c r="AR4" s="419"/>
      <c r="AS4" s="419"/>
      <c r="AT4" s="419"/>
      <c r="AU4" s="419"/>
      <c r="AV4" s="419"/>
      <c r="AW4" s="419"/>
      <c r="AX4" s="568"/>
      <c r="AY4" s="381" t="s">
        <v>74</v>
      </c>
      <c r="AZ4" s="382"/>
      <c r="BA4" s="382"/>
      <c r="BB4" s="382"/>
      <c r="BC4" s="382"/>
      <c r="BD4" s="382"/>
      <c r="BE4" s="382"/>
      <c r="BF4" s="382"/>
      <c r="BG4" s="382"/>
      <c r="BH4" s="382"/>
      <c r="BI4" s="382"/>
      <c r="BJ4" s="382"/>
      <c r="BK4" s="382"/>
      <c r="BL4" s="382"/>
      <c r="BM4" s="383"/>
      <c r="BN4" s="384">
        <v>10094733</v>
      </c>
      <c r="BO4" s="385"/>
      <c r="BP4" s="385"/>
      <c r="BQ4" s="385"/>
      <c r="BR4" s="385"/>
      <c r="BS4" s="385"/>
      <c r="BT4" s="385"/>
      <c r="BU4" s="386"/>
      <c r="BV4" s="384">
        <v>10523333</v>
      </c>
      <c r="BW4" s="385"/>
      <c r="BX4" s="385"/>
      <c r="BY4" s="385"/>
      <c r="BZ4" s="385"/>
      <c r="CA4" s="385"/>
      <c r="CB4" s="385"/>
      <c r="CC4" s="386"/>
      <c r="CD4" s="552" t="s">
        <v>75</v>
      </c>
      <c r="CE4" s="553"/>
      <c r="CF4" s="553"/>
      <c r="CG4" s="553"/>
      <c r="CH4" s="553"/>
      <c r="CI4" s="553"/>
      <c r="CJ4" s="553"/>
      <c r="CK4" s="553"/>
      <c r="CL4" s="553"/>
      <c r="CM4" s="553"/>
      <c r="CN4" s="553"/>
      <c r="CO4" s="553"/>
      <c r="CP4" s="553"/>
      <c r="CQ4" s="553"/>
      <c r="CR4" s="553"/>
      <c r="CS4" s="554"/>
      <c r="CT4" s="555">
        <v>3.4</v>
      </c>
      <c r="CU4" s="556"/>
      <c r="CV4" s="556"/>
      <c r="CW4" s="556"/>
      <c r="CX4" s="556"/>
      <c r="CY4" s="556"/>
      <c r="CZ4" s="556"/>
      <c r="DA4" s="557"/>
      <c r="DB4" s="555">
        <v>4.7</v>
      </c>
      <c r="DC4" s="556"/>
      <c r="DD4" s="556"/>
      <c r="DE4" s="556"/>
      <c r="DF4" s="556"/>
      <c r="DG4" s="556"/>
      <c r="DH4" s="556"/>
      <c r="DI4" s="557"/>
      <c r="DJ4" s="137"/>
      <c r="DK4" s="137"/>
      <c r="DL4" s="137"/>
      <c r="DM4" s="137"/>
      <c r="DN4" s="137"/>
      <c r="DO4" s="137"/>
    </row>
    <row r="5" spans="1:119" ht="18.75" customHeight="1" x14ac:dyDescent="0.15">
      <c r="A5" s="138"/>
      <c r="B5" s="563"/>
      <c r="C5" s="420"/>
      <c r="D5" s="420"/>
      <c r="E5" s="564"/>
      <c r="F5" s="564"/>
      <c r="G5" s="564"/>
      <c r="H5" s="564"/>
      <c r="I5" s="564"/>
      <c r="J5" s="564"/>
      <c r="K5" s="564"/>
      <c r="L5" s="564"/>
      <c r="M5" s="564"/>
      <c r="N5" s="564"/>
      <c r="O5" s="564"/>
      <c r="P5" s="564"/>
      <c r="Q5" s="564"/>
      <c r="R5" s="418"/>
      <c r="S5" s="418"/>
      <c r="T5" s="418"/>
      <c r="U5" s="418"/>
      <c r="V5" s="567"/>
      <c r="W5" s="487"/>
      <c r="X5" s="419"/>
      <c r="Y5" s="419"/>
      <c r="Z5" s="419"/>
      <c r="AA5" s="419"/>
      <c r="AB5" s="420"/>
      <c r="AC5" s="418"/>
      <c r="AD5" s="419"/>
      <c r="AE5" s="419"/>
      <c r="AF5" s="419"/>
      <c r="AG5" s="419"/>
      <c r="AH5" s="419"/>
      <c r="AI5" s="419"/>
      <c r="AJ5" s="419"/>
      <c r="AK5" s="419"/>
      <c r="AL5" s="568"/>
      <c r="AM5" s="456" t="s">
        <v>76</v>
      </c>
      <c r="AN5" s="372"/>
      <c r="AO5" s="372"/>
      <c r="AP5" s="372"/>
      <c r="AQ5" s="372"/>
      <c r="AR5" s="372"/>
      <c r="AS5" s="372"/>
      <c r="AT5" s="373"/>
      <c r="AU5" s="444" t="s">
        <v>77</v>
      </c>
      <c r="AV5" s="445"/>
      <c r="AW5" s="445"/>
      <c r="AX5" s="445"/>
      <c r="AY5" s="359" t="s">
        <v>78</v>
      </c>
      <c r="AZ5" s="360"/>
      <c r="BA5" s="360"/>
      <c r="BB5" s="360"/>
      <c r="BC5" s="360"/>
      <c r="BD5" s="360"/>
      <c r="BE5" s="360"/>
      <c r="BF5" s="360"/>
      <c r="BG5" s="360"/>
      <c r="BH5" s="360"/>
      <c r="BI5" s="360"/>
      <c r="BJ5" s="360"/>
      <c r="BK5" s="360"/>
      <c r="BL5" s="360"/>
      <c r="BM5" s="361"/>
      <c r="BN5" s="389">
        <v>9761132</v>
      </c>
      <c r="BO5" s="390"/>
      <c r="BP5" s="390"/>
      <c r="BQ5" s="390"/>
      <c r="BR5" s="390"/>
      <c r="BS5" s="390"/>
      <c r="BT5" s="390"/>
      <c r="BU5" s="391"/>
      <c r="BV5" s="389">
        <v>10155314</v>
      </c>
      <c r="BW5" s="390"/>
      <c r="BX5" s="390"/>
      <c r="BY5" s="390"/>
      <c r="BZ5" s="390"/>
      <c r="CA5" s="390"/>
      <c r="CB5" s="390"/>
      <c r="CC5" s="391"/>
      <c r="CD5" s="401" t="s">
        <v>79</v>
      </c>
      <c r="CE5" s="402"/>
      <c r="CF5" s="402"/>
      <c r="CG5" s="402"/>
      <c r="CH5" s="402"/>
      <c r="CI5" s="402"/>
      <c r="CJ5" s="402"/>
      <c r="CK5" s="402"/>
      <c r="CL5" s="402"/>
      <c r="CM5" s="402"/>
      <c r="CN5" s="402"/>
      <c r="CO5" s="402"/>
      <c r="CP5" s="402"/>
      <c r="CQ5" s="402"/>
      <c r="CR5" s="402"/>
      <c r="CS5" s="403"/>
      <c r="CT5" s="353">
        <v>89.9</v>
      </c>
      <c r="CU5" s="354"/>
      <c r="CV5" s="354"/>
      <c r="CW5" s="354"/>
      <c r="CX5" s="354"/>
      <c r="CY5" s="354"/>
      <c r="CZ5" s="354"/>
      <c r="DA5" s="355"/>
      <c r="DB5" s="353">
        <v>87.1</v>
      </c>
      <c r="DC5" s="354"/>
      <c r="DD5" s="354"/>
      <c r="DE5" s="354"/>
      <c r="DF5" s="354"/>
      <c r="DG5" s="354"/>
      <c r="DH5" s="354"/>
      <c r="DI5" s="355"/>
      <c r="DJ5" s="137"/>
      <c r="DK5" s="137"/>
      <c r="DL5" s="137"/>
      <c r="DM5" s="137"/>
      <c r="DN5" s="137"/>
      <c r="DO5" s="137"/>
    </row>
    <row r="6" spans="1:119" ht="18.75" customHeight="1" x14ac:dyDescent="0.15">
      <c r="A6" s="138"/>
      <c r="B6" s="532" t="s">
        <v>80</v>
      </c>
      <c r="C6" s="417"/>
      <c r="D6" s="417"/>
      <c r="E6" s="533"/>
      <c r="F6" s="533"/>
      <c r="G6" s="533"/>
      <c r="H6" s="533"/>
      <c r="I6" s="533"/>
      <c r="J6" s="533"/>
      <c r="K6" s="533"/>
      <c r="L6" s="533" t="s">
        <v>81</v>
      </c>
      <c r="M6" s="533"/>
      <c r="N6" s="533"/>
      <c r="O6" s="533"/>
      <c r="P6" s="533"/>
      <c r="Q6" s="533"/>
      <c r="R6" s="415"/>
      <c r="S6" s="415"/>
      <c r="T6" s="415"/>
      <c r="U6" s="415"/>
      <c r="V6" s="539"/>
      <c r="W6" s="472" t="s">
        <v>82</v>
      </c>
      <c r="X6" s="416"/>
      <c r="Y6" s="416"/>
      <c r="Z6" s="416"/>
      <c r="AA6" s="416"/>
      <c r="AB6" s="417"/>
      <c r="AC6" s="544" t="s">
        <v>83</v>
      </c>
      <c r="AD6" s="545"/>
      <c r="AE6" s="545"/>
      <c r="AF6" s="545"/>
      <c r="AG6" s="545"/>
      <c r="AH6" s="545"/>
      <c r="AI6" s="545"/>
      <c r="AJ6" s="545"/>
      <c r="AK6" s="545"/>
      <c r="AL6" s="546"/>
      <c r="AM6" s="456" t="s">
        <v>84</v>
      </c>
      <c r="AN6" s="372"/>
      <c r="AO6" s="372"/>
      <c r="AP6" s="372"/>
      <c r="AQ6" s="372"/>
      <c r="AR6" s="372"/>
      <c r="AS6" s="372"/>
      <c r="AT6" s="373"/>
      <c r="AU6" s="444" t="s">
        <v>77</v>
      </c>
      <c r="AV6" s="445"/>
      <c r="AW6" s="445"/>
      <c r="AX6" s="445"/>
      <c r="AY6" s="359" t="s">
        <v>85</v>
      </c>
      <c r="AZ6" s="360"/>
      <c r="BA6" s="360"/>
      <c r="BB6" s="360"/>
      <c r="BC6" s="360"/>
      <c r="BD6" s="360"/>
      <c r="BE6" s="360"/>
      <c r="BF6" s="360"/>
      <c r="BG6" s="360"/>
      <c r="BH6" s="360"/>
      <c r="BI6" s="360"/>
      <c r="BJ6" s="360"/>
      <c r="BK6" s="360"/>
      <c r="BL6" s="360"/>
      <c r="BM6" s="361"/>
      <c r="BN6" s="389">
        <v>333601</v>
      </c>
      <c r="BO6" s="390"/>
      <c r="BP6" s="390"/>
      <c r="BQ6" s="390"/>
      <c r="BR6" s="390"/>
      <c r="BS6" s="390"/>
      <c r="BT6" s="390"/>
      <c r="BU6" s="391"/>
      <c r="BV6" s="389">
        <v>368019</v>
      </c>
      <c r="BW6" s="390"/>
      <c r="BX6" s="390"/>
      <c r="BY6" s="390"/>
      <c r="BZ6" s="390"/>
      <c r="CA6" s="390"/>
      <c r="CB6" s="390"/>
      <c r="CC6" s="391"/>
      <c r="CD6" s="401" t="s">
        <v>86</v>
      </c>
      <c r="CE6" s="402"/>
      <c r="CF6" s="402"/>
      <c r="CG6" s="402"/>
      <c r="CH6" s="402"/>
      <c r="CI6" s="402"/>
      <c r="CJ6" s="402"/>
      <c r="CK6" s="402"/>
      <c r="CL6" s="402"/>
      <c r="CM6" s="402"/>
      <c r="CN6" s="402"/>
      <c r="CO6" s="402"/>
      <c r="CP6" s="402"/>
      <c r="CQ6" s="402"/>
      <c r="CR6" s="402"/>
      <c r="CS6" s="403"/>
      <c r="CT6" s="529">
        <v>97.9</v>
      </c>
      <c r="CU6" s="530"/>
      <c r="CV6" s="530"/>
      <c r="CW6" s="530"/>
      <c r="CX6" s="530"/>
      <c r="CY6" s="530"/>
      <c r="CZ6" s="530"/>
      <c r="DA6" s="531"/>
      <c r="DB6" s="529">
        <v>95.2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6" t="s">
        <v>87</v>
      </c>
      <c r="AN7" s="372"/>
      <c r="AO7" s="372"/>
      <c r="AP7" s="372"/>
      <c r="AQ7" s="372"/>
      <c r="AR7" s="372"/>
      <c r="AS7" s="372"/>
      <c r="AT7" s="373"/>
      <c r="AU7" s="444" t="s">
        <v>88</v>
      </c>
      <c r="AV7" s="445"/>
      <c r="AW7" s="445"/>
      <c r="AX7" s="445"/>
      <c r="AY7" s="359" t="s">
        <v>89</v>
      </c>
      <c r="AZ7" s="360"/>
      <c r="BA7" s="360"/>
      <c r="BB7" s="360"/>
      <c r="BC7" s="360"/>
      <c r="BD7" s="360"/>
      <c r="BE7" s="360"/>
      <c r="BF7" s="360"/>
      <c r="BG7" s="360"/>
      <c r="BH7" s="360"/>
      <c r="BI7" s="360"/>
      <c r="BJ7" s="360"/>
      <c r="BK7" s="360"/>
      <c r="BL7" s="360"/>
      <c r="BM7" s="361"/>
      <c r="BN7" s="389">
        <v>110270</v>
      </c>
      <c r="BO7" s="390"/>
      <c r="BP7" s="390"/>
      <c r="BQ7" s="390"/>
      <c r="BR7" s="390"/>
      <c r="BS7" s="390"/>
      <c r="BT7" s="390"/>
      <c r="BU7" s="391"/>
      <c r="BV7" s="389">
        <v>67953</v>
      </c>
      <c r="BW7" s="390"/>
      <c r="BX7" s="390"/>
      <c r="BY7" s="390"/>
      <c r="BZ7" s="390"/>
      <c r="CA7" s="390"/>
      <c r="CB7" s="390"/>
      <c r="CC7" s="391"/>
      <c r="CD7" s="401" t="s">
        <v>90</v>
      </c>
      <c r="CE7" s="402"/>
      <c r="CF7" s="402"/>
      <c r="CG7" s="402"/>
      <c r="CH7" s="402"/>
      <c r="CI7" s="402"/>
      <c r="CJ7" s="402"/>
      <c r="CK7" s="402"/>
      <c r="CL7" s="402"/>
      <c r="CM7" s="402"/>
      <c r="CN7" s="402"/>
      <c r="CO7" s="402"/>
      <c r="CP7" s="402"/>
      <c r="CQ7" s="402"/>
      <c r="CR7" s="402"/>
      <c r="CS7" s="403"/>
      <c r="CT7" s="389">
        <v>6500508</v>
      </c>
      <c r="CU7" s="390"/>
      <c r="CV7" s="390"/>
      <c r="CW7" s="390"/>
      <c r="CX7" s="390"/>
      <c r="CY7" s="390"/>
      <c r="CZ7" s="390"/>
      <c r="DA7" s="391"/>
      <c r="DB7" s="389">
        <v>6382883</v>
      </c>
      <c r="DC7" s="390"/>
      <c r="DD7" s="390"/>
      <c r="DE7" s="390"/>
      <c r="DF7" s="390"/>
      <c r="DG7" s="390"/>
      <c r="DH7" s="390"/>
      <c r="DI7" s="391"/>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2"/>
      <c r="X8" s="463"/>
      <c r="Y8" s="463"/>
      <c r="Z8" s="463"/>
      <c r="AA8" s="463"/>
      <c r="AB8" s="473"/>
      <c r="AC8" s="549"/>
      <c r="AD8" s="550"/>
      <c r="AE8" s="550"/>
      <c r="AF8" s="550"/>
      <c r="AG8" s="550"/>
      <c r="AH8" s="550"/>
      <c r="AI8" s="550"/>
      <c r="AJ8" s="550"/>
      <c r="AK8" s="550"/>
      <c r="AL8" s="551"/>
      <c r="AM8" s="456" t="s">
        <v>91</v>
      </c>
      <c r="AN8" s="372"/>
      <c r="AO8" s="372"/>
      <c r="AP8" s="372"/>
      <c r="AQ8" s="372"/>
      <c r="AR8" s="372"/>
      <c r="AS8" s="372"/>
      <c r="AT8" s="373"/>
      <c r="AU8" s="444" t="s">
        <v>92</v>
      </c>
      <c r="AV8" s="445"/>
      <c r="AW8" s="445"/>
      <c r="AX8" s="445"/>
      <c r="AY8" s="359" t="s">
        <v>93</v>
      </c>
      <c r="AZ8" s="360"/>
      <c r="BA8" s="360"/>
      <c r="BB8" s="360"/>
      <c r="BC8" s="360"/>
      <c r="BD8" s="360"/>
      <c r="BE8" s="360"/>
      <c r="BF8" s="360"/>
      <c r="BG8" s="360"/>
      <c r="BH8" s="360"/>
      <c r="BI8" s="360"/>
      <c r="BJ8" s="360"/>
      <c r="BK8" s="360"/>
      <c r="BL8" s="360"/>
      <c r="BM8" s="361"/>
      <c r="BN8" s="389">
        <v>223331</v>
      </c>
      <c r="BO8" s="390"/>
      <c r="BP8" s="390"/>
      <c r="BQ8" s="390"/>
      <c r="BR8" s="390"/>
      <c r="BS8" s="390"/>
      <c r="BT8" s="390"/>
      <c r="BU8" s="391"/>
      <c r="BV8" s="389">
        <v>300066</v>
      </c>
      <c r="BW8" s="390"/>
      <c r="BX8" s="390"/>
      <c r="BY8" s="390"/>
      <c r="BZ8" s="390"/>
      <c r="CA8" s="390"/>
      <c r="CB8" s="390"/>
      <c r="CC8" s="391"/>
      <c r="CD8" s="401" t="s">
        <v>94</v>
      </c>
      <c r="CE8" s="402"/>
      <c r="CF8" s="402"/>
      <c r="CG8" s="402"/>
      <c r="CH8" s="402"/>
      <c r="CI8" s="402"/>
      <c r="CJ8" s="402"/>
      <c r="CK8" s="402"/>
      <c r="CL8" s="402"/>
      <c r="CM8" s="402"/>
      <c r="CN8" s="402"/>
      <c r="CO8" s="402"/>
      <c r="CP8" s="402"/>
      <c r="CQ8" s="402"/>
      <c r="CR8" s="402"/>
      <c r="CS8" s="403"/>
      <c r="CT8" s="492">
        <v>0.69</v>
      </c>
      <c r="CU8" s="493"/>
      <c r="CV8" s="493"/>
      <c r="CW8" s="493"/>
      <c r="CX8" s="493"/>
      <c r="CY8" s="493"/>
      <c r="CZ8" s="493"/>
      <c r="DA8" s="494"/>
      <c r="DB8" s="492">
        <v>0.67</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50"/>
      <c r="L9" s="520" t="s">
        <v>96</v>
      </c>
      <c r="M9" s="521"/>
      <c r="N9" s="521"/>
      <c r="O9" s="521"/>
      <c r="P9" s="521"/>
      <c r="Q9" s="522"/>
      <c r="R9" s="523">
        <v>33338</v>
      </c>
      <c r="S9" s="524"/>
      <c r="T9" s="524"/>
      <c r="U9" s="524"/>
      <c r="V9" s="525"/>
      <c r="W9" s="460" t="s">
        <v>97</v>
      </c>
      <c r="X9" s="461"/>
      <c r="Y9" s="461"/>
      <c r="Z9" s="461"/>
      <c r="AA9" s="461"/>
      <c r="AB9" s="461"/>
      <c r="AC9" s="461"/>
      <c r="AD9" s="461"/>
      <c r="AE9" s="461"/>
      <c r="AF9" s="461"/>
      <c r="AG9" s="461"/>
      <c r="AH9" s="461"/>
      <c r="AI9" s="461"/>
      <c r="AJ9" s="461"/>
      <c r="AK9" s="461"/>
      <c r="AL9" s="526"/>
      <c r="AM9" s="456" t="s">
        <v>98</v>
      </c>
      <c r="AN9" s="372"/>
      <c r="AO9" s="372"/>
      <c r="AP9" s="372"/>
      <c r="AQ9" s="372"/>
      <c r="AR9" s="372"/>
      <c r="AS9" s="372"/>
      <c r="AT9" s="373"/>
      <c r="AU9" s="444" t="s">
        <v>99</v>
      </c>
      <c r="AV9" s="445"/>
      <c r="AW9" s="445"/>
      <c r="AX9" s="445"/>
      <c r="AY9" s="359" t="s">
        <v>100</v>
      </c>
      <c r="AZ9" s="360"/>
      <c r="BA9" s="360"/>
      <c r="BB9" s="360"/>
      <c r="BC9" s="360"/>
      <c r="BD9" s="360"/>
      <c r="BE9" s="360"/>
      <c r="BF9" s="360"/>
      <c r="BG9" s="360"/>
      <c r="BH9" s="360"/>
      <c r="BI9" s="360"/>
      <c r="BJ9" s="360"/>
      <c r="BK9" s="360"/>
      <c r="BL9" s="360"/>
      <c r="BM9" s="361"/>
      <c r="BN9" s="389">
        <v>-76735</v>
      </c>
      <c r="BO9" s="390"/>
      <c r="BP9" s="390"/>
      <c r="BQ9" s="390"/>
      <c r="BR9" s="390"/>
      <c r="BS9" s="390"/>
      <c r="BT9" s="390"/>
      <c r="BU9" s="391"/>
      <c r="BV9" s="389">
        <v>-30932</v>
      </c>
      <c r="BW9" s="390"/>
      <c r="BX9" s="390"/>
      <c r="BY9" s="390"/>
      <c r="BZ9" s="390"/>
      <c r="CA9" s="390"/>
      <c r="CB9" s="390"/>
      <c r="CC9" s="391"/>
      <c r="CD9" s="401" t="s">
        <v>101</v>
      </c>
      <c r="CE9" s="402"/>
      <c r="CF9" s="402"/>
      <c r="CG9" s="402"/>
      <c r="CH9" s="402"/>
      <c r="CI9" s="402"/>
      <c r="CJ9" s="402"/>
      <c r="CK9" s="402"/>
      <c r="CL9" s="402"/>
      <c r="CM9" s="402"/>
      <c r="CN9" s="402"/>
      <c r="CO9" s="402"/>
      <c r="CP9" s="402"/>
      <c r="CQ9" s="402"/>
      <c r="CR9" s="402"/>
      <c r="CS9" s="403"/>
      <c r="CT9" s="353">
        <v>10.6</v>
      </c>
      <c r="CU9" s="354"/>
      <c r="CV9" s="354"/>
      <c r="CW9" s="354"/>
      <c r="CX9" s="354"/>
      <c r="CY9" s="354"/>
      <c r="CZ9" s="354"/>
      <c r="DA9" s="355"/>
      <c r="DB9" s="353">
        <v>12.1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50"/>
      <c r="L10" s="371" t="s">
        <v>102</v>
      </c>
      <c r="M10" s="372"/>
      <c r="N10" s="372"/>
      <c r="O10" s="372"/>
      <c r="P10" s="372"/>
      <c r="Q10" s="373"/>
      <c r="R10" s="356">
        <v>32286</v>
      </c>
      <c r="S10" s="357"/>
      <c r="T10" s="357"/>
      <c r="U10" s="357"/>
      <c r="V10" s="358"/>
      <c r="W10" s="527"/>
      <c r="X10" s="345"/>
      <c r="Y10" s="345"/>
      <c r="Z10" s="345"/>
      <c r="AA10" s="345"/>
      <c r="AB10" s="345"/>
      <c r="AC10" s="345"/>
      <c r="AD10" s="345"/>
      <c r="AE10" s="345"/>
      <c r="AF10" s="345"/>
      <c r="AG10" s="345"/>
      <c r="AH10" s="345"/>
      <c r="AI10" s="345"/>
      <c r="AJ10" s="345"/>
      <c r="AK10" s="345"/>
      <c r="AL10" s="528"/>
      <c r="AM10" s="456" t="s">
        <v>103</v>
      </c>
      <c r="AN10" s="372"/>
      <c r="AO10" s="372"/>
      <c r="AP10" s="372"/>
      <c r="AQ10" s="372"/>
      <c r="AR10" s="372"/>
      <c r="AS10" s="372"/>
      <c r="AT10" s="373"/>
      <c r="AU10" s="444" t="s">
        <v>104</v>
      </c>
      <c r="AV10" s="445"/>
      <c r="AW10" s="445"/>
      <c r="AX10" s="445"/>
      <c r="AY10" s="359" t="s">
        <v>105</v>
      </c>
      <c r="AZ10" s="360"/>
      <c r="BA10" s="360"/>
      <c r="BB10" s="360"/>
      <c r="BC10" s="360"/>
      <c r="BD10" s="360"/>
      <c r="BE10" s="360"/>
      <c r="BF10" s="360"/>
      <c r="BG10" s="360"/>
      <c r="BH10" s="360"/>
      <c r="BI10" s="360"/>
      <c r="BJ10" s="360"/>
      <c r="BK10" s="360"/>
      <c r="BL10" s="360"/>
      <c r="BM10" s="361"/>
      <c r="BN10" s="389" t="s">
        <v>106</v>
      </c>
      <c r="BO10" s="390"/>
      <c r="BP10" s="390"/>
      <c r="BQ10" s="390"/>
      <c r="BR10" s="390"/>
      <c r="BS10" s="390"/>
      <c r="BT10" s="390"/>
      <c r="BU10" s="391"/>
      <c r="BV10" s="389" t="s">
        <v>106</v>
      </c>
      <c r="BW10" s="390"/>
      <c r="BX10" s="390"/>
      <c r="BY10" s="390"/>
      <c r="BZ10" s="390"/>
      <c r="CA10" s="390"/>
      <c r="CB10" s="390"/>
      <c r="CC10" s="391"/>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50"/>
      <c r="L11" s="398" t="s">
        <v>108</v>
      </c>
      <c r="M11" s="399"/>
      <c r="N11" s="399"/>
      <c r="O11" s="399"/>
      <c r="P11" s="399"/>
      <c r="Q11" s="400"/>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6" t="s">
        <v>110</v>
      </c>
      <c r="AN11" s="372"/>
      <c r="AO11" s="372"/>
      <c r="AP11" s="372"/>
      <c r="AQ11" s="372"/>
      <c r="AR11" s="372"/>
      <c r="AS11" s="372"/>
      <c r="AT11" s="373"/>
      <c r="AU11" s="444" t="s">
        <v>99</v>
      </c>
      <c r="AV11" s="445"/>
      <c r="AW11" s="445"/>
      <c r="AX11" s="445"/>
      <c r="AY11" s="359" t="s">
        <v>111</v>
      </c>
      <c r="AZ11" s="360"/>
      <c r="BA11" s="360"/>
      <c r="BB11" s="360"/>
      <c r="BC11" s="360"/>
      <c r="BD11" s="360"/>
      <c r="BE11" s="360"/>
      <c r="BF11" s="360"/>
      <c r="BG11" s="360"/>
      <c r="BH11" s="360"/>
      <c r="BI11" s="360"/>
      <c r="BJ11" s="360"/>
      <c r="BK11" s="360"/>
      <c r="BL11" s="360"/>
      <c r="BM11" s="361"/>
      <c r="BN11" s="389" t="s">
        <v>112</v>
      </c>
      <c r="BO11" s="390"/>
      <c r="BP11" s="390"/>
      <c r="BQ11" s="390"/>
      <c r="BR11" s="390"/>
      <c r="BS11" s="390"/>
      <c r="BT11" s="390"/>
      <c r="BU11" s="391"/>
      <c r="BV11" s="389" t="s">
        <v>112</v>
      </c>
      <c r="BW11" s="390"/>
      <c r="BX11" s="390"/>
      <c r="BY11" s="390"/>
      <c r="BZ11" s="390"/>
      <c r="CA11" s="390"/>
      <c r="CB11" s="390"/>
      <c r="CC11" s="391"/>
      <c r="CD11" s="401" t="s">
        <v>113</v>
      </c>
      <c r="CE11" s="402"/>
      <c r="CF11" s="402"/>
      <c r="CG11" s="402"/>
      <c r="CH11" s="402"/>
      <c r="CI11" s="402"/>
      <c r="CJ11" s="402"/>
      <c r="CK11" s="402"/>
      <c r="CL11" s="402"/>
      <c r="CM11" s="402"/>
      <c r="CN11" s="402"/>
      <c r="CO11" s="402"/>
      <c r="CP11" s="402"/>
      <c r="CQ11" s="402"/>
      <c r="CR11" s="402"/>
      <c r="CS11" s="403"/>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34633</v>
      </c>
      <c r="S12" s="508"/>
      <c r="T12" s="508"/>
      <c r="U12" s="508"/>
      <c r="V12" s="509"/>
      <c r="W12" s="510" t="s">
        <v>1</v>
      </c>
      <c r="X12" s="445"/>
      <c r="Y12" s="445"/>
      <c r="Z12" s="445"/>
      <c r="AA12" s="445"/>
      <c r="AB12" s="511"/>
      <c r="AC12" s="444" t="s">
        <v>116</v>
      </c>
      <c r="AD12" s="445"/>
      <c r="AE12" s="445"/>
      <c r="AF12" s="445"/>
      <c r="AG12" s="511"/>
      <c r="AH12" s="444" t="s">
        <v>117</v>
      </c>
      <c r="AI12" s="445"/>
      <c r="AJ12" s="445"/>
      <c r="AK12" s="445"/>
      <c r="AL12" s="512"/>
      <c r="AM12" s="456" t="s">
        <v>118</v>
      </c>
      <c r="AN12" s="372"/>
      <c r="AO12" s="372"/>
      <c r="AP12" s="372"/>
      <c r="AQ12" s="372"/>
      <c r="AR12" s="372"/>
      <c r="AS12" s="372"/>
      <c r="AT12" s="373"/>
      <c r="AU12" s="444" t="s">
        <v>119</v>
      </c>
      <c r="AV12" s="445"/>
      <c r="AW12" s="445"/>
      <c r="AX12" s="445"/>
      <c r="AY12" s="359" t="s">
        <v>120</v>
      </c>
      <c r="AZ12" s="360"/>
      <c r="BA12" s="360"/>
      <c r="BB12" s="360"/>
      <c r="BC12" s="360"/>
      <c r="BD12" s="360"/>
      <c r="BE12" s="360"/>
      <c r="BF12" s="360"/>
      <c r="BG12" s="360"/>
      <c r="BH12" s="360"/>
      <c r="BI12" s="360"/>
      <c r="BJ12" s="360"/>
      <c r="BK12" s="360"/>
      <c r="BL12" s="360"/>
      <c r="BM12" s="361"/>
      <c r="BN12" s="389" t="s">
        <v>121</v>
      </c>
      <c r="BO12" s="390"/>
      <c r="BP12" s="390"/>
      <c r="BQ12" s="390"/>
      <c r="BR12" s="390"/>
      <c r="BS12" s="390"/>
      <c r="BT12" s="390"/>
      <c r="BU12" s="391"/>
      <c r="BV12" s="389" t="s">
        <v>121</v>
      </c>
      <c r="BW12" s="390"/>
      <c r="BX12" s="390"/>
      <c r="BY12" s="390"/>
      <c r="BZ12" s="390"/>
      <c r="CA12" s="390"/>
      <c r="CB12" s="390"/>
      <c r="CC12" s="391"/>
      <c r="CD12" s="401" t="s">
        <v>122</v>
      </c>
      <c r="CE12" s="402"/>
      <c r="CF12" s="402"/>
      <c r="CG12" s="402"/>
      <c r="CH12" s="402"/>
      <c r="CI12" s="402"/>
      <c r="CJ12" s="402"/>
      <c r="CK12" s="402"/>
      <c r="CL12" s="402"/>
      <c r="CM12" s="402"/>
      <c r="CN12" s="402"/>
      <c r="CO12" s="402"/>
      <c r="CP12" s="402"/>
      <c r="CQ12" s="402"/>
      <c r="CR12" s="402"/>
      <c r="CS12" s="403"/>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34458</v>
      </c>
      <c r="S13" s="485"/>
      <c r="T13" s="485"/>
      <c r="U13" s="485"/>
      <c r="V13" s="486"/>
      <c r="W13" s="472" t="s">
        <v>124</v>
      </c>
      <c r="X13" s="416"/>
      <c r="Y13" s="416"/>
      <c r="Z13" s="416"/>
      <c r="AA13" s="416"/>
      <c r="AB13" s="417"/>
      <c r="AC13" s="356">
        <v>740</v>
      </c>
      <c r="AD13" s="357"/>
      <c r="AE13" s="357"/>
      <c r="AF13" s="357"/>
      <c r="AG13" s="374"/>
      <c r="AH13" s="356">
        <v>862</v>
      </c>
      <c r="AI13" s="357"/>
      <c r="AJ13" s="357"/>
      <c r="AK13" s="357"/>
      <c r="AL13" s="358"/>
      <c r="AM13" s="456" t="s">
        <v>125</v>
      </c>
      <c r="AN13" s="372"/>
      <c r="AO13" s="372"/>
      <c r="AP13" s="372"/>
      <c r="AQ13" s="372"/>
      <c r="AR13" s="372"/>
      <c r="AS13" s="372"/>
      <c r="AT13" s="373"/>
      <c r="AU13" s="444" t="s">
        <v>126</v>
      </c>
      <c r="AV13" s="445"/>
      <c r="AW13" s="445"/>
      <c r="AX13" s="445"/>
      <c r="AY13" s="359" t="s">
        <v>127</v>
      </c>
      <c r="AZ13" s="360"/>
      <c r="BA13" s="360"/>
      <c r="BB13" s="360"/>
      <c r="BC13" s="360"/>
      <c r="BD13" s="360"/>
      <c r="BE13" s="360"/>
      <c r="BF13" s="360"/>
      <c r="BG13" s="360"/>
      <c r="BH13" s="360"/>
      <c r="BI13" s="360"/>
      <c r="BJ13" s="360"/>
      <c r="BK13" s="360"/>
      <c r="BL13" s="360"/>
      <c r="BM13" s="361"/>
      <c r="BN13" s="389">
        <v>-76735</v>
      </c>
      <c r="BO13" s="390"/>
      <c r="BP13" s="390"/>
      <c r="BQ13" s="390"/>
      <c r="BR13" s="390"/>
      <c r="BS13" s="390"/>
      <c r="BT13" s="390"/>
      <c r="BU13" s="391"/>
      <c r="BV13" s="389">
        <v>-30932</v>
      </c>
      <c r="BW13" s="390"/>
      <c r="BX13" s="390"/>
      <c r="BY13" s="390"/>
      <c r="BZ13" s="390"/>
      <c r="CA13" s="390"/>
      <c r="CB13" s="390"/>
      <c r="CC13" s="391"/>
      <c r="CD13" s="401" t="s">
        <v>128</v>
      </c>
      <c r="CE13" s="402"/>
      <c r="CF13" s="402"/>
      <c r="CG13" s="402"/>
      <c r="CH13" s="402"/>
      <c r="CI13" s="402"/>
      <c r="CJ13" s="402"/>
      <c r="CK13" s="402"/>
      <c r="CL13" s="402"/>
      <c r="CM13" s="402"/>
      <c r="CN13" s="402"/>
      <c r="CO13" s="402"/>
      <c r="CP13" s="402"/>
      <c r="CQ13" s="402"/>
      <c r="CR13" s="402"/>
      <c r="CS13" s="403"/>
      <c r="CT13" s="353">
        <v>5.9</v>
      </c>
      <c r="CU13" s="354"/>
      <c r="CV13" s="354"/>
      <c r="CW13" s="354"/>
      <c r="CX13" s="354"/>
      <c r="CY13" s="354"/>
      <c r="CZ13" s="354"/>
      <c r="DA13" s="355"/>
      <c r="DB13" s="353">
        <v>7.1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34471</v>
      </c>
      <c r="S14" s="485"/>
      <c r="T14" s="485"/>
      <c r="U14" s="485"/>
      <c r="V14" s="486"/>
      <c r="W14" s="487"/>
      <c r="X14" s="419"/>
      <c r="Y14" s="419"/>
      <c r="Z14" s="419"/>
      <c r="AA14" s="419"/>
      <c r="AB14" s="420"/>
      <c r="AC14" s="477">
        <v>4.9000000000000004</v>
      </c>
      <c r="AD14" s="478"/>
      <c r="AE14" s="478"/>
      <c r="AF14" s="478"/>
      <c r="AG14" s="479"/>
      <c r="AH14" s="477">
        <v>5.4</v>
      </c>
      <c r="AI14" s="478"/>
      <c r="AJ14" s="478"/>
      <c r="AK14" s="478"/>
      <c r="AL14" s="480"/>
      <c r="AM14" s="456"/>
      <c r="AN14" s="372"/>
      <c r="AO14" s="372"/>
      <c r="AP14" s="372"/>
      <c r="AQ14" s="372"/>
      <c r="AR14" s="372"/>
      <c r="AS14" s="372"/>
      <c r="AT14" s="373"/>
      <c r="AU14" s="444"/>
      <c r="AV14" s="445"/>
      <c r="AW14" s="445"/>
      <c r="AX14" s="445"/>
      <c r="AY14" s="359"/>
      <c r="AZ14" s="360"/>
      <c r="BA14" s="360"/>
      <c r="BB14" s="360"/>
      <c r="BC14" s="360"/>
      <c r="BD14" s="360"/>
      <c r="BE14" s="360"/>
      <c r="BF14" s="360"/>
      <c r="BG14" s="360"/>
      <c r="BH14" s="360"/>
      <c r="BI14" s="360"/>
      <c r="BJ14" s="360"/>
      <c r="BK14" s="360"/>
      <c r="BL14" s="360"/>
      <c r="BM14" s="361"/>
      <c r="BN14" s="389"/>
      <c r="BO14" s="390"/>
      <c r="BP14" s="390"/>
      <c r="BQ14" s="390"/>
      <c r="BR14" s="390"/>
      <c r="BS14" s="390"/>
      <c r="BT14" s="390"/>
      <c r="BU14" s="391"/>
      <c r="BV14" s="389"/>
      <c r="BW14" s="390"/>
      <c r="BX14" s="390"/>
      <c r="BY14" s="390"/>
      <c r="BZ14" s="390"/>
      <c r="CA14" s="390"/>
      <c r="CB14" s="390"/>
      <c r="CC14" s="391"/>
      <c r="CD14" s="392" t="s">
        <v>130</v>
      </c>
      <c r="CE14" s="393"/>
      <c r="CF14" s="393"/>
      <c r="CG14" s="393"/>
      <c r="CH14" s="393"/>
      <c r="CI14" s="393"/>
      <c r="CJ14" s="393"/>
      <c r="CK14" s="393"/>
      <c r="CL14" s="393"/>
      <c r="CM14" s="393"/>
      <c r="CN14" s="393"/>
      <c r="CO14" s="393"/>
      <c r="CP14" s="393"/>
      <c r="CQ14" s="393"/>
      <c r="CR14" s="393"/>
      <c r="CS14" s="394"/>
      <c r="CT14" s="488" t="s">
        <v>121</v>
      </c>
      <c r="CU14" s="464"/>
      <c r="CV14" s="464"/>
      <c r="CW14" s="464"/>
      <c r="CX14" s="464"/>
      <c r="CY14" s="464"/>
      <c r="CZ14" s="464"/>
      <c r="DA14" s="465"/>
      <c r="DB14" s="488">
        <v>0.4</v>
      </c>
      <c r="DC14" s="464"/>
      <c r="DD14" s="464"/>
      <c r="DE14" s="464"/>
      <c r="DF14" s="464"/>
      <c r="DG14" s="464"/>
      <c r="DH14" s="464"/>
      <c r="DI14" s="465"/>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34285</v>
      </c>
      <c r="S15" s="485"/>
      <c r="T15" s="485"/>
      <c r="U15" s="485"/>
      <c r="V15" s="486"/>
      <c r="W15" s="472" t="s">
        <v>131</v>
      </c>
      <c r="X15" s="416"/>
      <c r="Y15" s="416"/>
      <c r="Z15" s="416"/>
      <c r="AA15" s="416"/>
      <c r="AB15" s="417"/>
      <c r="AC15" s="356">
        <v>4414</v>
      </c>
      <c r="AD15" s="357"/>
      <c r="AE15" s="357"/>
      <c r="AF15" s="357"/>
      <c r="AG15" s="374"/>
      <c r="AH15" s="356">
        <v>4812</v>
      </c>
      <c r="AI15" s="357"/>
      <c r="AJ15" s="357"/>
      <c r="AK15" s="357"/>
      <c r="AL15" s="358"/>
      <c r="AM15" s="456"/>
      <c r="AN15" s="372"/>
      <c r="AO15" s="372"/>
      <c r="AP15" s="372"/>
      <c r="AQ15" s="372"/>
      <c r="AR15" s="372"/>
      <c r="AS15" s="372"/>
      <c r="AT15" s="373"/>
      <c r="AU15" s="444"/>
      <c r="AV15" s="445"/>
      <c r="AW15" s="445"/>
      <c r="AX15" s="445"/>
      <c r="AY15" s="381" t="s">
        <v>132</v>
      </c>
      <c r="AZ15" s="382"/>
      <c r="BA15" s="382"/>
      <c r="BB15" s="382"/>
      <c r="BC15" s="382"/>
      <c r="BD15" s="382"/>
      <c r="BE15" s="382"/>
      <c r="BF15" s="382"/>
      <c r="BG15" s="382"/>
      <c r="BH15" s="382"/>
      <c r="BI15" s="382"/>
      <c r="BJ15" s="382"/>
      <c r="BK15" s="382"/>
      <c r="BL15" s="382"/>
      <c r="BM15" s="383"/>
      <c r="BN15" s="384">
        <v>3468339</v>
      </c>
      <c r="BO15" s="385"/>
      <c r="BP15" s="385"/>
      <c r="BQ15" s="385"/>
      <c r="BR15" s="385"/>
      <c r="BS15" s="385"/>
      <c r="BT15" s="385"/>
      <c r="BU15" s="386"/>
      <c r="BV15" s="384">
        <v>3378053</v>
      </c>
      <c r="BW15" s="385"/>
      <c r="BX15" s="385"/>
      <c r="BY15" s="385"/>
      <c r="BZ15" s="385"/>
      <c r="CA15" s="385"/>
      <c r="CB15" s="385"/>
      <c r="CC15" s="386"/>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19"/>
      <c r="Y16" s="419"/>
      <c r="Z16" s="419"/>
      <c r="AA16" s="419"/>
      <c r="AB16" s="420"/>
      <c r="AC16" s="477">
        <v>29.1</v>
      </c>
      <c r="AD16" s="478"/>
      <c r="AE16" s="478"/>
      <c r="AF16" s="478"/>
      <c r="AG16" s="479"/>
      <c r="AH16" s="477">
        <v>30.2</v>
      </c>
      <c r="AI16" s="478"/>
      <c r="AJ16" s="478"/>
      <c r="AK16" s="478"/>
      <c r="AL16" s="480"/>
      <c r="AM16" s="456"/>
      <c r="AN16" s="372"/>
      <c r="AO16" s="372"/>
      <c r="AP16" s="372"/>
      <c r="AQ16" s="372"/>
      <c r="AR16" s="372"/>
      <c r="AS16" s="372"/>
      <c r="AT16" s="373"/>
      <c r="AU16" s="444"/>
      <c r="AV16" s="445"/>
      <c r="AW16" s="445"/>
      <c r="AX16" s="445"/>
      <c r="AY16" s="359" t="s">
        <v>136</v>
      </c>
      <c r="AZ16" s="360"/>
      <c r="BA16" s="360"/>
      <c r="BB16" s="360"/>
      <c r="BC16" s="360"/>
      <c r="BD16" s="360"/>
      <c r="BE16" s="360"/>
      <c r="BF16" s="360"/>
      <c r="BG16" s="360"/>
      <c r="BH16" s="360"/>
      <c r="BI16" s="360"/>
      <c r="BJ16" s="360"/>
      <c r="BK16" s="360"/>
      <c r="BL16" s="360"/>
      <c r="BM16" s="361"/>
      <c r="BN16" s="389">
        <v>4959007</v>
      </c>
      <c r="BO16" s="390"/>
      <c r="BP16" s="390"/>
      <c r="BQ16" s="390"/>
      <c r="BR16" s="390"/>
      <c r="BS16" s="390"/>
      <c r="BT16" s="390"/>
      <c r="BU16" s="391"/>
      <c r="BV16" s="389">
        <v>4810570</v>
      </c>
      <c r="BW16" s="390"/>
      <c r="BX16" s="390"/>
      <c r="BY16" s="390"/>
      <c r="BZ16" s="390"/>
      <c r="CA16" s="390"/>
      <c r="CB16" s="390"/>
      <c r="CC16" s="391"/>
      <c r="CD16" s="152"/>
      <c r="CE16" s="387"/>
      <c r="CF16" s="387"/>
      <c r="CG16" s="387"/>
      <c r="CH16" s="387"/>
      <c r="CI16" s="387"/>
      <c r="CJ16" s="387"/>
      <c r="CK16" s="387"/>
      <c r="CL16" s="387"/>
      <c r="CM16" s="387"/>
      <c r="CN16" s="387"/>
      <c r="CO16" s="387"/>
      <c r="CP16" s="387"/>
      <c r="CQ16" s="387"/>
      <c r="CR16" s="387"/>
      <c r="CS16" s="388"/>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416"/>
      <c r="Y17" s="416"/>
      <c r="Z17" s="416"/>
      <c r="AA17" s="416"/>
      <c r="AB17" s="417"/>
      <c r="AC17" s="356">
        <v>9993</v>
      </c>
      <c r="AD17" s="357"/>
      <c r="AE17" s="357"/>
      <c r="AF17" s="357"/>
      <c r="AG17" s="374"/>
      <c r="AH17" s="356">
        <v>10260</v>
      </c>
      <c r="AI17" s="357"/>
      <c r="AJ17" s="357"/>
      <c r="AK17" s="357"/>
      <c r="AL17" s="358"/>
      <c r="AM17" s="456"/>
      <c r="AN17" s="372"/>
      <c r="AO17" s="372"/>
      <c r="AP17" s="372"/>
      <c r="AQ17" s="372"/>
      <c r="AR17" s="372"/>
      <c r="AS17" s="372"/>
      <c r="AT17" s="373"/>
      <c r="AU17" s="444"/>
      <c r="AV17" s="445"/>
      <c r="AW17" s="445"/>
      <c r="AX17" s="445"/>
      <c r="AY17" s="359" t="s">
        <v>139</v>
      </c>
      <c r="AZ17" s="360"/>
      <c r="BA17" s="360"/>
      <c r="BB17" s="360"/>
      <c r="BC17" s="360"/>
      <c r="BD17" s="360"/>
      <c r="BE17" s="360"/>
      <c r="BF17" s="360"/>
      <c r="BG17" s="360"/>
      <c r="BH17" s="360"/>
      <c r="BI17" s="360"/>
      <c r="BJ17" s="360"/>
      <c r="BK17" s="360"/>
      <c r="BL17" s="360"/>
      <c r="BM17" s="361"/>
      <c r="BN17" s="389">
        <v>4466693</v>
      </c>
      <c r="BO17" s="390"/>
      <c r="BP17" s="390"/>
      <c r="BQ17" s="390"/>
      <c r="BR17" s="390"/>
      <c r="BS17" s="390"/>
      <c r="BT17" s="390"/>
      <c r="BU17" s="391"/>
      <c r="BV17" s="389">
        <v>4382041</v>
      </c>
      <c r="BW17" s="390"/>
      <c r="BX17" s="390"/>
      <c r="BY17" s="390"/>
      <c r="BZ17" s="390"/>
      <c r="CA17" s="390"/>
      <c r="CB17" s="390"/>
      <c r="CC17" s="391"/>
      <c r="CD17" s="152"/>
      <c r="CE17" s="387"/>
      <c r="CF17" s="387"/>
      <c r="CG17" s="387"/>
      <c r="CH17" s="387"/>
      <c r="CI17" s="387"/>
      <c r="CJ17" s="387"/>
      <c r="CK17" s="387"/>
      <c r="CL17" s="387"/>
      <c r="CM17" s="387"/>
      <c r="CN17" s="387"/>
      <c r="CO17" s="387"/>
      <c r="CP17" s="387"/>
      <c r="CQ17" s="387"/>
      <c r="CR17" s="387"/>
      <c r="CS17" s="388"/>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9" t="s">
        <v>140</v>
      </c>
      <c r="C18" s="450"/>
      <c r="D18" s="450"/>
      <c r="E18" s="451"/>
      <c r="F18" s="451"/>
      <c r="G18" s="451"/>
      <c r="H18" s="451"/>
      <c r="I18" s="451"/>
      <c r="J18" s="451"/>
      <c r="K18" s="451"/>
      <c r="L18" s="452">
        <v>16.27</v>
      </c>
      <c r="M18" s="452"/>
      <c r="N18" s="452"/>
      <c r="O18" s="452"/>
      <c r="P18" s="452"/>
      <c r="Q18" s="452"/>
      <c r="R18" s="453"/>
      <c r="S18" s="453"/>
      <c r="T18" s="453"/>
      <c r="U18" s="453"/>
      <c r="V18" s="454"/>
      <c r="W18" s="462"/>
      <c r="X18" s="463"/>
      <c r="Y18" s="463"/>
      <c r="Z18" s="463"/>
      <c r="AA18" s="463"/>
      <c r="AB18" s="473"/>
      <c r="AC18" s="347">
        <v>66</v>
      </c>
      <c r="AD18" s="348"/>
      <c r="AE18" s="348"/>
      <c r="AF18" s="348"/>
      <c r="AG18" s="455"/>
      <c r="AH18" s="347">
        <v>64.3</v>
      </c>
      <c r="AI18" s="348"/>
      <c r="AJ18" s="348"/>
      <c r="AK18" s="348"/>
      <c r="AL18" s="349"/>
      <c r="AM18" s="456"/>
      <c r="AN18" s="372"/>
      <c r="AO18" s="372"/>
      <c r="AP18" s="372"/>
      <c r="AQ18" s="372"/>
      <c r="AR18" s="372"/>
      <c r="AS18" s="372"/>
      <c r="AT18" s="373"/>
      <c r="AU18" s="444"/>
      <c r="AV18" s="445"/>
      <c r="AW18" s="445"/>
      <c r="AX18" s="445"/>
      <c r="AY18" s="359" t="s">
        <v>141</v>
      </c>
      <c r="AZ18" s="360"/>
      <c r="BA18" s="360"/>
      <c r="BB18" s="360"/>
      <c r="BC18" s="360"/>
      <c r="BD18" s="360"/>
      <c r="BE18" s="360"/>
      <c r="BF18" s="360"/>
      <c r="BG18" s="360"/>
      <c r="BH18" s="360"/>
      <c r="BI18" s="360"/>
      <c r="BJ18" s="360"/>
      <c r="BK18" s="360"/>
      <c r="BL18" s="360"/>
      <c r="BM18" s="361"/>
      <c r="BN18" s="389">
        <v>5970467</v>
      </c>
      <c r="BO18" s="390"/>
      <c r="BP18" s="390"/>
      <c r="BQ18" s="390"/>
      <c r="BR18" s="390"/>
      <c r="BS18" s="390"/>
      <c r="BT18" s="390"/>
      <c r="BU18" s="391"/>
      <c r="BV18" s="389">
        <v>5677165</v>
      </c>
      <c r="BW18" s="390"/>
      <c r="BX18" s="390"/>
      <c r="BY18" s="390"/>
      <c r="BZ18" s="390"/>
      <c r="CA18" s="390"/>
      <c r="CB18" s="390"/>
      <c r="CC18" s="391"/>
      <c r="CD18" s="152"/>
      <c r="CE18" s="387"/>
      <c r="CF18" s="387"/>
      <c r="CG18" s="387"/>
      <c r="CH18" s="387"/>
      <c r="CI18" s="387"/>
      <c r="CJ18" s="387"/>
      <c r="CK18" s="387"/>
      <c r="CL18" s="387"/>
      <c r="CM18" s="387"/>
      <c r="CN18" s="387"/>
      <c r="CO18" s="387"/>
      <c r="CP18" s="387"/>
      <c r="CQ18" s="387"/>
      <c r="CR18" s="387"/>
      <c r="CS18" s="388"/>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9" t="s">
        <v>142</v>
      </c>
      <c r="C19" s="450"/>
      <c r="D19" s="450"/>
      <c r="E19" s="451"/>
      <c r="F19" s="451"/>
      <c r="G19" s="451"/>
      <c r="H19" s="451"/>
      <c r="I19" s="451"/>
      <c r="J19" s="451"/>
      <c r="K19" s="451"/>
      <c r="L19" s="457">
        <v>2049</v>
      </c>
      <c r="M19" s="457"/>
      <c r="N19" s="457"/>
      <c r="O19" s="457"/>
      <c r="P19" s="457"/>
      <c r="Q19" s="457"/>
      <c r="R19" s="458"/>
      <c r="S19" s="458"/>
      <c r="T19" s="458"/>
      <c r="U19" s="458"/>
      <c r="V19" s="459"/>
      <c r="W19" s="460"/>
      <c r="X19" s="461"/>
      <c r="Y19" s="461"/>
      <c r="Z19" s="461"/>
      <c r="AA19" s="461"/>
      <c r="AB19" s="461"/>
      <c r="AC19" s="385"/>
      <c r="AD19" s="385"/>
      <c r="AE19" s="385"/>
      <c r="AF19" s="385"/>
      <c r="AG19" s="385"/>
      <c r="AH19" s="385"/>
      <c r="AI19" s="385"/>
      <c r="AJ19" s="385"/>
      <c r="AK19" s="385"/>
      <c r="AL19" s="386"/>
      <c r="AM19" s="456"/>
      <c r="AN19" s="372"/>
      <c r="AO19" s="372"/>
      <c r="AP19" s="372"/>
      <c r="AQ19" s="372"/>
      <c r="AR19" s="372"/>
      <c r="AS19" s="372"/>
      <c r="AT19" s="373"/>
      <c r="AU19" s="444"/>
      <c r="AV19" s="445"/>
      <c r="AW19" s="445"/>
      <c r="AX19" s="445"/>
      <c r="AY19" s="359" t="s">
        <v>143</v>
      </c>
      <c r="AZ19" s="360"/>
      <c r="BA19" s="360"/>
      <c r="BB19" s="360"/>
      <c r="BC19" s="360"/>
      <c r="BD19" s="360"/>
      <c r="BE19" s="360"/>
      <c r="BF19" s="360"/>
      <c r="BG19" s="360"/>
      <c r="BH19" s="360"/>
      <c r="BI19" s="360"/>
      <c r="BJ19" s="360"/>
      <c r="BK19" s="360"/>
      <c r="BL19" s="360"/>
      <c r="BM19" s="361"/>
      <c r="BN19" s="389">
        <v>7159692</v>
      </c>
      <c r="BO19" s="390"/>
      <c r="BP19" s="390"/>
      <c r="BQ19" s="390"/>
      <c r="BR19" s="390"/>
      <c r="BS19" s="390"/>
      <c r="BT19" s="390"/>
      <c r="BU19" s="391"/>
      <c r="BV19" s="389">
        <v>7145994</v>
      </c>
      <c r="BW19" s="390"/>
      <c r="BX19" s="390"/>
      <c r="BY19" s="390"/>
      <c r="BZ19" s="390"/>
      <c r="CA19" s="390"/>
      <c r="CB19" s="390"/>
      <c r="CC19" s="391"/>
      <c r="CD19" s="152"/>
      <c r="CE19" s="387"/>
      <c r="CF19" s="387"/>
      <c r="CG19" s="387"/>
      <c r="CH19" s="387"/>
      <c r="CI19" s="387"/>
      <c r="CJ19" s="387"/>
      <c r="CK19" s="387"/>
      <c r="CL19" s="387"/>
      <c r="CM19" s="387"/>
      <c r="CN19" s="387"/>
      <c r="CO19" s="387"/>
      <c r="CP19" s="387"/>
      <c r="CQ19" s="387"/>
      <c r="CR19" s="387"/>
      <c r="CS19" s="388"/>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9" t="s">
        <v>144</v>
      </c>
      <c r="C20" s="450"/>
      <c r="D20" s="450"/>
      <c r="E20" s="451"/>
      <c r="F20" s="451"/>
      <c r="G20" s="451"/>
      <c r="H20" s="451"/>
      <c r="I20" s="451"/>
      <c r="J20" s="451"/>
      <c r="K20" s="451"/>
      <c r="L20" s="457">
        <v>12098</v>
      </c>
      <c r="M20" s="457"/>
      <c r="N20" s="457"/>
      <c r="O20" s="457"/>
      <c r="P20" s="457"/>
      <c r="Q20" s="457"/>
      <c r="R20" s="458"/>
      <c r="S20" s="458"/>
      <c r="T20" s="458"/>
      <c r="U20" s="458"/>
      <c r="V20" s="459"/>
      <c r="W20" s="462"/>
      <c r="X20" s="463"/>
      <c r="Y20" s="463"/>
      <c r="Z20" s="463"/>
      <c r="AA20" s="463"/>
      <c r="AB20" s="463"/>
      <c r="AC20" s="464"/>
      <c r="AD20" s="464"/>
      <c r="AE20" s="464"/>
      <c r="AF20" s="464"/>
      <c r="AG20" s="464"/>
      <c r="AH20" s="464"/>
      <c r="AI20" s="464"/>
      <c r="AJ20" s="464"/>
      <c r="AK20" s="464"/>
      <c r="AL20" s="465"/>
      <c r="AM20" s="440"/>
      <c r="AN20" s="399"/>
      <c r="AO20" s="399"/>
      <c r="AP20" s="399"/>
      <c r="AQ20" s="399"/>
      <c r="AR20" s="399"/>
      <c r="AS20" s="399"/>
      <c r="AT20" s="400"/>
      <c r="AU20" s="441"/>
      <c r="AV20" s="442"/>
      <c r="AW20" s="442"/>
      <c r="AX20" s="443"/>
      <c r="AY20" s="359"/>
      <c r="AZ20" s="360"/>
      <c r="BA20" s="360"/>
      <c r="BB20" s="360"/>
      <c r="BC20" s="360"/>
      <c r="BD20" s="360"/>
      <c r="BE20" s="360"/>
      <c r="BF20" s="360"/>
      <c r="BG20" s="360"/>
      <c r="BH20" s="360"/>
      <c r="BI20" s="360"/>
      <c r="BJ20" s="360"/>
      <c r="BK20" s="360"/>
      <c r="BL20" s="360"/>
      <c r="BM20" s="361"/>
      <c r="BN20" s="389"/>
      <c r="BO20" s="390"/>
      <c r="BP20" s="390"/>
      <c r="BQ20" s="390"/>
      <c r="BR20" s="390"/>
      <c r="BS20" s="390"/>
      <c r="BT20" s="390"/>
      <c r="BU20" s="391"/>
      <c r="BV20" s="389"/>
      <c r="BW20" s="390"/>
      <c r="BX20" s="390"/>
      <c r="BY20" s="390"/>
      <c r="BZ20" s="390"/>
      <c r="CA20" s="390"/>
      <c r="CB20" s="390"/>
      <c r="CC20" s="391"/>
      <c r="CD20" s="152"/>
      <c r="CE20" s="387"/>
      <c r="CF20" s="387"/>
      <c r="CG20" s="387"/>
      <c r="CH20" s="387"/>
      <c r="CI20" s="387"/>
      <c r="CJ20" s="387"/>
      <c r="CK20" s="387"/>
      <c r="CL20" s="387"/>
      <c r="CM20" s="387"/>
      <c r="CN20" s="387"/>
      <c r="CO20" s="387"/>
      <c r="CP20" s="387"/>
      <c r="CQ20" s="387"/>
      <c r="CR20" s="387"/>
      <c r="CS20" s="388"/>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6" t="s">
        <v>145</v>
      </c>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8"/>
      <c r="AY21" s="359"/>
      <c r="AZ21" s="360"/>
      <c r="BA21" s="360"/>
      <c r="BB21" s="360"/>
      <c r="BC21" s="360"/>
      <c r="BD21" s="360"/>
      <c r="BE21" s="360"/>
      <c r="BF21" s="360"/>
      <c r="BG21" s="360"/>
      <c r="BH21" s="360"/>
      <c r="BI21" s="360"/>
      <c r="BJ21" s="360"/>
      <c r="BK21" s="360"/>
      <c r="BL21" s="360"/>
      <c r="BM21" s="361"/>
      <c r="BN21" s="389"/>
      <c r="BO21" s="390"/>
      <c r="BP21" s="390"/>
      <c r="BQ21" s="390"/>
      <c r="BR21" s="390"/>
      <c r="BS21" s="390"/>
      <c r="BT21" s="390"/>
      <c r="BU21" s="391"/>
      <c r="BV21" s="389"/>
      <c r="BW21" s="390"/>
      <c r="BX21" s="390"/>
      <c r="BY21" s="390"/>
      <c r="BZ21" s="390"/>
      <c r="CA21" s="390"/>
      <c r="CB21" s="390"/>
      <c r="CC21" s="391"/>
      <c r="CD21" s="152"/>
      <c r="CE21" s="387"/>
      <c r="CF21" s="387"/>
      <c r="CG21" s="387"/>
      <c r="CH21" s="387"/>
      <c r="CI21" s="387"/>
      <c r="CJ21" s="387"/>
      <c r="CK21" s="387"/>
      <c r="CL21" s="387"/>
      <c r="CM21" s="387"/>
      <c r="CN21" s="387"/>
      <c r="CO21" s="387"/>
      <c r="CP21" s="387"/>
      <c r="CQ21" s="387"/>
      <c r="CR21" s="387"/>
      <c r="CS21" s="388"/>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06" t="s">
        <v>146</v>
      </c>
      <c r="C22" s="407"/>
      <c r="D22" s="408"/>
      <c r="E22" s="415" t="s">
        <v>1</v>
      </c>
      <c r="F22" s="416"/>
      <c r="G22" s="416"/>
      <c r="H22" s="416"/>
      <c r="I22" s="416"/>
      <c r="J22" s="416"/>
      <c r="K22" s="417"/>
      <c r="L22" s="415" t="s">
        <v>147</v>
      </c>
      <c r="M22" s="416"/>
      <c r="N22" s="416"/>
      <c r="O22" s="416"/>
      <c r="P22" s="417"/>
      <c r="Q22" s="421" t="s">
        <v>148</v>
      </c>
      <c r="R22" s="422"/>
      <c r="S22" s="422"/>
      <c r="T22" s="422"/>
      <c r="U22" s="422"/>
      <c r="V22" s="423"/>
      <c r="W22" s="427" t="s">
        <v>149</v>
      </c>
      <c r="X22" s="407"/>
      <c r="Y22" s="408"/>
      <c r="Z22" s="415" t="s">
        <v>1</v>
      </c>
      <c r="AA22" s="416"/>
      <c r="AB22" s="416"/>
      <c r="AC22" s="416"/>
      <c r="AD22" s="416"/>
      <c r="AE22" s="416"/>
      <c r="AF22" s="416"/>
      <c r="AG22" s="417"/>
      <c r="AH22" s="432" t="s">
        <v>150</v>
      </c>
      <c r="AI22" s="416"/>
      <c r="AJ22" s="416"/>
      <c r="AK22" s="416"/>
      <c r="AL22" s="417"/>
      <c r="AM22" s="432" t="s">
        <v>151</v>
      </c>
      <c r="AN22" s="433"/>
      <c r="AO22" s="433"/>
      <c r="AP22" s="433"/>
      <c r="AQ22" s="433"/>
      <c r="AR22" s="434"/>
      <c r="AS22" s="421" t="s">
        <v>148</v>
      </c>
      <c r="AT22" s="422"/>
      <c r="AU22" s="422"/>
      <c r="AV22" s="422"/>
      <c r="AW22" s="422"/>
      <c r="AX22" s="438"/>
      <c r="AY22" s="350"/>
      <c r="AZ22" s="351"/>
      <c r="BA22" s="351"/>
      <c r="BB22" s="351"/>
      <c r="BC22" s="351"/>
      <c r="BD22" s="351"/>
      <c r="BE22" s="351"/>
      <c r="BF22" s="351"/>
      <c r="BG22" s="351"/>
      <c r="BH22" s="351"/>
      <c r="BI22" s="351"/>
      <c r="BJ22" s="351"/>
      <c r="BK22" s="351"/>
      <c r="BL22" s="351"/>
      <c r="BM22" s="352"/>
      <c r="BN22" s="395"/>
      <c r="BO22" s="396"/>
      <c r="BP22" s="396"/>
      <c r="BQ22" s="396"/>
      <c r="BR22" s="396"/>
      <c r="BS22" s="396"/>
      <c r="BT22" s="396"/>
      <c r="BU22" s="397"/>
      <c r="BV22" s="395"/>
      <c r="BW22" s="396"/>
      <c r="BX22" s="396"/>
      <c r="BY22" s="396"/>
      <c r="BZ22" s="396"/>
      <c r="CA22" s="396"/>
      <c r="CB22" s="396"/>
      <c r="CC22" s="397"/>
      <c r="CD22" s="152"/>
      <c r="CE22" s="387"/>
      <c r="CF22" s="387"/>
      <c r="CG22" s="387"/>
      <c r="CH22" s="387"/>
      <c r="CI22" s="387"/>
      <c r="CJ22" s="387"/>
      <c r="CK22" s="387"/>
      <c r="CL22" s="387"/>
      <c r="CM22" s="387"/>
      <c r="CN22" s="387"/>
      <c r="CO22" s="387"/>
      <c r="CP22" s="387"/>
      <c r="CQ22" s="387"/>
      <c r="CR22" s="387"/>
      <c r="CS22" s="388"/>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09"/>
      <c r="C23" s="410"/>
      <c r="D23" s="411"/>
      <c r="E23" s="418"/>
      <c r="F23" s="419"/>
      <c r="G23" s="419"/>
      <c r="H23" s="419"/>
      <c r="I23" s="419"/>
      <c r="J23" s="419"/>
      <c r="K23" s="420"/>
      <c r="L23" s="418"/>
      <c r="M23" s="419"/>
      <c r="N23" s="419"/>
      <c r="O23" s="419"/>
      <c r="P23" s="420"/>
      <c r="Q23" s="424"/>
      <c r="R23" s="425"/>
      <c r="S23" s="425"/>
      <c r="T23" s="425"/>
      <c r="U23" s="425"/>
      <c r="V23" s="426"/>
      <c r="W23" s="428"/>
      <c r="X23" s="410"/>
      <c r="Y23" s="411"/>
      <c r="Z23" s="418"/>
      <c r="AA23" s="419"/>
      <c r="AB23" s="419"/>
      <c r="AC23" s="419"/>
      <c r="AD23" s="419"/>
      <c r="AE23" s="419"/>
      <c r="AF23" s="419"/>
      <c r="AG23" s="420"/>
      <c r="AH23" s="418"/>
      <c r="AI23" s="419"/>
      <c r="AJ23" s="419"/>
      <c r="AK23" s="419"/>
      <c r="AL23" s="420"/>
      <c r="AM23" s="435"/>
      <c r="AN23" s="436"/>
      <c r="AO23" s="436"/>
      <c r="AP23" s="436"/>
      <c r="AQ23" s="436"/>
      <c r="AR23" s="437"/>
      <c r="AS23" s="424"/>
      <c r="AT23" s="425"/>
      <c r="AU23" s="425"/>
      <c r="AV23" s="425"/>
      <c r="AW23" s="425"/>
      <c r="AX23" s="439"/>
      <c r="AY23" s="381" t="s">
        <v>152</v>
      </c>
      <c r="AZ23" s="382"/>
      <c r="BA23" s="382"/>
      <c r="BB23" s="382"/>
      <c r="BC23" s="382"/>
      <c r="BD23" s="382"/>
      <c r="BE23" s="382"/>
      <c r="BF23" s="382"/>
      <c r="BG23" s="382"/>
      <c r="BH23" s="382"/>
      <c r="BI23" s="382"/>
      <c r="BJ23" s="382"/>
      <c r="BK23" s="382"/>
      <c r="BL23" s="382"/>
      <c r="BM23" s="383"/>
      <c r="BN23" s="389">
        <v>8120145</v>
      </c>
      <c r="BO23" s="390"/>
      <c r="BP23" s="390"/>
      <c r="BQ23" s="390"/>
      <c r="BR23" s="390"/>
      <c r="BS23" s="390"/>
      <c r="BT23" s="390"/>
      <c r="BU23" s="391"/>
      <c r="BV23" s="389">
        <v>8184597</v>
      </c>
      <c r="BW23" s="390"/>
      <c r="BX23" s="390"/>
      <c r="BY23" s="390"/>
      <c r="BZ23" s="390"/>
      <c r="CA23" s="390"/>
      <c r="CB23" s="390"/>
      <c r="CC23" s="391"/>
      <c r="CD23" s="152"/>
      <c r="CE23" s="387"/>
      <c r="CF23" s="387"/>
      <c r="CG23" s="387"/>
      <c r="CH23" s="387"/>
      <c r="CI23" s="387"/>
      <c r="CJ23" s="387"/>
      <c r="CK23" s="387"/>
      <c r="CL23" s="387"/>
      <c r="CM23" s="387"/>
      <c r="CN23" s="387"/>
      <c r="CO23" s="387"/>
      <c r="CP23" s="387"/>
      <c r="CQ23" s="387"/>
      <c r="CR23" s="387"/>
      <c r="CS23" s="388"/>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09"/>
      <c r="C24" s="410"/>
      <c r="D24" s="411"/>
      <c r="E24" s="371" t="s">
        <v>153</v>
      </c>
      <c r="F24" s="372"/>
      <c r="G24" s="372"/>
      <c r="H24" s="372"/>
      <c r="I24" s="372"/>
      <c r="J24" s="372"/>
      <c r="K24" s="373"/>
      <c r="L24" s="356">
        <v>1</v>
      </c>
      <c r="M24" s="357"/>
      <c r="N24" s="357"/>
      <c r="O24" s="357"/>
      <c r="P24" s="374"/>
      <c r="Q24" s="356">
        <v>7930</v>
      </c>
      <c r="R24" s="357"/>
      <c r="S24" s="357"/>
      <c r="T24" s="357"/>
      <c r="U24" s="357"/>
      <c r="V24" s="374"/>
      <c r="W24" s="428"/>
      <c r="X24" s="410"/>
      <c r="Y24" s="411"/>
      <c r="Z24" s="371" t="s">
        <v>154</v>
      </c>
      <c r="AA24" s="372"/>
      <c r="AB24" s="372"/>
      <c r="AC24" s="372"/>
      <c r="AD24" s="372"/>
      <c r="AE24" s="372"/>
      <c r="AF24" s="372"/>
      <c r="AG24" s="373"/>
      <c r="AH24" s="356">
        <v>169</v>
      </c>
      <c r="AI24" s="357"/>
      <c r="AJ24" s="357"/>
      <c r="AK24" s="357"/>
      <c r="AL24" s="374"/>
      <c r="AM24" s="356">
        <v>573079</v>
      </c>
      <c r="AN24" s="357"/>
      <c r="AO24" s="357"/>
      <c r="AP24" s="357"/>
      <c r="AQ24" s="357"/>
      <c r="AR24" s="374"/>
      <c r="AS24" s="356">
        <v>3391</v>
      </c>
      <c r="AT24" s="357"/>
      <c r="AU24" s="357"/>
      <c r="AV24" s="357"/>
      <c r="AW24" s="357"/>
      <c r="AX24" s="358"/>
      <c r="AY24" s="350" t="s">
        <v>155</v>
      </c>
      <c r="AZ24" s="351"/>
      <c r="BA24" s="351"/>
      <c r="BB24" s="351"/>
      <c r="BC24" s="351"/>
      <c r="BD24" s="351"/>
      <c r="BE24" s="351"/>
      <c r="BF24" s="351"/>
      <c r="BG24" s="351"/>
      <c r="BH24" s="351"/>
      <c r="BI24" s="351"/>
      <c r="BJ24" s="351"/>
      <c r="BK24" s="351"/>
      <c r="BL24" s="351"/>
      <c r="BM24" s="352"/>
      <c r="BN24" s="389">
        <v>6878186</v>
      </c>
      <c r="BO24" s="390"/>
      <c r="BP24" s="390"/>
      <c r="BQ24" s="390"/>
      <c r="BR24" s="390"/>
      <c r="BS24" s="390"/>
      <c r="BT24" s="390"/>
      <c r="BU24" s="391"/>
      <c r="BV24" s="389">
        <v>6782260</v>
      </c>
      <c r="BW24" s="390"/>
      <c r="BX24" s="390"/>
      <c r="BY24" s="390"/>
      <c r="BZ24" s="390"/>
      <c r="CA24" s="390"/>
      <c r="CB24" s="390"/>
      <c r="CC24" s="391"/>
      <c r="CD24" s="152"/>
      <c r="CE24" s="387"/>
      <c r="CF24" s="387"/>
      <c r="CG24" s="387"/>
      <c r="CH24" s="387"/>
      <c r="CI24" s="387"/>
      <c r="CJ24" s="387"/>
      <c r="CK24" s="387"/>
      <c r="CL24" s="387"/>
      <c r="CM24" s="387"/>
      <c r="CN24" s="387"/>
      <c r="CO24" s="387"/>
      <c r="CP24" s="387"/>
      <c r="CQ24" s="387"/>
      <c r="CR24" s="387"/>
      <c r="CS24" s="388"/>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09"/>
      <c r="C25" s="410"/>
      <c r="D25" s="411"/>
      <c r="E25" s="371" t="s">
        <v>156</v>
      </c>
      <c r="F25" s="372"/>
      <c r="G25" s="372"/>
      <c r="H25" s="372"/>
      <c r="I25" s="372"/>
      <c r="J25" s="372"/>
      <c r="K25" s="373"/>
      <c r="L25" s="356">
        <v>2</v>
      </c>
      <c r="M25" s="357"/>
      <c r="N25" s="357"/>
      <c r="O25" s="357"/>
      <c r="P25" s="374"/>
      <c r="Q25" s="356">
        <v>6344</v>
      </c>
      <c r="R25" s="357"/>
      <c r="S25" s="357"/>
      <c r="T25" s="357"/>
      <c r="U25" s="357"/>
      <c r="V25" s="374"/>
      <c r="W25" s="428"/>
      <c r="X25" s="410"/>
      <c r="Y25" s="411"/>
      <c r="Z25" s="371" t="s">
        <v>157</v>
      </c>
      <c r="AA25" s="372"/>
      <c r="AB25" s="372"/>
      <c r="AC25" s="372"/>
      <c r="AD25" s="372"/>
      <c r="AE25" s="372"/>
      <c r="AF25" s="372"/>
      <c r="AG25" s="373"/>
      <c r="AH25" s="356" t="s">
        <v>121</v>
      </c>
      <c r="AI25" s="357"/>
      <c r="AJ25" s="357"/>
      <c r="AK25" s="357"/>
      <c r="AL25" s="374"/>
      <c r="AM25" s="356" t="s">
        <v>121</v>
      </c>
      <c r="AN25" s="357"/>
      <c r="AO25" s="357"/>
      <c r="AP25" s="357"/>
      <c r="AQ25" s="357"/>
      <c r="AR25" s="374"/>
      <c r="AS25" s="356" t="s">
        <v>121</v>
      </c>
      <c r="AT25" s="357"/>
      <c r="AU25" s="357"/>
      <c r="AV25" s="357"/>
      <c r="AW25" s="357"/>
      <c r="AX25" s="358"/>
      <c r="AY25" s="381" t="s">
        <v>158</v>
      </c>
      <c r="AZ25" s="382"/>
      <c r="BA25" s="382"/>
      <c r="BB25" s="382"/>
      <c r="BC25" s="382"/>
      <c r="BD25" s="382"/>
      <c r="BE25" s="382"/>
      <c r="BF25" s="382"/>
      <c r="BG25" s="382"/>
      <c r="BH25" s="382"/>
      <c r="BI25" s="382"/>
      <c r="BJ25" s="382"/>
      <c r="BK25" s="382"/>
      <c r="BL25" s="382"/>
      <c r="BM25" s="383"/>
      <c r="BN25" s="384">
        <v>465912</v>
      </c>
      <c r="BO25" s="385"/>
      <c r="BP25" s="385"/>
      <c r="BQ25" s="385"/>
      <c r="BR25" s="385"/>
      <c r="BS25" s="385"/>
      <c r="BT25" s="385"/>
      <c r="BU25" s="386"/>
      <c r="BV25" s="384">
        <v>695844</v>
      </c>
      <c r="BW25" s="385"/>
      <c r="BX25" s="385"/>
      <c r="BY25" s="385"/>
      <c r="BZ25" s="385"/>
      <c r="CA25" s="385"/>
      <c r="CB25" s="385"/>
      <c r="CC25" s="386"/>
      <c r="CD25" s="152"/>
      <c r="CE25" s="387"/>
      <c r="CF25" s="387"/>
      <c r="CG25" s="387"/>
      <c r="CH25" s="387"/>
      <c r="CI25" s="387"/>
      <c r="CJ25" s="387"/>
      <c r="CK25" s="387"/>
      <c r="CL25" s="387"/>
      <c r="CM25" s="387"/>
      <c r="CN25" s="387"/>
      <c r="CO25" s="387"/>
      <c r="CP25" s="387"/>
      <c r="CQ25" s="387"/>
      <c r="CR25" s="387"/>
      <c r="CS25" s="388"/>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09"/>
      <c r="C26" s="410"/>
      <c r="D26" s="411"/>
      <c r="E26" s="371" t="s">
        <v>159</v>
      </c>
      <c r="F26" s="372"/>
      <c r="G26" s="372"/>
      <c r="H26" s="372"/>
      <c r="I26" s="372"/>
      <c r="J26" s="372"/>
      <c r="K26" s="373"/>
      <c r="L26" s="356">
        <v>1</v>
      </c>
      <c r="M26" s="357"/>
      <c r="N26" s="357"/>
      <c r="O26" s="357"/>
      <c r="P26" s="374"/>
      <c r="Q26" s="356">
        <v>5868</v>
      </c>
      <c r="R26" s="357"/>
      <c r="S26" s="357"/>
      <c r="T26" s="357"/>
      <c r="U26" s="357"/>
      <c r="V26" s="374"/>
      <c r="W26" s="428"/>
      <c r="X26" s="410"/>
      <c r="Y26" s="411"/>
      <c r="Z26" s="371" t="s">
        <v>160</v>
      </c>
      <c r="AA26" s="404"/>
      <c r="AB26" s="404"/>
      <c r="AC26" s="404"/>
      <c r="AD26" s="404"/>
      <c r="AE26" s="404"/>
      <c r="AF26" s="404"/>
      <c r="AG26" s="405"/>
      <c r="AH26" s="356">
        <v>38</v>
      </c>
      <c r="AI26" s="357"/>
      <c r="AJ26" s="357"/>
      <c r="AK26" s="357"/>
      <c r="AL26" s="374"/>
      <c r="AM26" s="356">
        <v>135090</v>
      </c>
      <c r="AN26" s="357"/>
      <c r="AO26" s="357"/>
      <c r="AP26" s="357"/>
      <c r="AQ26" s="357"/>
      <c r="AR26" s="374"/>
      <c r="AS26" s="356">
        <v>3555</v>
      </c>
      <c r="AT26" s="357"/>
      <c r="AU26" s="357"/>
      <c r="AV26" s="357"/>
      <c r="AW26" s="357"/>
      <c r="AX26" s="358"/>
      <c r="AY26" s="401" t="s">
        <v>161</v>
      </c>
      <c r="AZ26" s="402"/>
      <c r="BA26" s="402"/>
      <c r="BB26" s="402"/>
      <c r="BC26" s="402"/>
      <c r="BD26" s="402"/>
      <c r="BE26" s="402"/>
      <c r="BF26" s="402"/>
      <c r="BG26" s="402"/>
      <c r="BH26" s="402"/>
      <c r="BI26" s="402"/>
      <c r="BJ26" s="402"/>
      <c r="BK26" s="402"/>
      <c r="BL26" s="402"/>
      <c r="BM26" s="403"/>
      <c r="BN26" s="389" t="s">
        <v>121</v>
      </c>
      <c r="BO26" s="390"/>
      <c r="BP26" s="390"/>
      <c r="BQ26" s="390"/>
      <c r="BR26" s="390"/>
      <c r="BS26" s="390"/>
      <c r="BT26" s="390"/>
      <c r="BU26" s="391"/>
      <c r="BV26" s="389" t="s">
        <v>121</v>
      </c>
      <c r="BW26" s="390"/>
      <c r="BX26" s="390"/>
      <c r="BY26" s="390"/>
      <c r="BZ26" s="390"/>
      <c r="CA26" s="390"/>
      <c r="CB26" s="390"/>
      <c r="CC26" s="391"/>
      <c r="CD26" s="152"/>
      <c r="CE26" s="387"/>
      <c r="CF26" s="387"/>
      <c r="CG26" s="387"/>
      <c r="CH26" s="387"/>
      <c r="CI26" s="387"/>
      <c r="CJ26" s="387"/>
      <c r="CK26" s="387"/>
      <c r="CL26" s="387"/>
      <c r="CM26" s="387"/>
      <c r="CN26" s="387"/>
      <c r="CO26" s="387"/>
      <c r="CP26" s="387"/>
      <c r="CQ26" s="387"/>
      <c r="CR26" s="387"/>
      <c r="CS26" s="388"/>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09"/>
      <c r="C27" s="410"/>
      <c r="D27" s="411"/>
      <c r="E27" s="371" t="s">
        <v>162</v>
      </c>
      <c r="F27" s="372"/>
      <c r="G27" s="372"/>
      <c r="H27" s="372"/>
      <c r="I27" s="372"/>
      <c r="J27" s="372"/>
      <c r="K27" s="373"/>
      <c r="L27" s="356">
        <v>1</v>
      </c>
      <c r="M27" s="357"/>
      <c r="N27" s="357"/>
      <c r="O27" s="357"/>
      <c r="P27" s="374"/>
      <c r="Q27" s="356">
        <v>3330</v>
      </c>
      <c r="R27" s="357"/>
      <c r="S27" s="357"/>
      <c r="T27" s="357"/>
      <c r="U27" s="357"/>
      <c r="V27" s="374"/>
      <c r="W27" s="428"/>
      <c r="X27" s="410"/>
      <c r="Y27" s="411"/>
      <c r="Z27" s="371" t="s">
        <v>163</v>
      </c>
      <c r="AA27" s="372"/>
      <c r="AB27" s="372"/>
      <c r="AC27" s="372"/>
      <c r="AD27" s="372"/>
      <c r="AE27" s="372"/>
      <c r="AF27" s="372"/>
      <c r="AG27" s="373"/>
      <c r="AH27" s="356">
        <v>37</v>
      </c>
      <c r="AI27" s="357"/>
      <c r="AJ27" s="357"/>
      <c r="AK27" s="357"/>
      <c r="AL27" s="374"/>
      <c r="AM27" s="356">
        <v>128427</v>
      </c>
      <c r="AN27" s="357"/>
      <c r="AO27" s="357"/>
      <c r="AP27" s="357"/>
      <c r="AQ27" s="357"/>
      <c r="AR27" s="374"/>
      <c r="AS27" s="356">
        <v>3471</v>
      </c>
      <c r="AT27" s="357"/>
      <c r="AU27" s="357"/>
      <c r="AV27" s="357"/>
      <c r="AW27" s="357"/>
      <c r="AX27" s="358"/>
      <c r="AY27" s="392" t="s">
        <v>164</v>
      </c>
      <c r="AZ27" s="393"/>
      <c r="BA27" s="393"/>
      <c r="BB27" s="393"/>
      <c r="BC27" s="393"/>
      <c r="BD27" s="393"/>
      <c r="BE27" s="393"/>
      <c r="BF27" s="393"/>
      <c r="BG27" s="393"/>
      <c r="BH27" s="393"/>
      <c r="BI27" s="393"/>
      <c r="BJ27" s="393"/>
      <c r="BK27" s="393"/>
      <c r="BL27" s="393"/>
      <c r="BM27" s="394"/>
      <c r="BN27" s="395">
        <v>28434</v>
      </c>
      <c r="BO27" s="396"/>
      <c r="BP27" s="396"/>
      <c r="BQ27" s="396"/>
      <c r="BR27" s="396"/>
      <c r="BS27" s="396"/>
      <c r="BT27" s="396"/>
      <c r="BU27" s="397"/>
      <c r="BV27" s="395">
        <v>28422</v>
      </c>
      <c r="BW27" s="396"/>
      <c r="BX27" s="396"/>
      <c r="BY27" s="396"/>
      <c r="BZ27" s="396"/>
      <c r="CA27" s="396"/>
      <c r="CB27" s="396"/>
      <c r="CC27" s="397"/>
      <c r="CD27" s="154"/>
      <c r="CE27" s="387"/>
      <c r="CF27" s="387"/>
      <c r="CG27" s="387"/>
      <c r="CH27" s="387"/>
      <c r="CI27" s="387"/>
      <c r="CJ27" s="387"/>
      <c r="CK27" s="387"/>
      <c r="CL27" s="387"/>
      <c r="CM27" s="387"/>
      <c r="CN27" s="387"/>
      <c r="CO27" s="387"/>
      <c r="CP27" s="387"/>
      <c r="CQ27" s="387"/>
      <c r="CR27" s="387"/>
      <c r="CS27" s="388"/>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09"/>
      <c r="C28" s="410"/>
      <c r="D28" s="411"/>
      <c r="E28" s="371" t="s">
        <v>165</v>
      </c>
      <c r="F28" s="372"/>
      <c r="G28" s="372"/>
      <c r="H28" s="372"/>
      <c r="I28" s="372"/>
      <c r="J28" s="372"/>
      <c r="K28" s="373"/>
      <c r="L28" s="356">
        <v>1</v>
      </c>
      <c r="M28" s="357"/>
      <c r="N28" s="357"/>
      <c r="O28" s="357"/>
      <c r="P28" s="374"/>
      <c r="Q28" s="356">
        <v>2775</v>
      </c>
      <c r="R28" s="357"/>
      <c r="S28" s="357"/>
      <c r="T28" s="357"/>
      <c r="U28" s="357"/>
      <c r="V28" s="374"/>
      <c r="W28" s="428"/>
      <c r="X28" s="410"/>
      <c r="Y28" s="411"/>
      <c r="Z28" s="371" t="s">
        <v>166</v>
      </c>
      <c r="AA28" s="372"/>
      <c r="AB28" s="372"/>
      <c r="AC28" s="372"/>
      <c r="AD28" s="372"/>
      <c r="AE28" s="372"/>
      <c r="AF28" s="372"/>
      <c r="AG28" s="373"/>
      <c r="AH28" s="356" t="s">
        <v>121</v>
      </c>
      <c r="AI28" s="357"/>
      <c r="AJ28" s="357"/>
      <c r="AK28" s="357"/>
      <c r="AL28" s="374"/>
      <c r="AM28" s="356" t="s">
        <v>121</v>
      </c>
      <c r="AN28" s="357"/>
      <c r="AO28" s="357"/>
      <c r="AP28" s="357"/>
      <c r="AQ28" s="357"/>
      <c r="AR28" s="374"/>
      <c r="AS28" s="356" t="s">
        <v>121</v>
      </c>
      <c r="AT28" s="357"/>
      <c r="AU28" s="357"/>
      <c r="AV28" s="357"/>
      <c r="AW28" s="357"/>
      <c r="AX28" s="358"/>
      <c r="AY28" s="362" t="s">
        <v>167</v>
      </c>
      <c r="AZ28" s="363"/>
      <c r="BA28" s="363"/>
      <c r="BB28" s="364"/>
      <c r="BC28" s="381" t="s">
        <v>168</v>
      </c>
      <c r="BD28" s="382"/>
      <c r="BE28" s="382"/>
      <c r="BF28" s="382"/>
      <c r="BG28" s="382"/>
      <c r="BH28" s="382"/>
      <c r="BI28" s="382"/>
      <c r="BJ28" s="382"/>
      <c r="BK28" s="382"/>
      <c r="BL28" s="382"/>
      <c r="BM28" s="383"/>
      <c r="BN28" s="384">
        <v>616403</v>
      </c>
      <c r="BO28" s="385"/>
      <c r="BP28" s="385"/>
      <c r="BQ28" s="385"/>
      <c r="BR28" s="385"/>
      <c r="BS28" s="385"/>
      <c r="BT28" s="385"/>
      <c r="BU28" s="386"/>
      <c r="BV28" s="384">
        <v>586403</v>
      </c>
      <c r="BW28" s="385"/>
      <c r="BX28" s="385"/>
      <c r="BY28" s="385"/>
      <c r="BZ28" s="385"/>
      <c r="CA28" s="385"/>
      <c r="CB28" s="385"/>
      <c r="CC28" s="386"/>
      <c r="CD28" s="152"/>
      <c r="CE28" s="387"/>
      <c r="CF28" s="387"/>
      <c r="CG28" s="387"/>
      <c r="CH28" s="387"/>
      <c r="CI28" s="387"/>
      <c r="CJ28" s="387"/>
      <c r="CK28" s="387"/>
      <c r="CL28" s="387"/>
      <c r="CM28" s="387"/>
      <c r="CN28" s="387"/>
      <c r="CO28" s="387"/>
      <c r="CP28" s="387"/>
      <c r="CQ28" s="387"/>
      <c r="CR28" s="387"/>
      <c r="CS28" s="388"/>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09"/>
      <c r="C29" s="410"/>
      <c r="D29" s="411"/>
      <c r="E29" s="371" t="s">
        <v>169</v>
      </c>
      <c r="F29" s="372"/>
      <c r="G29" s="372"/>
      <c r="H29" s="372"/>
      <c r="I29" s="372"/>
      <c r="J29" s="372"/>
      <c r="K29" s="373"/>
      <c r="L29" s="356">
        <v>14</v>
      </c>
      <c r="M29" s="357"/>
      <c r="N29" s="357"/>
      <c r="O29" s="357"/>
      <c r="P29" s="374"/>
      <c r="Q29" s="356">
        <v>2220</v>
      </c>
      <c r="R29" s="357"/>
      <c r="S29" s="357"/>
      <c r="T29" s="357"/>
      <c r="U29" s="357"/>
      <c r="V29" s="374"/>
      <c r="W29" s="429"/>
      <c r="X29" s="430"/>
      <c r="Y29" s="431"/>
      <c r="Z29" s="371" t="s">
        <v>170</v>
      </c>
      <c r="AA29" s="372"/>
      <c r="AB29" s="372"/>
      <c r="AC29" s="372"/>
      <c r="AD29" s="372"/>
      <c r="AE29" s="372"/>
      <c r="AF29" s="372"/>
      <c r="AG29" s="373"/>
      <c r="AH29" s="356">
        <v>206</v>
      </c>
      <c r="AI29" s="357"/>
      <c r="AJ29" s="357"/>
      <c r="AK29" s="357"/>
      <c r="AL29" s="374"/>
      <c r="AM29" s="356">
        <v>701506</v>
      </c>
      <c r="AN29" s="357"/>
      <c r="AO29" s="357"/>
      <c r="AP29" s="357"/>
      <c r="AQ29" s="357"/>
      <c r="AR29" s="374"/>
      <c r="AS29" s="356">
        <v>3405</v>
      </c>
      <c r="AT29" s="357"/>
      <c r="AU29" s="357"/>
      <c r="AV29" s="357"/>
      <c r="AW29" s="357"/>
      <c r="AX29" s="358"/>
      <c r="AY29" s="365"/>
      <c r="AZ29" s="366"/>
      <c r="BA29" s="366"/>
      <c r="BB29" s="367"/>
      <c r="BC29" s="359" t="s">
        <v>171</v>
      </c>
      <c r="BD29" s="360"/>
      <c r="BE29" s="360"/>
      <c r="BF29" s="360"/>
      <c r="BG29" s="360"/>
      <c r="BH29" s="360"/>
      <c r="BI29" s="360"/>
      <c r="BJ29" s="360"/>
      <c r="BK29" s="360"/>
      <c r="BL29" s="360"/>
      <c r="BM29" s="361"/>
      <c r="BN29" s="389">
        <v>292811</v>
      </c>
      <c r="BO29" s="390"/>
      <c r="BP29" s="390"/>
      <c r="BQ29" s="390"/>
      <c r="BR29" s="390"/>
      <c r="BS29" s="390"/>
      <c r="BT29" s="390"/>
      <c r="BU29" s="391"/>
      <c r="BV29" s="389">
        <v>292811</v>
      </c>
      <c r="BW29" s="390"/>
      <c r="BX29" s="390"/>
      <c r="BY29" s="390"/>
      <c r="BZ29" s="390"/>
      <c r="CA29" s="390"/>
      <c r="CB29" s="390"/>
      <c r="CC29" s="391"/>
      <c r="CD29" s="154"/>
      <c r="CE29" s="387"/>
      <c r="CF29" s="387"/>
      <c r="CG29" s="387"/>
      <c r="CH29" s="387"/>
      <c r="CI29" s="387"/>
      <c r="CJ29" s="387"/>
      <c r="CK29" s="387"/>
      <c r="CL29" s="387"/>
      <c r="CM29" s="387"/>
      <c r="CN29" s="387"/>
      <c r="CO29" s="387"/>
      <c r="CP29" s="387"/>
      <c r="CQ29" s="387"/>
      <c r="CR29" s="387"/>
      <c r="CS29" s="388"/>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2"/>
      <c r="C30" s="413"/>
      <c r="D30" s="414"/>
      <c r="E30" s="398"/>
      <c r="F30" s="399"/>
      <c r="G30" s="399"/>
      <c r="H30" s="399"/>
      <c r="I30" s="399"/>
      <c r="J30" s="399"/>
      <c r="K30" s="400"/>
      <c r="L30" s="375"/>
      <c r="M30" s="376"/>
      <c r="N30" s="376"/>
      <c r="O30" s="376"/>
      <c r="P30" s="377"/>
      <c r="Q30" s="375"/>
      <c r="R30" s="376"/>
      <c r="S30" s="376"/>
      <c r="T30" s="376"/>
      <c r="U30" s="376"/>
      <c r="V30" s="377"/>
      <c r="W30" s="378" t="s">
        <v>172</v>
      </c>
      <c r="X30" s="379"/>
      <c r="Y30" s="379"/>
      <c r="Z30" s="379"/>
      <c r="AA30" s="379"/>
      <c r="AB30" s="379"/>
      <c r="AC30" s="379"/>
      <c r="AD30" s="379"/>
      <c r="AE30" s="379"/>
      <c r="AF30" s="379"/>
      <c r="AG30" s="380"/>
      <c r="AH30" s="347">
        <v>95.3</v>
      </c>
      <c r="AI30" s="348"/>
      <c r="AJ30" s="348"/>
      <c r="AK30" s="348"/>
      <c r="AL30" s="348"/>
      <c r="AM30" s="348"/>
      <c r="AN30" s="348"/>
      <c r="AO30" s="348"/>
      <c r="AP30" s="348"/>
      <c r="AQ30" s="348"/>
      <c r="AR30" s="348"/>
      <c r="AS30" s="348"/>
      <c r="AT30" s="348"/>
      <c r="AU30" s="348"/>
      <c r="AV30" s="348"/>
      <c r="AW30" s="348"/>
      <c r="AX30" s="349"/>
      <c r="AY30" s="368"/>
      <c r="AZ30" s="369"/>
      <c r="BA30" s="369"/>
      <c r="BB30" s="370"/>
      <c r="BC30" s="350" t="s">
        <v>173</v>
      </c>
      <c r="BD30" s="351"/>
      <c r="BE30" s="351"/>
      <c r="BF30" s="351"/>
      <c r="BG30" s="351"/>
      <c r="BH30" s="351"/>
      <c r="BI30" s="351"/>
      <c r="BJ30" s="351"/>
      <c r="BK30" s="351"/>
      <c r="BL30" s="351"/>
      <c r="BM30" s="352"/>
      <c r="BN30" s="395">
        <v>3222169</v>
      </c>
      <c r="BO30" s="396"/>
      <c r="BP30" s="396"/>
      <c r="BQ30" s="396"/>
      <c r="BR30" s="396"/>
      <c r="BS30" s="396"/>
      <c r="BT30" s="396"/>
      <c r="BU30" s="397"/>
      <c r="BV30" s="395">
        <v>3003469</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2">
        <f>IF(E34="","",1)</f>
        <v>1</v>
      </c>
      <c r="D34" s="342"/>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165"/>
      <c r="U34" s="342">
        <f>IF(W34="","",MAX(C34:D43)+1)</f>
        <v>2</v>
      </c>
      <c r="V34" s="342"/>
      <c r="W34" s="343" t="str">
        <f>IF('各会計、関係団体の財政状況及び健全化判断比率'!B28="","",'各会計、関係団体の財政状況及び健全化判断比率'!B28)</f>
        <v>国民健康保険事業会計</v>
      </c>
      <c r="X34" s="343"/>
      <c r="Y34" s="343"/>
      <c r="Z34" s="343"/>
      <c r="AA34" s="343"/>
      <c r="AB34" s="343"/>
      <c r="AC34" s="343"/>
      <c r="AD34" s="343"/>
      <c r="AE34" s="343"/>
      <c r="AF34" s="343"/>
      <c r="AG34" s="343"/>
      <c r="AH34" s="343"/>
      <c r="AI34" s="343"/>
      <c r="AJ34" s="343"/>
      <c r="AK34" s="343"/>
      <c r="AL34" s="165"/>
      <c r="AM34" s="342">
        <f>IF(AO34="","",MAX(C34:D43,U34:V43)+1)</f>
        <v>7</v>
      </c>
      <c r="AN34" s="342"/>
      <c r="AO34" s="343" t="str">
        <f>IF('各会計、関係団体の財政状況及び健全化判断比率'!B33="","",'各会計、関係団体の財政状況及び健全化判断比率'!B33)</f>
        <v>水道事業会計</v>
      </c>
      <c r="AP34" s="343"/>
      <c r="AQ34" s="343"/>
      <c r="AR34" s="343"/>
      <c r="AS34" s="343"/>
      <c r="AT34" s="343"/>
      <c r="AU34" s="343"/>
      <c r="AV34" s="343"/>
      <c r="AW34" s="343"/>
      <c r="AX34" s="343"/>
      <c r="AY34" s="343"/>
      <c r="AZ34" s="343"/>
      <c r="BA34" s="343"/>
      <c r="BB34" s="343"/>
      <c r="BC34" s="343"/>
      <c r="BD34" s="165"/>
      <c r="BE34" s="342">
        <f>IF(BG34="","",MAX(C34:D43,U34:V43,AM34:AN43)+1)</f>
        <v>8</v>
      </c>
      <c r="BF34" s="342"/>
      <c r="BG34" s="343" t="str">
        <f>IF('各会計、関係団体の財政状況及び健全化判断比率'!B34="","",'各会計、関係団体の財政状況及び健全化判断比率'!B34)</f>
        <v>下水道事業会計</v>
      </c>
      <c r="BH34" s="343"/>
      <c r="BI34" s="343"/>
      <c r="BJ34" s="343"/>
      <c r="BK34" s="343"/>
      <c r="BL34" s="343"/>
      <c r="BM34" s="343"/>
      <c r="BN34" s="343"/>
      <c r="BO34" s="343"/>
      <c r="BP34" s="343"/>
      <c r="BQ34" s="343"/>
      <c r="BR34" s="343"/>
      <c r="BS34" s="343"/>
      <c r="BT34" s="343"/>
      <c r="BU34" s="343"/>
      <c r="BV34" s="165"/>
      <c r="BW34" s="342">
        <f>IF(BY34="","",MAX(C34:D43,U34:V43,AM34:AN43,BE34:BF43)+1)</f>
        <v>9</v>
      </c>
      <c r="BX34" s="342"/>
      <c r="BY34" s="343" t="str">
        <f>IF('各会計、関係団体の財政状況及び健全化判断比率'!B68="","",'各会計、関係団体の財政状況及び健全化判断比率'!B68)</f>
        <v>徳島県市町村議会議員公務災害補償等組合</v>
      </c>
      <c r="BZ34" s="343"/>
      <c r="CA34" s="343"/>
      <c r="CB34" s="343"/>
      <c r="CC34" s="343"/>
      <c r="CD34" s="343"/>
      <c r="CE34" s="343"/>
      <c r="CF34" s="343"/>
      <c r="CG34" s="343"/>
      <c r="CH34" s="343"/>
      <c r="CI34" s="343"/>
      <c r="CJ34" s="343"/>
      <c r="CK34" s="343"/>
      <c r="CL34" s="343"/>
      <c r="CM34" s="343"/>
      <c r="CN34" s="165"/>
      <c r="CO34" s="342">
        <f>IF(CQ34="","",MAX(C34:D43,U34:V43,AM34:AN43,BE34:BF43,BW34:BX43)+1)</f>
        <v>16</v>
      </c>
      <c r="CP34" s="342"/>
      <c r="CQ34" s="343" t="str">
        <f>IF('各会計、関係団体の財政状況及び健全化判断比率'!BS7="","",'各会計、関係団体の財政状況及び健全化判断比率'!BS7)</f>
        <v>エーアイテレビ（株）</v>
      </c>
      <c r="CR34" s="343"/>
      <c r="CS34" s="343"/>
      <c r="CT34" s="343"/>
      <c r="CU34" s="343"/>
      <c r="CV34" s="343"/>
      <c r="CW34" s="343"/>
      <c r="CX34" s="343"/>
      <c r="CY34" s="343"/>
      <c r="CZ34" s="343"/>
      <c r="DA34" s="343"/>
      <c r="DB34" s="343"/>
      <c r="DC34" s="343"/>
      <c r="DD34" s="343"/>
      <c r="DE34" s="343"/>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2" t="str">
        <f>IF(E35="","",C34+1)</f>
        <v/>
      </c>
      <c r="D35" s="342"/>
      <c r="E35" s="343" t="str">
        <f>IF('各会計、関係団体の財政状況及び健全化判断比率'!B8="","",'各会計、関係団体の財政状況及び健全化判断比率'!B8)</f>
        <v/>
      </c>
      <c r="F35" s="343"/>
      <c r="G35" s="343"/>
      <c r="H35" s="343"/>
      <c r="I35" s="343"/>
      <c r="J35" s="343"/>
      <c r="K35" s="343"/>
      <c r="L35" s="343"/>
      <c r="M35" s="343"/>
      <c r="N35" s="343"/>
      <c r="O35" s="343"/>
      <c r="P35" s="343"/>
      <c r="Q35" s="343"/>
      <c r="R35" s="343"/>
      <c r="S35" s="343"/>
      <c r="T35" s="165"/>
      <c r="U35" s="342">
        <f>IF(W35="","",U34+1)</f>
        <v>3</v>
      </c>
      <c r="V35" s="342"/>
      <c r="W35" s="343" t="str">
        <f>IF('各会計、関係団体の財政状況及び健全化判断比率'!B29="","",'各会計、関係団体の財政状況及び健全化判断比率'!B29)</f>
        <v>介護保険事業会計</v>
      </c>
      <c r="X35" s="343"/>
      <c r="Y35" s="343"/>
      <c r="Z35" s="343"/>
      <c r="AA35" s="343"/>
      <c r="AB35" s="343"/>
      <c r="AC35" s="343"/>
      <c r="AD35" s="343"/>
      <c r="AE35" s="343"/>
      <c r="AF35" s="343"/>
      <c r="AG35" s="343"/>
      <c r="AH35" s="343"/>
      <c r="AI35" s="343"/>
      <c r="AJ35" s="343"/>
      <c r="AK35" s="343"/>
      <c r="AL35" s="165"/>
      <c r="AM35" s="342" t="str">
        <f t="shared" ref="AM35:AM43" si="0">IF(AO35="","",AM34+1)</f>
        <v/>
      </c>
      <c r="AN35" s="342"/>
      <c r="AO35" s="343"/>
      <c r="AP35" s="343"/>
      <c r="AQ35" s="343"/>
      <c r="AR35" s="343"/>
      <c r="AS35" s="343"/>
      <c r="AT35" s="343"/>
      <c r="AU35" s="343"/>
      <c r="AV35" s="343"/>
      <c r="AW35" s="343"/>
      <c r="AX35" s="343"/>
      <c r="AY35" s="343"/>
      <c r="AZ35" s="343"/>
      <c r="BA35" s="343"/>
      <c r="BB35" s="343"/>
      <c r="BC35" s="343"/>
      <c r="BD35" s="165"/>
      <c r="BE35" s="342" t="str">
        <f t="shared" ref="BE35:BE43" si="1">IF(BG35="","",BE34+1)</f>
        <v/>
      </c>
      <c r="BF35" s="342"/>
      <c r="BG35" s="343"/>
      <c r="BH35" s="343"/>
      <c r="BI35" s="343"/>
      <c r="BJ35" s="343"/>
      <c r="BK35" s="343"/>
      <c r="BL35" s="343"/>
      <c r="BM35" s="343"/>
      <c r="BN35" s="343"/>
      <c r="BO35" s="343"/>
      <c r="BP35" s="343"/>
      <c r="BQ35" s="343"/>
      <c r="BR35" s="343"/>
      <c r="BS35" s="343"/>
      <c r="BT35" s="343"/>
      <c r="BU35" s="343"/>
      <c r="BV35" s="165"/>
      <c r="BW35" s="342">
        <f t="shared" ref="BW35:BW43" si="2">IF(BY35="","",BW34+1)</f>
        <v>10</v>
      </c>
      <c r="BX35" s="342"/>
      <c r="BY35" s="343" t="str">
        <f>IF('各会計、関係団体の財政状況及び健全化判断比率'!B69="","",'各会計、関係団体の財政状況及び健全化判断比率'!B69)</f>
        <v>徳島県市町村総合事務組合（一般会計）</v>
      </c>
      <c r="BZ35" s="343"/>
      <c r="CA35" s="343"/>
      <c r="CB35" s="343"/>
      <c r="CC35" s="343"/>
      <c r="CD35" s="343"/>
      <c r="CE35" s="343"/>
      <c r="CF35" s="343"/>
      <c r="CG35" s="343"/>
      <c r="CH35" s="343"/>
      <c r="CI35" s="343"/>
      <c r="CJ35" s="343"/>
      <c r="CK35" s="343"/>
      <c r="CL35" s="343"/>
      <c r="CM35" s="343"/>
      <c r="CN35" s="165"/>
      <c r="CO35" s="342">
        <f t="shared" ref="CO35:CO43" si="3">IF(CQ35="","",CO34+1)</f>
        <v>17</v>
      </c>
      <c r="CP35" s="342"/>
      <c r="CQ35" s="343" t="str">
        <f>IF('各会計、関係団体の財政状況及び健全化判断比率'!BS8="","",'各会計、関係団体の財政状況及び健全化判断比率'!BS8)</f>
        <v>藍住町土地開発公社</v>
      </c>
      <c r="CR35" s="343"/>
      <c r="CS35" s="343"/>
      <c r="CT35" s="343"/>
      <c r="CU35" s="343"/>
      <c r="CV35" s="343"/>
      <c r="CW35" s="343"/>
      <c r="CX35" s="343"/>
      <c r="CY35" s="343"/>
      <c r="CZ35" s="343"/>
      <c r="DA35" s="343"/>
      <c r="DB35" s="343"/>
      <c r="DC35" s="343"/>
      <c r="DD35" s="343"/>
      <c r="DE35" s="343"/>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2" t="str">
        <f>IF(E36="","",C35+1)</f>
        <v/>
      </c>
      <c r="D36" s="342"/>
      <c r="E36" s="343" t="str">
        <f>IF('各会計、関係団体の財政状況及び健全化判断比率'!B9="","",'各会計、関係団体の財政状況及び健全化判断比率'!B9)</f>
        <v/>
      </c>
      <c r="F36" s="343"/>
      <c r="G36" s="343"/>
      <c r="H36" s="343"/>
      <c r="I36" s="343"/>
      <c r="J36" s="343"/>
      <c r="K36" s="343"/>
      <c r="L36" s="343"/>
      <c r="M36" s="343"/>
      <c r="N36" s="343"/>
      <c r="O36" s="343"/>
      <c r="P36" s="343"/>
      <c r="Q36" s="343"/>
      <c r="R36" s="343"/>
      <c r="S36" s="343"/>
      <c r="T36" s="165"/>
      <c r="U36" s="342">
        <f t="shared" ref="U36:U43" si="4">IF(W36="","",U35+1)</f>
        <v>4</v>
      </c>
      <c r="V36" s="342"/>
      <c r="W36" s="343" t="str">
        <f>IF('各会計、関係団体の財政状況及び健全化判断比率'!B30="","",'各会計、関係団体の財政状況及び健全化判断比率'!B30)</f>
        <v>後期高齢者医療事業会計</v>
      </c>
      <c r="X36" s="343"/>
      <c r="Y36" s="343"/>
      <c r="Z36" s="343"/>
      <c r="AA36" s="343"/>
      <c r="AB36" s="343"/>
      <c r="AC36" s="343"/>
      <c r="AD36" s="343"/>
      <c r="AE36" s="343"/>
      <c r="AF36" s="343"/>
      <c r="AG36" s="343"/>
      <c r="AH36" s="343"/>
      <c r="AI36" s="343"/>
      <c r="AJ36" s="343"/>
      <c r="AK36" s="343"/>
      <c r="AL36" s="165"/>
      <c r="AM36" s="342" t="str">
        <f t="shared" si="0"/>
        <v/>
      </c>
      <c r="AN36" s="342"/>
      <c r="AO36" s="343"/>
      <c r="AP36" s="343"/>
      <c r="AQ36" s="343"/>
      <c r="AR36" s="343"/>
      <c r="AS36" s="343"/>
      <c r="AT36" s="343"/>
      <c r="AU36" s="343"/>
      <c r="AV36" s="343"/>
      <c r="AW36" s="343"/>
      <c r="AX36" s="343"/>
      <c r="AY36" s="343"/>
      <c r="AZ36" s="343"/>
      <c r="BA36" s="343"/>
      <c r="BB36" s="343"/>
      <c r="BC36" s="343"/>
      <c r="BD36" s="165"/>
      <c r="BE36" s="342" t="str">
        <f t="shared" si="1"/>
        <v/>
      </c>
      <c r="BF36" s="342"/>
      <c r="BG36" s="343"/>
      <c r="BH36" s="343"/>
      <c r="BI36" s="343"/>
      <c r="BJ36" s="343"/>
      <c r="BK36" s="343"/>
      <c r="BL36" s="343"/>
      <c r="BM36" s="343"/>
      <c r="BN36" s="343"/>
      <c r="BO36" s="343"/>
      <c r="BP36" s="343"/>
      <c r="BQ36" s="343"/>
      <c r="BR36" s="343"/>
      <c r="BS36" s="343"/>
      <c r="BT36" s="343"/>
      <c r="BU36" s="343"/>
      <c r="BV36" s="165"/>
      <c r="BW36" s="342">
        <f t="shared" si="2"/>
        <v>11</v>
      </c>
      <c r="BX36" s="342"/>
      <c r="BY36" s="343" t="str">
        <f>IF('各会計、関係団体の財政状況及び健全化判断比率'!B70="","",'各会計、関係団体の財政状況及び健全化判断比率'!B70)</f>
        <v>徳島県市町村総合事務組合（徳島滞納整理機構特別会計）</v>
      </c>
      <c r="BZ36" s="343"/>
      <c r="CA36" s="343"/>
      <c r="CB36" s="343"/>
      <c r="CC36" s="343"/>
      <c r="CD36" s="343"/>
      <c r="CE36" s="343"/>
      <c r="CF36" s="343"/>
      <c r="CG36" s="343"/>
      <c r="CH36" s="343"/>
      <c r="CI36" s="343"/>
      <c r="CJ36" s="343"/>
      <c r="CK36" s="343"/>
      <c r="CL36" s="343"/>
      <c r="CM36" s="343"/>
      <c r="CN36" s="165"/>
      <c r="CO36" s="342" t="str">
        <f t="shared" si="3"/>
        <v/>
      </c>
      <c r="CP36" s="342"/>
      <c r="CQ36" s="343" t="str">
        <f>IF('各会計、関係団体の財政状況及び健全化判断比率'!BS9="","",'各会計、関係団体の財政状況及び健全化判断比率'!BS9)</f>
        <v/>
      </c>
      <c r="CR36" s="343"/>
      <c r="CS36" s="343"/>
      <c r="CT36" s="343"/>
      <c r="CU36" s="343"/>
      <c r="CV36" s="343"/>
      <c r="CW36" s="343"/>
      <c r="CX36" s="343"/>
      <c r="CY36" s="343"/>
      <c r="CZ36" s="343"/>
      <c r="DA36" s="343"/>
      <c r="DB36" s="343"/>
      <c r="DC36" s="343"/>
      <c r="DD36" s="343"/>
      <c r="DE36" s="343"/>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2" t="str">
        <f>IF(E37="","",C36+1)</f>
        <v/>
      </c>
      <c r="D37" s="342"/>
      <c r="E37" s="343" t="str">
        <f>IF('各会計、関係団体の財政状況及び健全化判断比率'!B10="","",'各会計、関係団体の財政状況及び健全化判断比率'!B10)</f>
        <v/>
      </c>
      <c r="F37" s="343"/>
      <c r="G37" s="343"/>
      <c r="H37" s="343"/>
      <c r="I37" s="343"/>
      <c r="J37" s="343"/>
      <c r="K37" s="343"/>
      <c r="L37" s="343"/>
      <c r="M37" s="343"/>
      <c r="N37" s="343"/>
      <c r="O37" s="343"/>
      <c r="P37" s="343"/>
      <c r="Q37" s="343"/>
      <c r="R37" s="343"/>
      <c r="S37" s="343"/>
      <c r="T37" s="165"/>
      <c r="U37" s="342">
        <f t="shared" si="4"/>
        <v>5</v>
      </c>
      <c r="V37" s="342"/>
      <c r="W37" s="343" t="str">
        <f>IF('各会計、関係団体の財政状況及び健全化判断比率'!B31="","",'各会計、関係団体の財政状況及び健全化判断比率'!B31)</f>
        <v>介護サービス事業会計</v>
      </c>
      <c r="X37" s="343"/>
      <c r="Y37" s="343"/>
      <c r="Z37" s="343"/>
      <c r="AA37" s="343"/>
      <c r="AB37" s="343"/>
      <c r="AC37" s="343"/>
      <c r="AD37" s="343"/>
      <c r="AE37" s="343"/>
      <c r="AF37" s="343"/>
      <c r="AG37" s="343"/>
      <c r="AH37" s="343"/>
      <c r="AI37" s="343"/>
      <c r="AJ37" s="343"/>
      <c r="AK37" s="343"/>
      <c r="AL37" s="165"/>
      <c r="AM37" s="342" t="str">
        <f t="shared" si="0"/>
        <v/>
      </c>
      <c r="AN37" s="342"/>
      <c r="AO37" s="343"/>
      <c r="AP37" s="343"/>
      <c r="AQ37" s="343"/>
      <c r="AR37" s="343"/>
      <c r="AS37" s="343"/>
      <c r="AT37" s="343"/>
      <c r="AU37" s="343"/>
      <c r="AV37" s="343"/>
      <c r="AW37" s="343"/>
      <c r="AX37" s="343"/>
      <c r="AY37" s="343"/>
      <c r="AZ37" s="343"/>
      <c r="BA37" s="343"/>
      <c r="BB37" s="343"/>
      <c r="BC37" s="343"/>
      <c r="BD37" s="165"/>
      <c r="BE37" s="342" t="str">
        <f t="shared" si="1"/>
        <v/>
      </c>
      <c r="BF37" s="342"/>
      <c r="BG37" s="343"/>
      <c r="BH37" s="343"/>
      <c r="BI37" s="343"/>
      <c r="BJ37" s="343"/>
      <c r="BK37" s="343"/>
      <c r="BL37" s="343"/>
      <c r="BM37" s="343"/>
      <c r="BN37" s="343"/>
      <c r="BO37" s="343"/>
      <c r="BP37" s="343"/>
      <c r="BQ37" s="343"/>
      <c r="BR37" s="343"/>
      <c r="BS37" s="343"/>
      <c r="BT37" s="343"/>
      <c r="BU37" s="343"/>
      <c r="BV37" s="165"/>
      <c r="BW37" s="342">
        <f t="shared" si="2"/>
        <v>12</v>
      </c>
      <c r="BX37" s="342"/>
      <c r="BY37" s="343" t="str">
        <f>IF('各会計、関係団体の財政状況及び健全化判断比率'!B71="","",'各会計、関係団体の財政状況及び健全化判断比率'!B71)</f>
        <v>板野西部青少年補導センター組合</v>
      </c>
      <c r="BZ37" s="343"/>
      <c r="CA37" s="343"/>
      <c r="CB37" s="343"/>
      <c r="CC37" s="343"/>
      <c r="CD37" s="343"/>
      <c r="CE37" s="343"/>
      <c r="CF37" s="343"/>
      <c r="CG37" s="343"/>
      <c r="CH37" s="343"/>
      <c r="CI37" s="343"/>
      <c r="CJ37" s="343"/>
      <c r="CK37" s="343"/>
      <c r="CL37" s="343"/>
      <c r="CM37" s="343"/>
      <c r="CN37" s="165"/>
      <c r="CO37" s="342" t="str">
        <f t="shared" si="3"/>
        <v/>
      </c>
      <c r="CP37" s="342"/>
      <c r="CQ37" s="343" t="str">
        <f>IF('各会計、関係団体の財政状況及び健全化判断比率'!BS10="","",'各会計、関係団体の財政状況及び健全化判断比率'!BS10)</f>
        <v/>
      </c>
      <c r="CR37" s="343"/>
      <c r="CS37" s="343"/>
      <c r="CT37" s="343"/>
      <c r="CU37" s="343"/>
      <c r="CV37" s="343"/>
      <c r="CW37" s="343"/>
      <c r="CX37" s="343"/>
      <c r="CY37" s="343"/>
      <c r="CZ37" s="343"/>
      <c r="DA37" s="343"/>
      <c r="DB37" s="343"/>
      <c r="DC37" s="343"/>
      <c r="DD37" s="343"/>
      <c r="DE37" s="343"/>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2" t="str">
        <f t="shared" ref="C38:C43" si="5">IF(E38="","",C37+1)</f>
        <v/>
      </c>
      <c r="D38" s="342"/>
      <c r="E38" s="343" t="str">
        <f>IF('各会計、関係団体の財政状況及び健全化判断比率'!B11="","",'各会計、関係団体の財政状況及び健全化判断比率'!B11)</f>
        <v/>
      </c>
      <c r="F38" s="343"/>
      <c r="G38" s="343"/>
      <c r="H38" s="343"/>
      <c r="I38" s="343"/>
      <c r="J38" s="343"/>
      <c r="K38" s="343"/>
      <c r="L38" s="343"/>
      <c r="M38" s="343"/>
      <c r="N38" s="343"/>
      <c r="O38" s="343"/>
      <c r="P38" s="343"/>
      <c r="Q38" s="343"/>
      <c r="R38" s="343"/>
      <c r="S38" s="343"/>
      <c r="T38" s="165"/>
      <c r="U38" s="342">
        <f t="shared" si="4"/>
        <v>6</v>
      </c>
      <c r="V38" s="342"/>
      <c r="W38" s="343" t="str">
        <f>IF('各会計、関係団体の財政状況及び健全化判断比率'!B32="","",'各会計、関係団体の財政状況及び健全化判断比率'!B32)</f>
        <v>藍寿苑介護サービス事業特別会計</v>
      </c>
      <c r="X38" s="343"/>
      <c r="Y38" s="343"/>
      <c r="Z38" s="343"/>
      <c r="AA38" s="343"/>
      <c r="AB38" s="343"/>
      <c r="AC38" s="343"/>
      <c r="AD38" s="343"/>
      <c r="AE38" s="343"/>
      <c r="AF38" s="343"/>
      <c r="AG38" s="343"/>
      <c r="AH38" s="343"/>
      <c r="AI38" s="343"/>
      <c r="AJ38" s="343"/>
      <c r="AK38" s="343"/>
      <c r="AL38" s="165"/>
      <c r="AM38" s="342" t="str">
        <f t="shared" si="0"/>
        <v/>
      </c>
      <c r="AN38" s="342"/>
      <c r="AO38" s="343"/>
      <c r="AP38" s="343"/>
      <c r="AQ38" s="343"/>
      <c r="AR38" s="343"/>
      <c r="AS38" s="343"/>
      <c r="AT38" s="343"/>
      <c r="AU38" s="343"/>
      <c r="AV38" s="343"/>
      <c r="AW38" s="343"/>
      <c r="AX38" s="343"/>
      <c r="AY38" s="343"/>
      <c r="AZ38" s="343"/>
      <c r="BA38" s="343"/>
      <c r="BB38" s="343"/>
      <c r="BC38" s="343"/>
      <c r="BD38" s="165"/>
      <c r="BE38" s="342" t="str">
        <f t="shared" si="1"/>
        <v/>
      </c>
      <c r="BF38" s="342"/>
      <c r="BG38" s="343"/>
      <c r="BH38" s="343"/>
      <c r="BI38" s="343"/>
      <c r="BJ38" s="343"/>
      <c r="BK38" s="343"/>
      <c r="BL38" s="343"/>
      <c r="BM38" s="343"/>
      <c r="BN38" s="343"/>
      <c r="BO38" s="343"/>
      <c r="BP38" s="343"/>
      <c r="BQ38" s="343"/>
      <c r="BR38" s="343"/>
      <c r="BS38" s="343"/>
      <c r="BT38" s="343"/>
      <c r="BU38" s="343"/>
      <c r="BV38" s="165"/>
      <c r="BW38" s="342">
        <f t="shared" si="2"/>
        <v>13</v>
      </c>
      <c r="BX38" s="342"/>
      <c r="BY38" s="343" t="str">
        <f>IF('各会計、関係団体の財政状況及び健全化判断比率'!B72="","",'各会計、関係団体の財政状況及び健全化判断比率'!B72)</f>
        <v>板野東部消防組合</v>
      </c>
      <c r="BZ38" s="343"/>
      <c r="CA38" s="343"/>
      <c r="CB38" s="343"/>
      <c r="CC38" s="343"/>
      <c r="CD38" s="343"/>
      <c r="CE38" s="343"/>
      <c r="CF38" s="343"/>
      <c r="CG38" s="343"/>
      <c r="CH38" s="343"/>
      <c r="CI38" s="343"/>
      <c r="CJ38" s="343"/>
      <c r="CK38" s="343"/>
      <c r="CL38" s="343"/>
      <c r="CM38" s="343"/>
      <c r="CN38" s="165"/>
      <c r="CO38" s="342" t="str">
        <f t="shared" si="3"/>
        <v/>
      </c>
      <c r="CP38" s="342"/>
      <c r="CQ38" s="343" t="str">
        <f>IF('各会計、関係団体の財政状況及び健全化判断比率'!BS11="","",'各会計、関係団体の財政状況及び健全化判断比率'!BS11)</f>
        <v/>
      </c>
      <c r="CR38" s="343"/>
      <c r="CS38" s="343"/>
      <c r="CT38" s="343"/>
      <c r="CU38" s="343"/>
      <c r="CV38" s="343"/>
      <c r="CW38" s="343"/>
      <c r="CX38" s="343"/>
      <c r="CY38" s="343"/>
      <c r="CZ38" s="343"/>
      <c r="DA38" s="343"/>
      <c r="DB38" s="343"/>
      <c r="DC38" s="343"/>
      <c r="DD38" s="343"/>
      <c r="DE38" s="343"/>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2" t="str">
        <f t="shared" si="5"/>
        <v/>
      </c>
      <c r="D39" s="342"/>
      <c r="E39" s="343" t="str">
        <f>IF('各会計、関係団体の財政状況及び健全化判断比率'!B12="","",'各会計、関係団体の財政状況及び健全化判断比率'!B12)</f>
        <v/>
      </c>
      <c r="F39" s="343"/>
      <c r="G39" s="343"/>
      <c r="H39" s="343"/>
      <c r="I39" s="343"/>
      <c r="J39" s="343"/>
      <c r="K39" s="343"/>
      <c r="L39" s="343"/>
      <c r="M39" s="343"/>
      <c r="N39" s="343"/>
      <c r="O39" s="343"/>
      <c r="P39" s="343"/>
      <c r="Q39" s="343"/>
      <c r="R39" s="343"/>
      <c r="S39" s="343"/>
      <c r="T39" s="165"/>
      <c r="U39" s="342" t="str">
        <f t="shared" si="4"/>
        <v/>
      </c>
      <c r="V39" s="342"/>
      <c r="W39" s="343"/>
      <c r="X39" s="343"/>
      <c r="Y39" s="343"/>
      <c r="Z39" s="343"/>
      <c r="AA39" s="343"/>
      <c r="AB39" s="343"/>
      <c r="AC39" s="343"/>
      <c r="AD39" s="343"/>
      <c r="AE39" s="343"/>
      <c r="AF39" s="343"/>
      <c r="AG39" s="343"/>
      <c r="AH39" s="343"/>
      <c r="AI39" s="343"/>
      <c r="AJ39" s="343"/>
      <c r="AK39" s="343"/>
      <c r="AL39" s="165"/>
      <c r="AM39" s="342" t="str">
        <f t="shared" si="0"/>
        <v/>
      </c>
      <c r="AN39" s="342"/>
      <c r="AO39" s="343"/>
      <c r="AP39" s="343"/>
      <c r="AQ39" s="343"/>
      <c r="AR39" s="343"/>
      <c r="AS39" s="343"/>
      <c r="AT39" s="343"/>
      <c r="AU39" s="343"/>
      <c r="AV39" s="343"/>
      <c r="AW39" s="343"/>
      <c r="AX39" s="343"/>
      <c r="AY39" s="343"/>
      <c r="AZ39" s="343"/>
      <c r="BA39" s="343"/>
      <c r="BB39" s="343"/>
      <c r="BC39" s="343"/>
      <c r="BD39" s="165"/>
      <c r="BE39" s="342" t="str">
        <f t="shared" si="1"/>
        <v/>
      </c>
      <c r="BF39" s="342"/>
      <c r="BG39" s="343"/>
      <c r="BH39" s="343"/>
      <c r="BI39" s="343"/>
      <c r="BJ39" s="343"/>
      <c r="BK39" s="343"/>
      <c r="BL39" s="343"/>
      <c r="BM39" s="343"/>
      <c r="BN39" s="343"/>
      <c r="BO39" s="343"/>
      <c r="BP39" s="343"/>
      <c r="BQ39" s="343"/>
      <c r="BR39" s="343"/>
      <c r="BS39" s="343"/>
      <c r="BT39" s="343"/>
      <c r="BU39" s="343"/>
      <c r="BV39" s="165"/>
      <c r="BW39" s="342">
        <f t="shared" si="2"/>
        <v>14</v>
      </c>
      <c r="BX39" s="342"/>
      <c r="BY39" s="343" t="str">
        <f>IF('各会計、関係団体の財政状況及び健全化判断比率'!B73="","",'各会計、関係団体の財政状況及び健全化判断比率'!B73)</f>
        <v>徳島県後期高齢者医療広域連合（一般会計）</v>
      </c>
      <c r="BZ39" s="343"/>
      <c r="CA39" s="343"/>
      <c r="CB39" s="343"/>
      <c r="CC39" s="343"/>
      <c r="CD39" s="343"/>
      <c r="CE39" s="343"/>
      <c r="CF39" s="343"/>
      <c r="CG39" s="343"/>
      <c r="CH39" s="343"/>
      <c r="CI39" s="343"/>
      <c r="CJ39" s="343"/>
      <c r="CK39" s="343"/>
      <c r="CL39" s="343"/>
      <c r="CM39" s="343"/>
      <c r="CN39" s="165"/>
      <c r="CO39" s="342" t="str">
        <f t="shared" si="3"/>
        <v/>
      </c>
      <c r="CP39" s="342"/>
      <c r="CQ39" s="343" t="str">
        <f>IF('各会計、関係団体の財政状況及び健全化判断比率'!BS12="","",'各会計、関係団体の財政状況及び健全化判断比率'!BS12)</f>
        <v/>
      </c>
      <c r="CR39" s="343"/>
      <c r="CS39" s="343"/>
      <c r="CT39" s="343"/>
      <c r="CU39" s="343"/>
      <c r="CV39" s="343"/>
      <c r="CW39" s="343"/>
      <c r="CX39" s="343"/>
      <c r="CY39" s="343"/>
      <c r="CZ39" s="343"/>
      <c r="DA39" s="343"/>
      <c r="DB39" s="343"/>
      <c r="DC39" s="343"/>
      <c r="DD39" s="343"/>
      <c r="DE39" s="343"/>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2" t="str">
        <f t="shared" si="5"/>
        <v/>
      </c>
      <c r="D40" s="342"/>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165"/>
      <c r="U40" s="342" t="str">
        <f t="shared" si="4"/>
        <v/>
      </c>
      <c r="V40" s="342"/>
      <c r="W40" s="343"/>
      <c r="X40" s="343"/>
      <c r="Y40" s="343"/>
      <c r="Z40" s="343"/>
      <c r="AA40" s="343"/>
      <c r="AB40" s="343"/>
      <c r="AC40" s="343"/>
      <c r="AD40" s="343"/>
      <c r="AE40" s="343"/>
      <c r="AF40" s="343"/>
      <c r="AG40" s="343"/>
      <c r="AH40" s="343"/>
      <c r="AI40" s="343"/>
      <c r="AJ40" s="343"/>
      <c r="AK40" s="343"/>
      <c r="AL40" s="165"/>
      <c r="AM40" s="342" t="str">
        <f t="shared" si="0"/>
        <v/>
      </c>
      <c r="AN40" s="342"/>
      <c r="AO40" s="343"/>
      <c r="AP40" s="343"/>
      <c r="AQ40" s="343"/>
      <c r="AR40" s="343"/>
      <c r="AS40" s="343"/>
      <c r="AT40" s="343"/>
      <c r="AU40" s="343"/>
      <c r="AV40" s="343"/>
      <c r="AW40" s="343"/>
      <c r="AX40" s="343"/>
      <c r="AY40" s="343"/>
      <c r="AZ40" s="343"/>
      <c r="BA40" s="343"/>
      <c r="BB40" s="343"/>
      <c r="BC40" s="343"/>
      <c r="BD40" s="165"/>
      <c r="BE40" s="342" t="str">
        <f t="shared" si="1"/>
        <v/>
      </c>
      <c r="BF40" s="342"/>
      <c r="BG40" s="343"/>
      <c r="BH40" s="343"/>
      <c r="BI40" s="343"/>
      <c r="BJ40" s="343"/>
      <c r="BK40" s="343"/>
      <c r="BL40" s="343"/>
      <c r="BM40" s="343"/>
      <c r="BN40" s="343"/>
      <c r="BO40" s="343"/>
      <c r="BP40" s="343"/>
      <c r="BQ40" s="343"/>
      <c r="BR40" s="343"/>
      <c r="BS40" s="343"/>
      <c r="BT40" s="343"/>
      <c r="BU40" s="343"/>
      <c r="BV40" s="165"/>
      <c r="BW40" s="342">
        <f t="shared" si="2"/>
        <v>15</v>
      </c>
      <c r="BX40" s="342"/>
      <c r="BY40" s="343" t="str">
        <f>IF('各会計、関係団体の財政状況及び健全化判断比率'!B74="","",'各会計、関係団体の財政状況及び健全化判断比率'!B74)</f>
        <v>徳島県後期高齢者医療広域連合（後期高齢者医療事業会計）</v>
      </c>
      <c r="BZ40" s="343"/>
      <c r="CA40" s="343"/>
      <c r="CB40" s="343"/>
      <c r="CC40" s="343"/>
      <c r="CD40" s="343"/>
      <c r="CE40" s="343"/>
      <c r="CF40" s="343"/>
      <c r="CG40" s="343"/>
      <c r="CH40" s="343"/>
      <c r="CI40" s="343"/>
      <c r="CJ40" s="343"/>
      <c r="CK40" s="343"/>
      <c r="CL40" s="343"/>
      <c r="CM40" s="343"/>
      <c r="CN40" s="165"/>
      <c r="CO40" s="342" t="str">
        <f t="shared" si="3"/>
        <v/>
      </c>
      <c r="CP40" s="342"/>
      <c r="CQ40" s="343" t="str">
        <f>IF('各会計、関係団体の財政状況及び健全化判断比率'!BS13="","",'各会計、関係団体の財政状況及び健全化判断比率'!BS13)</f>
        <v/>
      </c>
      <c r="CR40" s="343"/>
      <c r="CS40" s="343"/>
      <c r="CT40" s="343"/>
      <c r="CU40" s="343"/>
      <c r="CV40" s="343"/>
      <c r="CW40" s="343"/>
      <c r="CX40" s="343"/>
      <c r="CY40" s="343"/>
      <c r="CZ40" s="343"/>
      <c r="DA40" s="343"/>
      <c r="DB40" s="343"/>
      <c r="DC40" s="343"/>
      <c r="DD40" s="343"/>
      <c r="DE40" s="343"/>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2" t="str">
        <f t="shared" si="5"/>
        <v/>
      </c>
      <c r="D41" s="342"/>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165"/>
      <c r="U41" s="342" t="str">
        <f t="shared" si="4"/>
        <v/>
      </c>
      <c r="V41" s="342"/>
      <c r="W41" s="343"/>
      <c r="X41" s="343"/>
      <c r="Y41" s="343"/>
      <c r="Z41" s="343"/>
      <c r="AA41" s="343"/>
      <c r="AB41" s="343"/>
      <c r="AC41" s="343"/>
      <c r="AD41" s="343"/>
      <c r="AE41" s="343"/>
      <c r="AF41" s="343"/>
      <c r="AG41" s="343"/>
      <c r="AH41" s="343"/>
      <c r="AI41" s="343"/>
      <c r="AJ41" s="343"/>
      <c r="AK41" s="343"/>
      <c r="AL41" s="165"/>
      <c r="AM41" s="342" t="str">
        <f t="shared" si="0"/>
        <v/>
      </c>
      <c r="AN41" s="342"/>
      <c r="AO41" s="343"/>
      <c r="AP41" s="343"/>
      <c r="AQ41" s="343"/>
      <c r="AR41" s="343"/>
      <c r="AS41" s="343"/>
      <c r="AT41" s="343"/>
      <c r="AU41" s="343"/>
      <c r="AV41" s="343"/>
      <c r="AW41" s="343"/>
      <c r="AX41" s="343"/>
      <c r="AY41" s="343"/>
      <c r="AZ41" s="343"/>
      <c r="BA41" s="343"/>
      <c r="BB41" s="343"/>
      <c r="BC41" s="343"/>
      <c r="BD41" s="165"/>
      <c r="BE41" s="342" t="str">
        <f t="shared" si="1"/>
        <v/>
      </c>
      <c r="BF41" s="342"/>
      <c r="BG41" s="343"/>
      <c r="BH41" s="343"/>
      <c r="BI41" s="343"/>
      <c r="BJ41" s="343"/>
      <c r="BK41" s="343"/>
      <c r="BL41" s="343"/>
      <c r="BM41" s="343"/>
      <c r="BN41" s="343"/>
      <c r="BO41" s="343"/>
      <c r="BP41" s="343"/>
      <c r="BQ41" s="343"/>
      <c r="BR41" s="343"/>
      <c r="BS41" s="343"/>
      <c r="BT41" s="343"/>
      <c r="BU41" s="343"/>
      <c r="BV41" s="165"/>
      <c r="BW41" s="342" t="str">
        <f t="shared" si="2"/>
        <v/>
      </c>
      <c r="BX41" s="342"/>
      <c r="BY41" s="343" t="str">
        <f>IF('各会計、関係団体の財政状況及び健全化判断比率'!B75="","",'各会計、関係団体の財政状況及び健全化判断比率'!B75)</f>
        <v/>
      </c>
      <c r="BZ41" s="343"/>
      <c r="CA41" s="343"/>
      <c r="CB41" s="343"/>
      <c r="CC41" s="343"/>
      <c r="CD41" s="343"/>
      <c r="CE41" s="343"/>
      <c r="CF41" s="343"/>
      <c r="CG41" s="343"/>
      <c r="CH41" s="343"/>
      <c r="CI41" s="343"/>
      <c r="CJ41" s="343"/>
      <c r="CK41" s="343"/>
      <c r="CL41" s="343"/>
      <c r="CM41" s="343"/>
      <c r="CN41" s="165"/>
      <c r="CO41" s="342" t="str">
        <f t="shared" si="3"/>
        <v/>
      </c>
      <c r="CP41" s="342"/>
      <c r="CQ41" s="343" t="str">
        <f>IF('各会計、関係団体の財政状況及び健全化判断比率'!BS14="","",'各会計、関係団体の財政状況及び健全化判断比率'!BS14)</f>
        <v/>
      </c>
      <c r="CR41" s="343"/>
      <c r="CS41" s="343"/>
      <c r="CT41" s="343"/>
      <c r="CU41" s="343"/>
      <c r="CV41" s="343"/>
      <c r="CW41" s="343"/>
      <c r="CX41" s="343"/>
      <c r="CY41" s="343"/>
      <c r="CZ41" s="343"/>
      <c r="DA41" s="343"/>
      <c r="DB41" s="343"/>
      <c r="DC41" s="343"/>
      <c r="DD41" s="343"/>
      <c r="DE41" s="343"/>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2" t="str">
        <f t="shared" si="5"/>
        <v/>
      </c>
      <c r="D42" s="342"/>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165"/>
      <c r="U42" s="342" t="str">
        <f t="shared" si="4"/>
        <v/>
      </c>
      <c r="V42" s="342"/>
      <c r="W42" s="343"/>
      <c r="X42" s="343"/>
      <c r="Y42" s="343"/>
      <c r="Z42" s="343"/>
      <c r="AA42" s="343"/>
      <c r="AB42" s="343"/>
      <c r="AC42" s="343"/>
      <c r="AD42" s="343"/>
      <c r="AE42" s="343"/>
      <c r="AF42" s="343"/>
      <c r="AG42" s="343"/>
      <c r="AH42" s="343"/>
      <c r="AI42" s="343"/>
      <c r="AJ42" s="343"/>
      <c r="AK42" s="343"/>
      <c r="AL42" s="165"/>
      <c r="AM42" s="342" t="str">
        <f t="shared" si="0"/>
        <v/>
      </c>
      <c r="AN42" s="342"/>
      <c r="AO42" s="343"/>
      <c r="AP42" s="343"/>
      <c r="AQ42" s="343"/>
      <c r="AR42" s="343"/>
      <c r="AS42" s="343"/>
      <c r="AT42" s="343"/>
      <c r="AU42" s="343"/>
      <c r="AV42" s="343"/>
      <c r="AW42" s="343"/>
      <c r="AX42" s="343"/>
      <c r="AY42" s="343"/>
      <c r="AZ42" s="343"/>
      <c r="BA42" s="343"/>
      <c r="BB42" s="343"/>
      <c r="BC42" s="343"/>
      <c r="BD42" s="165"/>
      <c r="BE42" s="342" t="str">
        <f t="shared" si="1"/>
        <v/>
      </c>
      <c r="BF42" s="342"/>
      <c r="BG42" s="343"/>
      <c r="BH42" s="343"/>
      <c r="BI42" s="343"/>
      <c r="BJ42" s="343"/>
      <c r="BK42" s="343"/>
      <c r="BL42" s="343"/>
      <c r="BM42" s="343"/>
      <c r="BN42" s="343"/>
      <c r="BO42" s="343"/>
      <c r="BP42" s="343"/>
      <c r="BQ42" s="343"/>
      <c r="BR42" s="343"/>
      <c r="BS42" s="343"/>
      <c r="BT42" s="343"/>
      <c r="BU42" s="343"/>
      <c r="BV42" s="165"/>
      <c r="BW42" s="342" t="str">
        <f t="shared" si="2"/>
        <v/>
      </c>
      <c r="BX42" s="342"/>
      <c r="BY42" s="343" t="str">
        <f>IF('各会計、関係団体の財政状況及び健全化判断比率'!B76="","",'各会計、関係団体の財政状況及び健全化判断比率'!B76)</f>
        <v/>
      </c>
      <c r="BZ42" s="343"/>
      <c r="CA42" s="343"/>
      <c r="CB42" s="343"/>
      <c r="CC42" s="343"/>
      <c r="CD42" s="343"/>
      <c r="CE42" s="343"/>
      <c r="CF42" s="343"/>
      <c r="CG42" s="343"/>
      <c r="CH42" s="343"/>
      <c r="CI42" s="343"/>
      <c r="CJ42" s="343"/>
      <c r="CK42" s="343"/>
      <c r="CL42" s="343"/>
      <c r="CM42" s="343"/>
      <c r="CN42" s="165"/>
      <c r="CO42" s="342" t="str">
        <f t="shared" si="3"/>
        <v/>
      </c>
      <c r="CP42" s="342"/>
      <c r="CQ42" s="343" t="str">
        <f>IF('各会計、関係団体の財政状況及び健全化判断比率'!BS15="","",'各会計、関係団体の財政状況及び健全化判断比率'!BS15)</f>
        <v/>
      </c>
      <c r="CR42" s="343"/>
      <c r="CS42" s="343"/>
      <c r="CT42" s="343"/>
      <c r="CU42" s="343"/>
      <c r="CV42" s="343"/>
      <c r="CW42" s="343"/>
      <c r="CX42" s="343"/>
      <c r="CY42" s="343"/>
      <c r="CZ42" s="343"/>
      <c r="DA42" s="343"/>
      <c r="DB42" s="343"/>
      <c r="DC42" s="343"/>
      <c r="DD42" s="343"/>
      <c r="DE42" s="343"/>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2" t="str">
        <f t="shared" si="5"/>
        <v/>
      </c>
      <c r="D43" s="342"/>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165"/>
      <c r="U43" s="342" t="str">
        <f t="shared" si="4"/>
        <v/>
      </c>
      <c r="V43" s="342"/>
      <c r="W43" s="343"/>
      <c r="X43" s="343"/>
      <c r="Y43" s="343"/>
      <c r="Z43" s="343"/>
      <c r="AA43" s="343"/>
      <c r="AB43" s="343"/>
      <c r="AC43" s="343"/>
      <c r="AD43" s="343"/>
      <c r="AE43" s="343"/>
      <c r="AF43" s="343"/>
      <c r="AG43" s="343"/>
      <c r="AH43" s="343"/>
      <c r="AI43" s="343"/>
      <c r="AJ43" s="343"/>
      <c r="AK43" s="343"/>
      <c r="AL43" s="165"/>
      <c r="AM43" s="342" t="str">
        <f t="shared" si="0"/>
        <v/>
      </c>
      <c r="AN43" s="342"/>
      <c r="AO43" s="343"/>
      <c r="AP43" s="343"/>
      <c r="AQ43" s="343"/>
      <c r="AR43" s="343"/>
      <c r="AS43" s="343"/>
      <c r="AT43" s="343"/>
      <c r="AU43" s="343"/>
      <c r="AV43" s="343"/>
      <c r="AW43" s="343"/>
      <c r="AX43" s="343"/>
      <c r="AY43" s="343"/>
      <c r="AZ43" s="343"/>
      <c r="BA43" s="343"/>
      <c r="BB43" s="343"/>
      <c r="BC43" s="343"/>
      <c r="BD43" s="165"/>
      <c r="BE43" s="342" t="str">
        <f t="shared" si="1"/>
        <v/>
      </c>
      <c r="BF43" s="342"/>
      <c r="BG43" s="343"/>
      <c r="BH43" s="343"/>
      <c r="BI43" s="343"/>
      <c r="BJ43" s="343"/>
      <c r="BK43" s="343"/>
      <c r="BL43" s="343"/>
      <c r="BM43" s="343"/>
      <c r="BN43" s="343"/>
      <c r="BO43" s="343"/>
      <c r="BP43" s="343"/>
      <c r="BQ43" s="343"/>
      <c r="BR43" s="343"/>
      <c r="BS43" s="343"/>
      <c r="BT43" s="343"/>
      <c r="BU43" s="343"/>
      <c r="BV43" s="165"/>
      <c r="BW43" s="342" t="str">
        <f t="shared" si="2"/>
        <v/>
      </c>
      <c r="BX43" s="342"/>
      <c r="BY43" s="343" t="str">
        <f>IF('各会計、関係団体の財政状況及び健全化判断比率'!B77="","",'各会計、関係団体の財政状況及び健全化判断比率'!B77)</f>
        <v/>
      </c>
      <c r="BZ43" s="343"/>
      <c r="CA43" s="343"/>
      <c r="CB43" s="343"/>
      <c r="CC43" s="343"/>
      <c r="CD43" s="343"/>
      <c r="CE43" s="343"/>
      <c r="CF43" s="343"/>
      <c r="CG43" s="343"/>
      <c r="CH43" s="343"/>
      <c r="CI43" s="343"/>
      <c r="CJ43" s="343"/>
      <c r="CK43" s="343"/>
      <c r="CL43" s="343"/>
      <c r="CM43" s="343"/>
      <c r="CN43" s="165"/>
      <c r="CO43" s="342" t="str">
        <f t="shared" si="3"/>
        <v/>
      </c>
      <c r="CP43" s="342"/>
      <c r="CQ43" s="343" t="str">
        <f>IF('各会計、関係団体の財政状況及び健全化判断比率'!BS16="","",'各会計、関係団体の財政状況及び健全化判断比率'!BS16)</f>
        <v/>
      </c>
      <c r="CR43" s="343"/>
      <c r="CS43" s="343"/>
      <c r="CT43" s="343"/>
      <c r="CU43" s="343"/>
      <c r="CV43" s="343"/>
      <c r="CW43" s="343"/>
      <c r="CX43" s="343"/>
      <c r="CY43" s="343"/>
      <c r="CZ43" s="343"/>
      <c r="DA43" s="343"/>
      <c r="DB43" s="343"/>
      <c r="DC43" s="343"/>
      <c r="DD43" s="343"/>
      <c r="DE43" s="343"/>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CD11:CS11"/>
    <mergeCell ref="CT11:DA11"/>
    <mergeCell ref="BN14:BU14"/>
    <mergeCell ref="BV14:CC14"/>
    <mergeCell ref="CD14:CS14"/>
    <mergeCell ref="CT14:DA14"/>
    <mergeCell ref="DB11:DI11"/>
    <mergeCell ref="B12:K17"/>
    <mergeCell ref="L12:Q12"/>
    <mergeCell ref="R12:V12"/>
    <mergeCell ref="W12:AB12"/>
    <mergeCell ref="AC12:AG12"/>
    <mergeCell ref="AH12:AL12"/>
    <mergeCell ref="AM12:AT12"/>
    <mergeCell ref="CT12:DA12"/>
    <mergeCell ref="AY14:BM14"/>
    <mergeCell ref="CD15:CS15"/>
    <mergeCell ref="AY13:BM13"/>
    <mergeCell ref="BN13:BU13"/>
    <mergeCell ref="AU12:AX12"/>
    <mergeCell ref="AY12:BM12"/>
    <mergeCell ref="BN12:BU12"/>
    <mergeCell ref="BV12:CC12"/>
    <mergeCell ref="CD12:CS12"/>
    <mergeCell ref="AM15:AT15"/>
    <mergeCell ref="DB14:DI14"/>
    <mergeCell ref="BV13:CC13"/>
    <mergeCell ref="CD13:CS13"/>
    <mergeCell ref="CT13:DA13"/>
    <mergeCell ref="DB13:DI13"/>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Y18:BM18"/>
    <mergeCell ref="BN18:BU18"/>
    <mergeCell ref="BV18:CC18"/>
    <mergeCell ref="CE18:CS19"/>
    <mergeCell ref="CT18:DA19"/>
    <mergeCell ref="DB18:DI19"/>
    <mergeCell ref="AU16:AX16"/>
    <mergeCell ref="AY16:BM16"/>
    <mergeCell ref="BN16:BU16"/>
    <mergeCell ref="BV16:CC16"/>
    <mergeCell ref="CE16:CS17"/>
    <mergeCell ref="CT16:DA17"/>
    <mergeCell ref="BV17:CC17"/>
    <mergeCell ref="DB16:DI17"/>
    <mergeCell ref="M17:Q17"/>
    <mergeCell ref="R17:V17"/>
    <mergeCell ref="W17:AB18"/>
    <mergeCell ref="AC17:AG17"/>
    <mergeCell ref="AH17:AL17"/>
    <mergeCell ref="AM17:AT17"/>
    <mergeCell ref="AU17:AX17"/>
    <mergeCell ref="AY17:BM17"/>
    <mergeCell ref="BN17:BU17"/>
    <mergeCell ref="B19:K19"/>
    <mergeCell ref="L19:V19"/>
    <mergeCell ref="W19:AB20"/>
    <mergeCell ref="AC19:AG19"/>
    <mergeCell ref="AH19:AL19"/>
    <mergeCell ref="AM19:AT19"/>
    <mergeCell ref="B20:K20"/>
    <mergeCell ref="L20:V20"/>
    <mergeCell ref="AC20:AG20"/>
    <mergeCell ref="AH20:AL20"/>
    <mergeCell ref="B18:K18"/>
    <mergeCell ref="L18:V18"/>
    <mergeCell ref="AC18:AG18"/>
    <mergeCell ref="AH18:AL18"/>
    <mergeCell ref="AM18:AT18"/>
    <mergeCell ref="AU18:AX18"/>
    <mergeCell ref="CE20:CS21"/>
    <mergeCell ref="CT20:DA21"/>
    <mergeCell ref="DB20:DI21"/>
    <mergeCell ref="AU19:AX19"/>
    <mergeCell ref="AY19:BM19"/>
    <mergeCell ref="BN19:BU19"/>
    <mergeCell ref="BV19:CC19"/>
    <mergeCell ref="B21:AX21"/>
    <mergeCell ref="AY21:BM21"/>
    <mergeCell ref="BN21:BU21"/>
    <mergeCell ref="AY20:BM20"/>
    <mergeCell ref="BN20:BU20"/>
    <mergeCell ref="BV20:CC20"/>
    <mergeCell ref="BV21:CC21"/>
    <mergeCell ref="AH22:AL23"/>
    <mergeCell ref="AM22:AR23"/>
    <mergeCell ref="AS22:AX23"/>
    <mergeCell ref="AM20:AT20"/>
    <mergeCell ref="AU20:AX20"/>
    <mergeCell ref="AY22:BM22"/>
    <mergeCell ref="B22:D30"/>
    <mergeCell ref="E22:K23"/>
    <mergeCell ref="L22:P23"/>
    <mergeCell ref="Q22:V23"/>
    <mergeCell ref="W22:Y29"/>
    <mergeCell ref="Z22:AG23"/>
    <mergeCell ref="E24:K24"/>
    <mergeCell ref="L24:P24"/>
    <mergeCell ref="Q24:V24"/>
    <mergeCell ref="Z24:AG24"/>
    <mergeCell ref="BN22:BU22"/>
    <mergeCell ref="BV22:CC22"/>
    <mergeCell ref="CE22:CS23"/>
    <mergeCell ref="CT22:DA23"/>
    <mergeCell ref="DB22:DI23"/>
    <mergeCell ref="AY23:BM23"/>
    <mergeCell ref="BN23:BU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S24:AX24"/>
    <mergeCell ref="AY24:BM24"/>
    <mergeCell ref="BN24:BU24"/>
    <mergeCell ref="E26:K26"/>
    <mergeCell ref="L26:P26"/>
    <mergeCell ref="Q26:V26"/>
    <mergeCell ref="AH26:AL26"/>
    <mergeCell ref="AM26:AR26"/>
    <mergeCell ref="Z26:AG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Z27:AG27"/>
    <mergeCell ref="AH27:AL27"/>
    <mergeCell ref="AM27:AR27"/>
    <mergeCell ref="AS27:AX27"/>
    <mergeCell ref="AY27:BM27"/>
    <mergeCell ref="BN27:BU27"/>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CE28:CS29"/>
    <mergeCell ref="BN29:BU29"/>
    <mergeCell ref="BV29:CC29"/>
    <mergeCell ref="Q28:V28"/>
    <mergeCell ref="Z28:AG28"/>
    <mergeCell ref="E29:K29"/>
    <mergeCell ref="L29:P29"/>
    <mergeCell ref="Q29:V29"/>
    <mergeCell ref="Z29:AG29"/>
    <mergeCell ref="AH29:AL29"/>
    <mergeCell ref="AM29:AR29"/>
    <mergeCell ref="BY34:CM34"/>
    <mergeCell ref="CO34:CP34"/>
    <mergeCell ref="AH30:AX30"/>
    <mergeCell ref="BC30:BM30"/>
    <mergeCell ref="CT28:DA29"/>
    <mergeCell ref="DB28:DI29"/>
    <mergeCell ref="AS29:AX29"/>
    <mergeCell ref="BC29:BM29"/>
    <mergeCell ref="AS28:AX28"/>
    <mergeCell ref="AY28:BB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AO35:BC35"/>
    <mergeCell ref="DG35:DH35"/>
    <mergeCell ref="BE35:BF35"/>
    <mergeCell ref="BG35:BU35"/>
    <mergeCell ref="BW35:BX35"/>
    <mergeCell ref="BY35:CM35"/>
    <mergeCell ref="CO35:CP35"/>
    <mergeCell ref="CQ35:DE35"/>
    <mergeCell ref="BE36:BF36"/>
    <mergeCell ref="BG36:BU36"/>
    <mergeCell ref="BW36:BX36"/>
    <mergeCell ref="CQ34:DE34"/>
    <mergeCell ref="DG34:DH34"/>
    <mergeCell ref="C35:D35"/>
    <mergeCell ref="E35:S35"/>
    <mergeCell ref="U35:V35"/>
    <mergeCell ref="W35:AK35"/>
    <mergeCell ref="AM35:AN35"/>
    <mergeCell ref="C36:D36"/>
    <mergeCell ref="E36:S36"/>
    <mergeCell ref="U36:V36"/>
    <mergeCell ref="W36:AK36"/>
    <mergeCell ref="AM36:AN36"/>
    <mergeCell ref="AO36:BC36"/>
    <mergeCell ref="DG36:DH36"/>
    <mergeCell ref="C37:D37"/>
    <mergeCell ref="E37:S37"/>
    <mergeCell ref="U37:V37"/>
    <mergeCell ref="W37:AK37"/>
    <mergeCell ref="AM37:AN37"/>
    <mergeCell ref="AO37:BC37"/>
    <mergeCell ref="DG37:DH37"/>
    <mergeCell ref="BE37:BF37"/>
    <mergeCell ref="BG37:BU37"/>
    <mergeCell ref="BE38:BF38"/>
    <mergeCell ref="BG38:BU38"/>
    <mergeCell ref="BW38:BX38"/>
    <mergeCell ref="BY36:CM36"/>
    <mergeCell ref="CO36:CP36"/>
    <mergeCell ref="CQ36:DE36"/>
    <mergeCell ref="BW37:BX37"/>
    <mergeCell ref="BY37:CM37"/>
    <mergeCell ref="CO37:CP37"/>
    <mergeCell ref="CQ37:DE37"/>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40:BF40"/>
    <mergeCell ref="BG40:BU40"/>
    <mergeCell ref="BW40:BX40"/>
    <mergeCell ref="BY38:CM38"/>
    <mergeCell ref="CO38:CP38"/>
    <mergeCell ref="CQ38:DE38"/>
    <mergeCell ref="BW39:BX39"/>
    <mergeCell ref="BY39:CM39"/>
    <mergeCell ref="CO39:CP39"/>
    <mergeCell ref="CQ39:DE39"/>
    <mergeCell ref="C40:D40"/>
    <mergeCell ref="E40:S40"/>
    <mergeCell ref="U40:V40"/>
    <mergeCell ref="W40:AK40"/>
    <mergeCell ref="AM40:AN40"/>
    <mergeCell ref="AO40:BC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6564</v>
      </c>
      <c r="J41" s="83">
        <v>7406</v>
      </c>
      <c r="K41" s="83">
        <v>7723</v>
      </c>
      <c r="L41" s="83">
        <v>8185</v>
      </c>
      <c r="M41" s="84">
        <v>8120</v>
      </c>
    </row>
    <row r="42" spans="2:13" ht="27.75" customHeight="1" x14ac:dyDescent="0.15">
      <c r="B42" s="1171"/>
      <c r="C42" s="1172"/>
      <c r="D42" s="85"/>
      <c r="E42" s="1175" t="s">
        <v>26</v>
      </c>
      <c r="F42" s="1175"/>
      <c r="G42" s="1175"/>
      <c r="H42" s="1176"/>
      <c r="I42" s="86">
        <v>77</v>
      </c>
      <c r="J42" s="87" t="s">
        <v>477</v>
      </c>
      <c r="K42" s="87" t="s">
        <v>477</v>
      </c>
      <c r="L42" s="87" t="s">
        <v>477</v>
      </c>
      <c r="M42" s="88" t="s">
        <v>477</v>
      </c>
    </row>
    <row r="43" spans="2:13" ht="27.75" customHeight="1" x14ac:dyDescent="0.15">
      <c r="B43" s="1171"/>
      <c r="C43" s="1172"/>
      <c r="D43" s="85"/>
      <c r="E43" s="1175" t="s">
        <v>27</v>
      </c>
      <c r="F43" s="1175"/>
      <c r="G43" s="1175"/>
      <c r="H43" s="1176"/>
      <c r="I43" s="86">
        <v>2501</v>
      </c>
      <c r="J43" s="87">
        <v>2502</v>
      </c>
      <c r="K43" s="87">
        <v>2461</v>
      </c>
      <c r="L43" s="87">
        <v>2406</v>
      </c>
      <c r="M43" s="88">
        <v>2480</v>
      </c>
    </row>
    <row r="44" spans="2:13" ht="27.75" customHeight="1" x14ac:dyDescent="0.15">
      <c r="B44" s="1171"/>
      <c r="C44" s="1172"/>
      <c r="D44" s="85"/>
      <c r="E44" s="1175" t="s">
        <v>28</v>
      </c>
      <c r="F44" s="1175"/>
      <c r="G44" s="1175"/>
      <c r="H44" s="1176"/>
      <c r="I44" s="86">
        <v>847</v>
      </c>
      <c r="J44" s="87">
        <v>803</v>
      </c>
      <c r="K44" s="87">
        <v>767</v>
      </c>
      <c r="L44" s="87">
        <v>728</v>
      </c>
      <c r="M44" s="88">
        <v>717</v>
      </c>
    </row>
    <row r="45" spans="2:13" ht="27.75" customHeight="1" x14ac:dyDescent="0.15">
      <c r="B45" s="1171"/>
      <c r="C45" s="1172"/>
      <c r="D45" s="85"/>
      <c r="E45" s="1175" t="s">
        <v>29</v>
      </c>
      <c r="F45" s="1175"/>
      <c r="G45" s="1175"/>
      <c r="H45" s="1176"/>
      <c r="I45" s="86">
        <v>668</v>
      </c>
      <c r="J45" s="87">
        <v>560</v>
      </c>
      <c r="K45" s="87">
        <v>524</v>
      </c>
      <c r="L45" s="87">
        <v>445</v>
      </c>
      <c r="M45" s="88">
        <v>295</v>
      </c>
    </row>
    <row r="46" spans="2:13" ht="27.75" customHeight="1" x14ac:dyDescent="0.15">
      <c r="B46" s="1171"/>
      <c r="C46" s="1172"/>
      <c r="D46" s="85"/>
      <c r="E46" s="1175" t="s">
        <v>30</v>
      </c>
      <c r="F46" s="1175"/>
      <c r="G46" s="1175"/>
      <c r="H46" s="1176"/>
      <c r="I46" s="86" t="s">
        <v>477</v>
      </c>
      <c r="J46" s="87" t="s">
        <v>477</v>
      </c>
      <c r="K46" s="87" t="s">
        <v>477</v>
      </c>
      <c r="L46" s="87" t="s">
        <v>477</v>
      </c>
      <c r="M46" s="88" t="s">
        <v>477</v>
      </c>
    </row>
    <row r="47" spans="2:13" ht="27.75" customHeight="1" x14ac:dyDescent="0.15">
      <c r="B47" s="1171"/>
      <c r="C47" s="1172"/>
      <c r="D47" s="85"/>
      <c r="E47" s="1175" t="s">
        <v>31</v>
      </c>
      <c r="F47" s="1175"/>
      <c r="G47" s="1175"/>
      <c r="H47" s="1176"/>
      <c r="I47" s="86" t="s">
        <v>477</v>
      </c>
      <c r="J47" s="87" t="s">
        <v>477</v>
      </c>
      <c r="K47" s="87" t="s">
        <v>477</v>
      </c>
      <c r="L47" s="87" t="s">
        <v>477</v>
      </c>
      <c r="M47" s="88" t="s">
        <v>477</v>
      </c>
    </row>
    <row r="48" spans="2:13" ht="27.75" customHeight="1" x14ac:dyDescent="0.15">
      <c r="B48" s="1173"/>
      <c r="C48" s="1174"/>
      <c r="D48" s="85"/>
      <c r="E48" s="1175" t="s">
        <v>32</v>
      </c>
      <c r="F48" s="1175"/>
      <c r="G48" s="1175"/>
      <c r="H48" s="1176"/>
      <c r="I48" s="86" t="s">
        <v>477</v>
      </c>
      <c r="J48" s="87" t="s">
        <v>477</v>
      </c>
      <c r="K48" s="87" t="s">
        <v>477</v>
      </c>
      <c r="L48" s="87" t="s">
        <v>477</v>
      </c>
      <c r="M48" s="88" t="s">
        <v>477</v>
      </c>
    </row>
    <row r="49" spans="2:13" ht="27.75" customHeight="1" x14ac:dyDescent="0.15">
      <c r="B49" s="1169" t="s">
        <v>33</v>
      </c>
      <c r="C49" s="1170"/>
      <c r="D49" s="89"/>
      <c r="E49" s="1175" t="s">
        <v>34</v>
      </c>
      <c r="F49" s="1175"/>
      <c r="G49" s="1175"/>
      <c r="H49" s="1176"/>
      <c r="I49" s="86">
        <v>3222</v>
      </c>
      <c r="J49" s="87">
        <v>3360</v>
      </c>
      <c r="K49" s="87">
        <v>3566</v>
      </c>
      <c r="L49" s="87">
        <v>3921</v>
      </c>
      <c r="M49" s="88">
        <v>4350</v>
      </c>
    </row>
    <row r="50" spans="2:13" ht="27.75" customHeight="1" x14ac:dyDescent="0.15">
      <c r="B50" s="1171"/>
      <c r="C50" s="1172"/>
      <c r="D50" s="85"/>
      <c r="E50" s="1175" t="s">
        <v>35</v>
      </c>
      <c r="F50" s="1175"/>
      <c r="G50" s="1175"/>
      <c r="H50" s="1176"/>
      <c r="I50" s="86">
        <v>98</v>
      </c>
      <c r="J50" s="87">
        <v>91</v>
      </c>
      <c r="K50" s="87">
        <v>87</v>
      </c>
      <c r="L50" s="87">
        <v>75</v>
      </c>
      <c r="M50" s="88">
        <v>61</v>
      </c>
    </row>
    <row r="51" spans="2:13" ht="27.75" customHeight="1" x14ac:dyDescent="0.15">
      <c r="B51" s="1173"/>
      <c r="C51" s="1174"/>
      <c r="D51" s="85"/>
      <c r="E51" s="1175" t="s">
        <v>36</v>
      </c>
      <c r="F51" s="1175"/>
      <c r="G51" s="1175"/>
      <c r="H51" s="1176"/>
      <c r="I51" s="86">
        <v>7049</v>
      </c>
      <c r="J51" s="87">
        <v>7648</v>
      </c>
      <c r="K51" s="87">
        <v>7692</v>
      </c>
      <c r="L51" s="87">
        <v>7744</v>
      </c>
      <c r="M51" s="88">
        <v>7746</v>
      </c>
    </row>
    <row r="52" spans="2:13" ht="27.75" customHeight="1" thickBot="1" x14ac:dyDescent="0.2">
      <c r="B52" s="1177" t="s">
        <v>37</v>
      </c>
      <c r="C52" s="1178"/>
      <c r="D52" s="90"/>
      <c r="E52" s="1179" t="s">
        <v>38</v>
      </c>
      <c r="F52" s="1179"/>
      <c r="G52" s="1179"/>
      <c r="H52" s="1180"/>
      <c r="I52" s="91">
        <v>287</v>
      </c>
      <c r="J52" s="92">
        <v>172</v>
      </c>
      <c r="K52" s="92">
        <v>130</v>
      </c>
      <c r="L52" s="92">
        <v>24</v>
      </c>
      <c r="M52" s="93">
        <v>-546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34057</v>
      </c>
      <c r="E3" s="116"/>
      <c r="F3" s="117">
        <v>49426</v>
      </c>
      <c r="G3" s="118"/>
      <c r="H3" s="119"/>
    </row>
    <row r="4" spans="1:8" x14ac:dyDescent="0.15">
      <c r="A4" s="120"/>
      <c r="B4" s="121"/>
      <c r="C4" s="122"/>
      <c r="D4" s="123">
        <v>18464</v>
      </c>
      <c r="E4" s="124"/>
      <c r="F4" s="125">
        <v>26568</v>
      </c>
      <c r="G4" s="126"/>
      <c r="H4" s="127"/>
    </row>
    <row r="5" spans="1:8" x14ac:dyDescent="0.15">
      <c r="A5" s="108" t="s">
        <v>510</v>
      </c>
      <c r="B5" s="113"/>
      <c r="C5" s="114"/>
      <c r="D5" s="115">
        <v>67337</v>
      </c>
      <c r="E5" s="116"/>
      <c r="F5" s="117">
        <v>42839</v>
      </c>
      <c r="G5" s="118"/>
      <c r="H5" s="119"/>
    </row>
    <row r="6" spans="1:8" x14ac:dyDescent="0.15">
      <c r="A6" s="120"/>
      <c r="B6" s="121"/>
      <c r="C6" s="122"/>
      <c r="D6" s="123">
        <v>21655</v>
      </c>
      <c r="E6" s="124"/>
      <c r="F6" s="125">
        <v>22027</v>
      </c>
      <c r="G6" s="126"/>
      <c r="H6" s="127"/>
    </row>
    <row r="7" spans="1:8" x14ac:dyDescent="0.15">
      <c r="A7" s="108" t="s">
        <v>511</v>
      </c>
      <c r="B7" s="113"/>
      <c r="C7" s="114"/>
      <c r="D7" s="115">
        <v>36621</v>
      </c>
      <c r="E7" s="116"/>
      <c r="F7" s="117">
        <v>46819</v>
      </c>
      <c r="G7" s="118"/>
      <c r="H7" s="119"/>
    </row>
    <row r="8" spans="1:8" x14ac:dyDescent="0.15">
      <c r="A8" s="120"/>
      <c r="B8" s="121"/>
      <c r="C8" s="122"/>
      <c r="D8" s="123">
        <v>10792</v>
      </c>
      <c r="E8" s="124"/>
      <c r="F8" s="125">
        <v>24121</v>
      </c>
      <c r="G8" s="126"/>
      <c r="H8" s="127"/>
    </row>
    <row r="9" spans="1:8" x14ac:dyDescent="0.15">
      <c r="A9" s="108" t="s">
        <v>512</v>
      </c>
      <c r="B9" s="113"/>
      <c r="C9" s="114"/>
      <c r="D9" s="115">
        <v>44872</v>
      </c>
      <c r="E9" s="116"/>
      <c r="F9" s="117">
        <v>53270</v>
      </c>
      <c r="G9" s="118"/>
      <c r="H9" s="119"/>
    </row>
    <row r="10" spans="1:8" x14ac:dyDescent="0.15">
      <c r="A10" s="120"/>
      <c r="B10" s="121"/>
      <c r="C10" s="122"/>
      <c r="D10" s="123">
        <v>10739</v>
      </c>
      <c r="E10" s="124"/>
      <c r="F10" s="125">
        <v>24316</v>
      </c>
      <c r="G10" s="126"/>
      <c r="H10" s="127"/>
    </row>
    <row r="11" spans="1:8" x14ac:dyDescent="0.15">
      <c r="A11" s="108" t="s">
        <v>513</v>
      </c>
      <c r="B11" s="113"/>
      <c r="C11" s="114"/>
      <c r="D11" s="115">
        <v>22895</v>
      </c>
      <c r="E11" s="116"/>
      <c r="F11" s="117">
        <v>53292</v>
      </c>
      <c r="G11" s="118"/>
      <c r="H11" s="119"/>
    </row>
    <row r="12" spans="1:8" x14ac:dyDescent="0.15">
      <c r="A12" s="120"/>
      <c r="B12" s="121"/>
      <c r="C12" s="128"/>
      <c r="D12" s="123">
        <v>7469</v>
      </c>
      <c r="E12" s="124"/>
      <c r="F12" s="125">
        <v>28900</v>
      </c>
      <c r="G12" s="126"/>
      <c r="H12" s="127"/>
    </row>
    <row r="13" spans="1:8" x14ac:dyDescent="0.15">
      <c r="A13" s="108"/>
      <c r="B13" s="113"/>
      <c r="C13" s="129"/>
      <c r="D13" s="130">
        <v>41156</v>
      </c>
      <c r="E13" s="131"/>
      <c r="F13" s="132">
        <v>49129</v>
      </c>
      <c r="G13" s="133"/>
      <c r="H13" s="119"/>
    </row>
    <row r="14" spans="1:8" x14ac:dyDescent="0.15">
      <c r="A14" s="120"/>
      <c r="B14" s="121"/>
      <c r="C14" s="122"/>
      <c r="D14" s="123">
        <v>13824</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5.0199999999999996</v>
      </c>
      <c r="C19" s="134">
        <f>ROUND(VALUE(SUBSTITUTE(実質収支比率等に係る経年分析!G$48,"▲","-")),2)</f>
        <v>4.3099999999999996</v>
      </c>
      <c r="D19" s="134">
        <f>ROUND(VALUE(SUBSTITUTE(実質収支比率等に係る経年分析!H$48,"▲","-")),2)</f>
        <v>5.29</v>
      </c>
      <c r="E19" s="134">
        <f>ROUND(VALUE(SUBSTITUTE(実質収支比率等に係る経年分析!I$48,"▲","-")),2)</f>
        <v>4.7</v>
      </c>
      <c r="F19" s="134">
        <f>ROUND(VALUE(SUBSTITUTE(実質収支比率等に係る経年分析!J$48,"▲","-")),2)</f>
        <v>3.44</v>
      </c>
    </row>
    <row r="20" spans="1:11" x14ac:dyDescent="0.15">
      <c r="A20" s="134" t="s">
        <v>43</v>
      </c>
      <c r="B20" s="134">
        <f>ROUND(VALUE(SUBSTITUTE(実質収支比率等に係る経年分析!F$47,"▲","-")),2)</f>
        <v>8.07</v>
      </c>
      <c r="C20" s="134">
        <f>ROUND(VALUE(SUBSTITUTE(実質収支比率等に係る経年分析!G$47,"▲","-")),2)</f>
        <v>8.44</v>
      </c>
      <c r="D20" s="134">
        <f>ROUND(VALUE(SUBSTITUTE(実質収支比率等に係る経年分析!H$47,"▲","-")),2)</f>
        <v>8.85</v>
      </c>
      <c r="E20" s="134">
        <f>ROUND(VALUE(SUBSTITUTE(実質収支比率等に係る経年分析!I$47,"▲","-")),2)</f>
        <v>9.19</v>
      </c>
      <c r="F20" s="134">
        <f>ROUND(VALUE(SUBSTITUTE(実質収支比率等に係る経年分析!J$47,"▲","-")),2)</f>
        <v>9.48</v>
      </c>
    </row>
    <row r="21" spans="1:11" x14ac:dyDescent="0.15">
      <c r="A21" s="134" t="s">
        <v>44</v>
      </c>
      <c r="B21" s="134">
        <f>IF(ISNUMBER(VALUE(SUBSTITUTE(実質収支比率等に係る経年分析!F$49,"▲","-"))),ROUND(VALUE(SUBSTITUTE(実質収支比率等に係る経年分析!F$49,"▲","-")),2),NA())</f>
        <v>0.75</v>
      </c>
      <c r="C21" s="134">
        <f>IF(ISNUMBER(VALUE(SUBSTITUTE(実質収支比率等に係る経年分析!G$49,"▲","-"))),ROUND(VALUE(SUBSTITUTE(実質収支比率等に係る経年分析!G$49,"▲","-")),2),NA())</f>
        <v>-0.63</v>
      </c>
      <c r="D21" s="134">
        <f>IF(ISNUMBER(VALUE(SUBSTITUTE(実質収支比率等に係る経年分析!H$49,"▲","-"))),ROUND(VALUE(SUBSTITUTE(実質収支比率等に係る経年分析!H$49,"▲","-")),2),NA())</f>
        <v>1</v>
      </c>
      <c r="E21" s="134">
        <f>IF(ISNUMBER(VALUE(SUBSTITUTE(実質収支比率等に係る経年分析!I$49,"▲","-"))),ROUND(VALUE(SUBSTITUTE(実質収支比率等に係る経年分析!I$49,"▲","-")),2),NA())</f>
        <v>-0.48</v>
      </c>
      <c r="F21" s="134">
        <f>IF(ISNUMBER(VALUE(SUBSTITUTE(実質収支比率等に係る経年分析!J$49,"▲","-"))),ROUND(VALUE(SUBSTITUTE(実質収支比率等に係る経年分析!J$49,"▲","-")),2),NA())</f>
        <v>-1.18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介護サービス事業会計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介護保険事業会計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1.53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1.07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国民健康保険事業会計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2.65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2.61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2.94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1.78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後期高齢者医療事業会計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0.28999999999999998</v>
      </c>
    </row>
    <row r="34" spans="1:16" x14ac:dyDescent="0.15">
      <c r="A34" s="135" t="str">
        <f>IF(連結実質赤字比率に係る赤字・黒字の構成分析!C$36="",NA(),連結実質赤字比率に係る赤字・黒字の構成分析!C$36)</f>
        <v>藍寿苑介護サービス事業特別会計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10.199999999999999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605</v>
      </c>
      <c r="E42" s="136"/>
      <c r="F42" s="136"/>
      <c r="G42" s="136">
        <f>'実質公債費比率（分子）の構造'!L$52</f>
        <v>629</v>
      </c>
      <c r="H42" s="136"/>
      <c r="I42" s="136"/>
      <c r="J42" s="136">
        <f>'実質公債費比率（分子）の構造'!M$52</f>
        <v>658</v>
      </c>
      <c r="K42" s="136"/>
      <c r="L42" s="136"/>
      <c r="M42" s="136">
        <f>'実質公債費比率（分子）の構造'!N$52</f>
        <v>663</v>
      </c>
      <c r="N42" s="136"/>
      <c r="O42" s="136"/>
      <c r="P42" s="136">
        <f>'実質公債費比率（分子）の構造'!O$52</f>
        <v>751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50</v>
      </c>
      <c r="C45" s="136"/>
      <c r="D45" s="136"/>
      <c r="E45" s="136">
        <f>'実質公債費比率（分子）の構造'!L$49</f>
        <v>51</v>
      </c>
      <c r="F45" s="136"/>
      <c r="G45" s="136"/>
      <c r="H45" s="136">
        <f>'実質公債費比率（分子）の構造'!M$49</f>
        <v>51</v>
      </c>
      <c r="I45" s="136"/>
      <c r="J45" s="136"/>
      <c r="K45" s="136">
        <f>'実質公債費比率（分子）の構造'!N$49</f>
        <v>51</v>
      </c>
      <c r="L45" s="136"/>
      <c r="M45" s="136"/>
      <c r="N45" s="136">
        <f>'実質公債費比率（分子）の構造'!O$49</f>
        <v>63</v>
      </c>
      <c r="O45" s="136"/>
      <c r="P45" s="136"/>
    </row>
    <row r="46" spans="1:16" x14ac:dyDescent="0.15">
      <c r="A46" s="136" t="s">
        <v>55</v>
      </c>
      <c r="B46" s="136">
        <f>'実質公債費比率（分子）の構造'!K$48</f>
        <v>102</v>
      </c>
      <c r="C46" s="136"/>
      <c r="D46" s="136"/>
      <c r="E46" s="136">
        <f>'実質公債費比率（分子）の構造'!L$48</f>
        <v>112</v>
      </c>
      <c r="F46" s="136"/>
      <c r="G46" s="136"/>
      <c r="H46" s="136">
        <f>'実質公債費比率（分子）の構造'!M$48</f>
        <v>129</v>
      </c>
      <c r="I46" s="136"/>
      <c r="J46" s="136"/>
      <c r="K46" s="136">
        <f>'実質公債費比率（分子）の構造'!N$48</f>
        <v>143</v>
      </c>
      <c r="L46" s="136"/>
      <c r="M46" s="136"/>
      <c r="N46" s="136">
        <f>'実質公債費比率（分子）の構造'!O$48</f>
        <v>144</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888</v>
      </c>
      <c r="C49" s="136"/>
      <c r="D49" s="136"/>
      <c r="E49" s="136">
        <f>'実質公債費比率（分子）の構造'!L$45</f>
        <v>885</v>
      </c>
      <c r="F49" s="136"/>
      <c r="G49" s="136"/>
      <c r="H49" s="136">
        <f>'実質公債費比率（分子）の構造'!M$45</f>
        <v>883</v>
      </c>
      <c r="I49" s="136"/>
      <c r="J49" s="136"/>
      <c r="K49" s="136">
        <f>'実質公債費比率（分子）の構造'!N$45</f>
        <v>863</v>
      </c>
      <c r="L49" s="136"/>
      <c r="M49" s="136"/>
      <c r="N49" s="136">
        <f>'実質公債費比率（分子）の構造'!O$45</f>
        <v>760</v>
      </c>
      <c r="O49" s="136"/>
      <c r="P49" s="136"/>
    </row>
    <row r="50" spans="1:16" x14ac:dyDescent="0.15">
      <c r="A50" s="136" t="s">
        <v>58</v>
      </c>
      <c r="B50" s="136" t="e">
        <f>NA()</f>
        <v>#N/A</v>
      </c>
      <c r="C50" s="136">
        <f>IF(ISNUMBER('実質公債費比率（分子）の構造'!K$53),'実質公債費比率（分子）の構造'!K$53,NA())</f>
        <v>435</v>
      </c>
      <c r="D50" s="136" t="e">
        <f>NA()</f>
        <v>#N/A</v>
      </c>
      <c r="E50" s="136" t="e">
        <f>NA()</f>
        <v>#N/A</v>
      </c>
      <c r="F50" s="136">
        <f>IF(ISNUMBER('実質公債費比率（分子）の構造'!L$53),'実質公債費比率（分子）の構造'!L$53,NA())</f>
        <v>419</v>
      </c>
      <c r="G50" s="136" t="e">
        <f>NA()</f>
        <v>#N/A</v>
      </c>
      <c r="H50" s="136" t="e">
        <f>NA()</f>
        <v>#N/A</v>
      </c>
      <c r="I50" s="136">
        <f>IF(ISNUMBER('実質公債費比率（分子）の構造'!M$53),'実質公債費比率（分子）の構造'!M$53,NA())</f>
        <v>405</v>
      </c>
      <c r="J50" s="136" t="e">
        <f>NA()</f>
        <v>#N/A</v>
      </c>
      <c r="K50" s="136" t="e">
        <f>NA()</f>
        <v>#N/A</v>
      </c>
      <c r="L50" s="136">
        <f>IF(ISNUMBER('実質公債費比率（分子）の構造'!N$53),'実質公債費比率（分子）の構造'!N$53,NA())</f>
        <v>394</v>
      </c>
      <c r="M50" s="136" t="e">
        <f>NA()</f>
        <v>#N/A</v>
      </c>
      <c r="N50" s="136" t="e">
        <f>NA()</f>
        <v>#N/A</v>
      </c>
      <c r="O50" s="136">
        <f>IF(ISNUMBER('実質公債費比率（分子）の構造'!O$53),'実質公債費比率（分子）の構造'!O$53,NA())</f>
        <v>216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7049</v>
      </c>
      <c r="E56" s="135"/>
      <c r="F56" s="135"/>
      <c r="G56" s="135">
        <f>'将来負担比率（分子）の構造'!J$51</f>
        <v>7648</v>
      </c>
      <c r="H56" s="135"/>
      <c r="I56" s="135"/>
      <c r="J56" s="135">
        <f>'将来負担比率（分子）の構造'!K$51</f>
        <v>7692</v>
      </c>
      <c r="K56" s="135"/>
      <c r="L56" s="135"/>
      <c r="M56" s="135">
        <f>'将来負担比率（分子）の構造'!L$51</f>
        <v>7744</v>
      </c>
      <c r="N56" s="135"/>
      <c r="O56" s="135"/>
      <c r="P56" s="135">
        <f>'将来負担比率（分子）の構造'!M$51</f>
        <v>7746</v>
      </c>
    </row>
    <row r="57" spans="1:16" x14ac:dyDescent="0.15">
      <c r="A57" s="135" t="s">
        <v>35</v>
      </c>
      <c r="B57" s="135"/>
      <c r="C57" s="135"/>
      <c r="D57" s="135">
        <f>'将来負担比率（分子）の構造'!I$50</f>
        <v>98</v>
      </c>
      <c r="E57" s="135"/>
      <c r="F57" s="135"/>
      <c r="G57" s="135">
        <f>'将来負担比率（分子）の構造'!J$50</f>
        <v>91</v>
      </c>
      <c r="H57" s="135"/>
      <c r="I57" s="135"/>
      <c r="J57" s="135">
        <f>'将来負担比率（分子）の構造'!K$50</f>
        <v>87</v>
      </c>
      <c r="K57" s="135"/>
      <c r="L57" s="135"/>
      <c r="M57" s="135">
        <f>'将来負担比率（分子）の構造'!L$50</f>
        <v>75</v>
      </c>
      <c r="N57" s="135"/>
      <c r="O57" s="135"/>
      <c r="P57" s="135">
        <f>'将来負担比率（分子）の構造'!M$50</f>
        <v>61</v>
      </c>
    </row>
    <row r="58" spans="1:16" x14ac:dyDescent="0.15">
      <c r="A58" s="135" t="s">
        <v>34</v>
      </c>
      <c r="B58" s="135"/>
      <c r="C58" s="135"/>
      <c r="D58" s="135">
        <f>'将来負担比率（分子）の構造'!I$49</f>
        <v>3222</v>
      </c>
      <c r="E58" s="135"/>
      <c r="F58" s="135"/>
      <c r="G58" s="135">
        <f>'将来負担比率（分子）の構造'!J$49</f>
        <v>3360</v>
      </c>
      <c r="H58" s="135"/>
      <c r="I58" s="135"/>
      <c r="J58" s="135">
        <f>'将来負担比率（分子）の構造'!K$49</f>
        <v>3566</v>
      </c>
      <c r="K58" s="135"/>
      <c r="L58" s="135"/>
      <c r="M58" s="135">
        <f>'将来負担比率（分子）の構造'!L$49</f>
        <v>3921</v>
      </c>
      <c r="N58" s="135"/>
      <c r="O58" s="135"/>
      <c r="P58" s="135">
        <f>'将来負担比率（分子）の構造'!M$49</f>
        <v>4350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668</v>
      </c>
      <c r="C62" s="135"/>
      <c r="D62" s="135"/>
      <c r="E62" s="135">
        <f>'将来負担比率（分子）の構造'!J$45</f>
        <v>560</v>
      </c>
      <c r="F62" s="135"/>
      <c r="G62" s="135"/>
      <c r="H62" s="135">
        <f>'将来負担比率（分子）の構造'!K$45</f>
        <v>524</v>
      </c>
      <c r="I62" s="135"/>
      <c r="J62" s="135"/>
      <c r="K62" s="135">
        <f>'将来負担比率（分子）の構造'!L$45</f>
        <v>445</v>
      </c>
      <c r="L62" s="135"/>
      <c r="M62" s="135"/>
      <c r="N62" s="135">
        <f>'将来負担比率（分子）の構造'!M$45</f>
        <v>295</v>
      </c>
      <c r="O62" s="135"/>
      <c r="P62" s="135"/>
    </row>
    <row r="63" spans="1:16" x14ac:dyDescent="0.15">
      <c r="A63" s="135" t="s">
        <v>28</v>
      </c>
      <c r="B63" s="135">
        <f>'将来負担比率（分子）の構造'!I$44</f>
        <v>847</v>
      </c>
      <c r="C63" s="135"/>
      <c r="D63" s="135"/>
      <c r="E63" s="135">
        <f>'将来負担比率（分子）の構造'!J$44</f>
        <v>803</v>
      </c>
      <c r="F63" s="135"/>
      <c r="G63" s="135"/>
      <c r="H63" s="135">
        <f>'将来負担比率（分子）の構造'!K$44</f>
        <v>767</v>
      </c>
      <c r="I63" s="135"/>
      <c r="J63" s="135"/>
      <c r="K63" s="135">
        <f>'将来負担比率（分子）の構造'!L$44</f>
        <v>728</v>
      </c>
      <c r="L63" s="135"/>
      <c r="M63" s="135"/>
      <c r="N63" s="135">
        <f>'将来負担比率（分子）の構造'!M$44</f>
        <v>717</v>
      </c>
      <c r="O63" s="135"/>
      <c r="P63" s="135"/>
    </row>
    <row r="64" spans="1:16" x14ac:dyDescent="0.15">
      <c r="A64" s="135" t="s">
        <v>27</v>
      </c>
      <c r="B64" s="135">
        <f>'将来負担比率（分子）の構造'!I$43</f>
        <v>2501</v>
      </c>
      <c r="C64" s="135"/>
      <c r="D64" s="135"/>
      <c r="E64" s="135">
        <f>'将来負担比率（分子）の構造'!J$43</f>
        <v>2502</v>
      </c>
      <c r="F64" s="135"/>
      <c r="G64" s="135"/>
      <c r="H64" s="135">
        <f>'将来負担比率（分子）の構造'!K$43</f>
        <v>2461</v>
      </c>
      <c r="I64" s="135"/>
      <c r="J64" s="135"/>
      <c r="K64" s="135">
        <f>'将来負担比率（分子）の構造'!L$43</f>
        <v>2406</v>
      </c>
      <c r="L64" s="135"/>
      <c r="M64" s="135"/>
      <c r="N64" s="135">
        <f>'将来負担比率（分子）の構造'!M$43</f>
        <v>2480</v>
      </c>
      <c r="O64" s="135"/>
      <c r="P64" s="135"/>
    </row>
    <row r="65" spans="1:16" x14ac:dyDescent="0.15">
      <c r="A65" s="135" t="s">
        <v>26</v>
      </c>
      <c r="B65" s="135">
        <f>'将来負担比率（分子）の構造'!I$42</f>
        <v>77</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6564</v>
      </c>
      <c r="C66" s="135"/>
      <c r="D66" s="135"/>
      <c r="E66" s="135">
        <f>'将来負担比率（分子）の構造'!J$41</f>
        <v>7406</v>
      </c>
      <c r="F66" s="135"/>
      <c r="G66" s="135"/>
      <c r="H66" s="135">
        <f>'将来負担比率（分子）の構造'!K$41</f>
        <v>7723</v>
      </c>
      <c r="I66" s="135"/>
      <c r="J66" s="135"/>
      <c r="K66" s="135">
        <f>'将来負担比率（分子）の構造'!L$41</f>
        <v>8185</v>
      </c>
      <c r="L66" s="135"/>
      <c r="M66" s="135"/>
      <c r="N66" s="135">
        <f>'将来負担比率（分子）の構造'!M$41</f>
        <v>8120</v>
      </c>
      <c r="O66" s="135"/>
      <c r="P66" s="135"/>
    </row>
    <row r="67" spans="1:16" x14ac:dyDescent="0.15">
      <c r="A67" s="135" t="s">
        <v>62</v>
      </c>
      <c r="B67" s="135" t="e">
        <f>NA()</f>
        <v>#N/A</v>
      </c>
      <c r="C67" s="135">
        <f>IF(ISNUMBER('将来負担比率（分子）の構造'!I$52), IF('将来負担比率（分子）の構造'!I$52 &lt; 0, 0, '将来負担比率（分子）の構造'!I$52), NA())</f>
        <v>287</v>
      </c>
      <c r="D67" s="135" t="e">
        <f>NA()</f>
        <v>#N/A</v>
      </c>
      <c r="E67" s="135" t="e">
        <f>NA()</f>
        <v>#N/A</v>
      </c>
      <c r="F67" s="135">
        <f>IF(ISNUMBER('将来負担比率（分子）の構造'!J$52), IF('将来負担比率（分子）の構造'!J$52 &lt; 0, 0, '将来負担比率（分子）の構造'!J$52), NA())</f>
        <v>172</v>
      </c>
      <c r="G67" s="135" t="e">
        <f>NA()</f>
        <v>#N/A</v>
      </c>
      <c r="H67" s="135" t="e">
        <f>NA()</f>
        <v>#N/A</v>
      </c>
      <c r="I67" s="135">
        <f>IF(ISNUMBER('将来負担比率（分子）の構造'!K$52), IF('将来負担比率（分子）の構造'!K$52 &lt; 0, 0, '将来負担比率（分子）の構造'!K$52), NA())</f>
        <v>130</v>
      </c>
      <c r="J67" s="135" t="e">
        <f>NA()</f>
        <v>#N/A</v>
      </c>
      <c r="K67" s="135" t="e">
        <f>NA()</f>
        <v>#N/A</v>
      </c>
      <c r="L67" s="135">
        <f>IF(ISNUMBER('将来負担比率（分子）の構造'!L$52), IF('将来負担比率（分子）の構造'!L$52 &lt; 0, 0, '将来負担比率（分子）の構造'!L$52), NA())</f>
        <v>24</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207</v>
      </c>
      <c r="C5" s="674"/>
      <c r="D5" s="674"/>
      <c r="E5" s="674"/>
      <c r="F5" s="674"/>
      <c r="G5" s="674"/>
      <c r="H5" s="674"/>
      <c r="I5" s="674"/>
      <c r="J5" s="674"/>
      <c r="K5" s="674"/>
      <c r="L5" s="674"/>
      <c r="M5" s="674"/>
      <c r="N5" s="674"/>
      <c r="O5" s="674"/>
      <c r="P5" s="674"/>
      <c r="Q5" s="675"/>
      <c r="R5" s="638">
        <v>4041002</v>
      </c>
      <c r="S5" s="639"/>
      <c r="T5" s="639"/>
      <c r="U5" s="639"/>
      <c r="V5" s="639"/>
      <c r="W5" s="639"/>
      <c r="X5" s="639"/>
      <c r="Y5" s="686"/>
      <c r="Z5" s="699">
        <v>40</v>
      </c>
      <c r="AA5" s="699"/>
      <c r="AB5" s="699"/>
      <c r="AC5" s="699"/>
      <c r="AD5" s="700">
        <v>4041002</v>
      </c>
      <c r="AE5" s="700"/>
      <c r="AF5" s="700"/>
      <c r="AG5" s="700"/>
      <c r="AH5" s="700"/>
      <c r="AI5" s="700"/>
      <c r="AJ5" s="700"/>
      <c r="AK5" s="700"/>
      <c r="AL5" s="687">
        <v>66.2</v>
      </c>
      <c r="AM5" s="656"/>
      <c r="AN5" s="656"/>
      <c r="AO5" s="688"/>
      <c r="AP5" s="673" t="s">
        <v>208</v>
      </c>
      <c r="AQ5" s="674"/>
      <c r="AR5" s="674"/>
      <c r="AS5" s="674"/>
      <c r="AT5" s="674"/>
      <c r="AU5" s="674"/>
      <c r="AV5" s="674"/>
      <c r="AW5" s="674"/>
      <c r="AX5" s="674"/>
      <c r="AY5" s="674"/>
      <c r="AZ5" s="674"/>
      <c r="BA5" s="674"/>
      <c r="BB5" s="674"/>
      <c r="BC5" s="674"/>
      <c r="BD5" s="674"/>
      <c r="BE5" s="674"/>
      <c r="BF5" s="675"/>
      <c r="BG5" s="588">
        <v>4041002</v>
      </c>
      <c r="BH5" s="589"/>
      <c r="BI5" s="589"/>
      <c r="BJ5" s="589"/>
      <c r="BK5" s="589"/>
      <c r="BL5" s="589"/>
      <c r="BM5" s="589"/>
      <c r="BN5" s="590"/>
      <c r="BO5" s="644">
        <v>100</v>
      </c>
      <c r="BP5" s="644"/>
      <c r="BQ5" s="644"/>
      <c r="BR5" s="644"/>
      <c r="BS5" s="645">
        <v>39751</v>
      </c>
      <c r="BT5" s="645"/>
      <c r="BU5" s="645"/>
      <c r="BV5" s="645"/>
      <c r="BW5" s="645"/>
      <c r="BX5" s="645"/>
      <c r="BY5" s="645"/>
      <c r="BZ5" s="645"/>
      <c r="CA5" s="645"/>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85015</v>
      </c>
      <c r="S6" s="589"/>
      <c r="T6" s="589"/>
      <c r="U6" s="589"/>
      <c r="V6" s="589"/>
      <c r="W6" s="589"/>
      <c r="X6" s="589"/>
      <c r="Y6" s="590"/>
      <c r="Z6" s="644">
        <v>0.8</v>
      </c>
      <c r="AA6" s="644"/>
      <c r="AB6" s="644"/>
      <c r="AC6" s="644"/>
      <c r="AD6" s="645">
        <v>85015</v>
      </c>
      <c r="AE6" s="645"/>
      <c r="AF6" s="645"/>
      <c r="AG6" s="645"/>
      <c r="AH6" s="645"/>
      <c r="AI6" s="645"/>
      <c r="AJ6" s="645"/>
      <c r="AK6" s="645"/>
      <c r="AL6" s="611">
        <v>1.4</v>
      </c>
      <c r="AM6" s="646"/>
      <c r="AN6" s="646"/>
      <c r="AO6" s="647"/>
      <c r="AP6" s="585" t="s">
        <v>213</v>
      </c>
      <c r="AQ6" s="586"/>
      <c r="AR6" s="586"/>
      <c r="AS6" s="586"/>
      <c r="AT6" s="586"/>
      <c r="AU6" s="586"/>
      <c r="AV6" s="586"/>
      <c r="AW6" s="586"/>
      <c r="AX6" s="586"/>
      <c r="AY6" s="586"/>
      <c r="AZ6" s="586"/>
      <c r="BA6" s="586"/>
      <c r="BB6" s="586"/>
      <c r="BC6" s="586"/>
      <c r="BD6" s="586"/>
      <c r="BE6" s="586"/>
      <c r="BF6" s="587"/>
      <c r="BG6" s="588">
        <v>4041002</v>
      </c>
      <c r="BH6" s="589"/>
      <c r="BI6" s="589"/>
      <c r="BJ6" s="589"/>
      <c r="BK6" s="589"/>
      <c r="BL6" s="589"/>
      <c r="BM6" s="589"/>
      <c r="BN6" s="590"/>
      <c r="BO6" s="644">
        <v>100</v>
      </c>
      <c r="BP6" s="644"/>
      <c r="BQ6" s="644"/>
      <c r="BR6" s="644"/>
      <c r="BS6" s="645">
        <v>39751</v>
      </c>
      <c r="BT6" s="645"/>
      <c r="BU6" s="645"/>
      <c r="BV6" s="645"/>
      <c r="BW6" s="645"/>
      <c r="BX6" s="645"/>
      <c r="BY6" s="645"/>
      <c r="BZ6" s="645"/>
      <c r="CA6" s="645"/>
      <c r="CB6" s="678"/>
      <c r="CD6" s="641" t="s">
        <v>214</v>
      </c>
      <c r="CE6" s="642"/>
      <c r="CF6" s="642"/>
      <c r="CG6" s="642"/>
      <c r="CH6" s="642"/>
      <c r="CI6" s="642"/>
      <c r="CJ6" s="642"/>
      <c r="CK6" s="642"/>
      <c r="CL6" s="642"/>
      <c r="CM6" s="642"/>
      <c r="CN6" s="642"/>
      <c r="CO6" s="642"/>
      <c r="CP6" s="642"/>
      <c r="CQ6" s="643"/>
      <c r="CR6" s="588">
        <v>108167</v>
      </c>
      <c r="CS6" s="589"/>
      <c r="CT6" s="589"/>
      <c r="CU6" s="589"/>
      <c r="CV6" s="589"/>
      <c r="CW6" s="589"/>
      <c r="CX6" s="589"/>
      <c r="CY6" s="590"/>
      <c r="CZ6" s="644">
        <v>1.1000000000000001</v>
      </c>
      <c r="DA6" s="644"/>
      <c r="DB6" s="644"/>
      <c r="DC6" s="644"/>
      <c r="DD6" s="594" t="s">
        <v>215</v>
      </c>
      <c r="DE6" s="589"/>
      <c r="DF6" s="589"/>
      <c r="DG6" s="589"/>
      <c r="DH6" s="589"/>
      <c r="DI6" s="589"/>
      <c r="DJ6" s="589"/>
      <c r="DK6" s="589"/>
      <c r="DL6" s="589"/>
      <c r="DM6" s="589"/>
      <c r="DN6" s="589"/>
      <c r="DO6" s="589"/>
      <c r="DP6" s="590"/>
      <c r="DQ6" s="594">
        <v>108127</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10361</v>
      </c>
      <c r="S7" s="589"/>
      <c r="T7" s="589"/>
      <c r="U7" s="589"/>
      <c r="V7" s="589"/>
      <c r="W7" s="589"/>
      <c r="X7" s="589"/>
      <c r="Y7" s="590"/>
      <c r="Z7" s="644">
        <v>0.1</v>
      </c>
      <c r="AA7" s="644"/>
      <c r="AB7" s="644"/>
      <c r="AC7" s="644"/>
      <c r="AD7" s="645">
        <v>10361</v>
      </c>
      <c r="AE7" s="645"/>
      <c r="AF7" s="645"/>
      <c r="AG7" s="645"/>
      <c r="AH7" s="645"/>
      <c r="AI7" s="645"/>
      <c r="AJ7" s="645"/>
      <c r="AK7" s="645"/>
      <c r="AL7" s="611">
        <v>0.2</v>
      </c>
      <c r="AM7" s="646"/>
      <c r="AN7" s="646"/>
      <c r="AO7" s="647"/>
      <c r="AP7" s="585" t="s">
        <v>217</v>
      </c>
      <c r="AQ7" s="586"/>
      <c r="AR7" s="586"/>
      <c r="AS7" s="586"/>
      <c r="AT7" s="586"/>
      <c r="AU7" s="586"/>
      <c r="AV7" s="586"/>
      <c r="AW7" s="586"/>
      <c r="AX7" s="586"/>
      <c r="AY7" s="586"/>
      <c r="AZ7" s="586"/>
      <c r="BA7" s="586"/>
      <c r="BB7" s="586"/>
      <c r="BC7" s="586"/>
      <c r="BD7" s="586"/>
      <c r="BE7" s="586"/>
      <c r="BF7" s="587"/>
      <c r="BG7" s="588">
        <v>1896074</v>
      </c>
      <c r="BH7" s="589"/>
      <c r="BI7" s="589"/>
      <c r="BJ7" s="589"/>
      <c r="BK7" s="589"/>
      <c r="BL7" s="589"/>
      <c r="BM7" s="589"/>
      <c r="BN7" s="590"/>
      <c r="BO7" s="644">
        <v>46.9</v>
      </c>
      <c r="BP7" s="644"/>
      <c r="BQ7" s="644"/>
      <c r="BR7" s="644"/>
      <c r="BS7" s="645">
        <v>39751</v>
      </c>
      <c r="BT7" s="645"/>
      <c r="BU7" s="645"/>
      <c r="BV7" s="645"/>
      <c r="BW7" s="645"/>
      <c r="BX7" s="645"/>
      <c r="BY7" s="645"/>
      <c r="BZ7" s="645"/>
      <c r="CA7" s="645"/>
      <c r="CB7" s="678"/>
      <c r="CD7" s="625" t="s">
        <v>218</v>
      </c>
      <c r="CE7" s="622"/>
      <c r="CF7" s="622"/>
      <c r="CG7" s="622"/>
      <c r="CH7" s="622"/>
      <c r="CI7" s="622"/>
      <c r="CJ7" s="622"/>
      <c r="CK7" s="622"/>
      <c r="CL7" s="622"/>
      <c r="CM7" s="622"/>
      <c r="CN7" s="622"/>
      <c r="CO7" s="622"/>
      <c r="CP7" s="622"/>
      <c r="CQ7" s="623"/>
      <c r="CR7" s="588">
        <v>1302450</v>
      </c>
      <c r="CS7" s="589"/>
      <c r="CT7" s="589"/>
      <c r="CU7" s="589"/>
      <c r="CV7" s="589"/>
      <c r="CW7" s="589"/>
      <c r="CX7" s="589"/>
      <c r="CY7" s="590"/>
      <c r="CZ7" s="644">
        <v>13.3</v>
      </c>
      <c r="DA7" s="644"/>
      <c r="DB7" s="644"/>
      <c r="DC7" s="644"/>
      <c r="DD7" s="594">
        <v>67229</v>
      </c>
      <c r="DE7" s="589"/>
      <c r="DF7" s="589"/>
      <c r="DG7" s="589"/>
      <c r="DH7" s="589"/>
      <c r="DI7" s="589"/>
      <c r="DJ7" s="589"/>
      <c r="DK7" s="589"/>
      <c r="DL7" s="589"/>
      <c r="DM7" s="589"/>
      <c r="DN7" s="589"/>
      <c r="DO7" s="589"/>
      <c r="DP7" s="590"/>
      <c r="DQ7" s="594">
        <v>1093047</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54318</v>
      </c>
      <c r="S8" s="589"/>
      <c r="T8" s="589"/>
      <c r="U8" s="589"/>
      <c r="V8" s="589"/>
      <c r="W8" s="589"/>
      <c r="X8" s="589"/>
      <c r="Y8" s="590"/>
      <c r="Z8" s="644">
        <v>0.5</v>
      </c>
      <c r="AA8" s="644"/>
      <c r="AB8" s="644"/>
      <c r="AC8" s="644"/>
      <c r="AD8" s="645">
        <v>54318</v>
      </c>
      <c r="AE8" s="645"/>
      <c r="AF8" s="645"/>
      <c r="AG8" s="645"/>
      <c r="AH8" s="645"/>
      <c r="AI8" s="645"/>
      <c r="AJ8" s="645"/>
      <c r="AK8" s="645"/>
      <c r="AL8" s="611">
        <v>0.9</v>
      </c>
      <c r="AM8" s="646"/>
      <c r="AN8" s="646"/>
      <c r="AO8" s="647"/>
      <c r="AP8" s="585" t="s">
        <v>220</v>
      </c>
      <c r="AQ8" s="586"/>
      <c r="AR8" s="586"/>
      <c r="AS8" s="586"/>
      <c r="AT8" s="586"/>
      <c r="AU8" s="586"/>
      <c r="AV8" s="586"/>
      <c r="AW8" s="586"/>
      <c r="AX8" s="586"/>
      <c r="AY8" s="586"/>
      <c r="AZ8" s="586"/>
      <c r="BA8" s="586"/>
      <c r="BB8" s="586"/>
      <c r="BC8" s="586"/>
      <c r="BD8" s="586"/>
      <c r="BE8" s="586"/>
      <c r="BF8" s="587"/>
      <c r="BG8" s="588">
        <v>56618</v>
      </c>
      <c r="BH8" s="589"/>
      <c r="BI8" s="589"/>
      <c r="BJ8" s="589"/>
      <c r="BK8" s="589"/>
      <c r="BL8" s="589"/>
      <c r="BM8" s="589"/>
      <c r="BN8" s="590"/>
      <c r="BO8" s="644">
        <v>1.4</v>
      </c>
      <c r="BP8" s="644"/>
      <c r="BQ8" s="644"/>
      <c r="BR8" s="644"/>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3791666</v>
      </c>
      <c r="CS8" s="589"/>
      <c r="CT8" s="589"/>
      <c r="CU8" s="589"/>
      <c r="CV8" s="589"/>
      <c r="CW8" s="589"/>
      <c r="CX8" s="589"/>
      <c r="CY8" s="590"/>
      <c r="CZ8" s="644">
        <v>38.799999999999997</v>
      </c>
      <c r="DA8" s="644"/>
      <c r="DB8" s="644"/>
      <c r="DC8" s="644"/>
      <c r="DD8" s="594">
        <v>152773</v>
      </c>
      <c r="DE8" s="589"/>
      <c r="DF8" s="589"/>
      <c r="DG8" s="589"/>
      <c r="DH8" s="589"/>
      <c r="DI8" s="589"/>
      <c r="DJ8" s="589"/>
      <c r="DK8" s="589"/>
      <c r="DL8" s="589"/>
      <c r="DM8" s="589"/>
      <c r="DN8" s="589"/>
      <c r="DO8" s="589"/>
      <c r="DP8" s="590"/>
      <c r="DQ8" s="594">
        <v>1945876</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34430</v>
      </c>
      <c r="S9" s="589"/>
      <c r="T9" s="589"/>
      <c r="U9" s="589"/>
      <c r="V9" s="589"/>
      <c r="W9" s="589"/>
      <c r="X9" s="589"/>
      <c r="Y9" s="590"/>
      <c r="Z9" s="644">
        <v>0.3</v>
      </c>
      <c r="AA9" s="644"/>
      <c r="AB9" s="644"/>
      <c r="AC9" s="644"/>
      <c r="AD9" s="645">
        <v>34430</v>
      </c>
      <c r="AE9" s="645"/>
      <c r="AF9" s="645"/>
      <c r="AG9" s="645"/>
      <c r="AH9" s="645"/>
      <c r="AI9" s="645"/>
      <c r="AJ9" s="645"/>
      <c r="AK9" s="645"/>
      <c r="AL9" s="611">
        <v>0.6</v>
      </c>
      <c r="AM9" s="646"/>
      <c r="AN9" s="646"/>
      <c r="AO9" s="647"/>
      <c r="AP9" s="585" t="s">
        <v>224</v>
      </c>
      <c r="AQ9" s="586"/>
      <c r="AR9" s="586"/>
      <c r="AS9" s="586"/>
      <c r="AT9" s="586"/>
      <c r="AU9" s="586"/>
      <c r="AV9" s="586"/>
      <c r="AW9" s="586"/>
      <c r="AX9" s="586"/>
      <c r="AY9" s="586"/>
      <c r="AZ9" s="586"/>
      <c r="BA9" s="586"/>
      <c r="BB9" s="586"/>
      <c r="BC9" s="586"/>
      <c r="BD9" s="586"/>
      <c r="BE9" s="586"/>
      <c r="BF9" s="587"/>
      <c r="BG9" s="588">
        <v>1500884</v>
      </c>
      <c r="BH9" s="589"/>
      <c r="BI9" s="589"/>
      <c r="BJ9" s="589"/>
      <c r="BK9" s="589"/>
      <c r="BL9" s="589"/>
      <c r="BM9" s="589"/>
      <c r="BN9" s="590"/>
      <c r="BO9" s="644">
        <v>37.1</v>
      </c>
      <c r="BP9" s="644"/>
      <c r="BQ9" s="644"/>
      <c r="BR9" s="644"/>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1082030</v>
      </c>
      <c r="CS9" s="589"/>
      <c r="CT9" s="589"/>
      <c r="CU9" s="589"/>
      <c r="CV9" s="589"/>
      <c r="CW9" s="589"/>
      <c r="CX9" s="589"/>
      <c r="CY9" s="590"/>
      <c r="CZ9" s="644">
        <v>11.1</v>
      </c>
      <c r="DA9" s="644"/>
      <c r="DB9" s="644"/>
      <c r="DC9" s="644"/>
      <c r="DD9" s="594">
        <v>80204</v>
      </c>
      <c r="DE9" s="589"/>
      <c r="DF9" s="589"/>
      <c r="DG9" s="589"/>
      <c r="DH9" s="589"/>
      <c r="DI9" s="589"/>
      <c r="DJ9" s="589"/>
      <c r="DK9" s="589"/>
      <c r="DL9" s="589"/>
      <c r="DM9" s="589"/>
      <c r="DN9" s="589"/>
      <c r="DO9" s="589"/>
      <c r="DP9" s="590"/>
      <c r="DQ9" s="594">
        <v>814124</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324555</v>
      </c>
      <c r="S10" s="589"/>
      <c r="T10" s="589"/>
      <c r="U10" s="589"/>
      <c r="V10" s="589"/>
      <c r="W10" s="589"/>
      <c r="X10" s="589"/>
      <c r="Y10" s="590"/>
      <c r="Z10" s="644">
        <v>3.2</v>
      </c>
      <c r="AA10" s="644"/>
      <c r="AB10" s="644"/>
      <c r="AC10" s="644"/>
      <c r="AD10" s="645">
        <v>324555</v>
      </c>
      <c r="AE10" s="645"/>
      <c r="AF10" s="645"/>
      <c r="AG10" s="645"/>
      <c r="AH10" s="645"/>
      <c r="AI10" s="645"/>
      <c r="AJ10" s="645"/>
      <c r="AK10" s="645"/>
      <c r="AL10" s="611">
        <v>5.3</v>
      </c>
      <c r="AM10" s="646"/>
      <c r="AN10" s="646"/>
      <c r="AO10" s="647"/>
      <c r="AP10" s="585" t="s">
        <v>227</v>
      </c>
      <c r="AQ10" s="586"/>
      <c r="AR10" s="586"/>
      <c r="AS10" s="586"/>
      <c r="AT10" s="586"/>
      <c r="AU10" s="586"/>
      <c r="AV10" s="586"/>
      <c r="AW10" s="586"/>
      <c r="AX10" s="586"/>
      <c r="AY10" s="586"/>
      <c r="AZ10" s="586"/>
      <c r="BA10" s="586"/>
      <c r="BB10" s="586"/>
      <c r="BC10" s="586"/>
      <c r="BD10" s="586"/>
      <c r="BE10" s="586"/>
      <c r="BF10" s="587"/>
      <c r="BG10" s="588">
        <v>83936</v>
      </c>
      <c r="BH10" s="589"/>
      <c r="BI10" s="589"/>
      <c r="BJ10" s="589"/>
      <c r="BK10" s="589"/>
      <c r="BL10" s="589"/>
      <c r="BM10" s="589"/>
      <c r="BN10" s="590"/>
      <c r="BO10" s="644">
        <v>2.1</v>
      </c>
      <c r="BP10" s="644"/>
      <c r="BQ10" s="644"/>
      <c r="BR10" s="644"/>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16738</v>
      </c>
      <c r="CS10" s="589"/>
      <c r="CT10" s="589"/>
      <c r="CU10" s="589"/>
      <c r="CV10" s="589"/>
      <c r="CW10" s="589"/>
      <c r="CX10" s="589"/>
      <c r="CY10" s="590"/>
      <c r="CZ10" s="644">
        <v>0.2</v>
      </c>
      <c r="DA10" s="644"/>
      <c r="DB10" s="644"/>
      <c r="DC10" s="644"/>
      <c r="DD10" s="594" t="s">
        <v>221</v>
      </c>
      <c r="DE10" s="589"/>
      <c r="DF10" s="589"/>
      <c r="DG10" s="589"/>
      <c r="DH10" s="589"/>
      <c r="DI10" s="589"/>
      <c r="DJ10" s="589"/>
      <c r="DK10" s="589"/>
      <c r="DL10" s="589"/>
      <c r="DM10" s="589"/>
      <c r="DN10" s="589"/>
      <c r="DO10" s="589"/>
      <c r="DP10" s="590"/>
      <c r="DQ10" s="594">
        <v>12935</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4" t="s">
        <v>221</v>
      </c>
      <c r="AA11" s="644"/>
      <c r="AB11" s="644"/>
      <c r="AC11" s="644"/>
      <c r="AD11" s="645" t="s">
        <v>221</v>
      </c>
      <c r="AE11" s="645"/>
      <c r="AF11" s="645"/>
      <c r="AG11" s="645"/>
      <c r="AH11" s="645"/>
      <c r="AI11" s="645"/>
      <c r="AJ11" s="645"/>
      <c r="AK11" s="645"/>
      <c r="AL11" s="611" t="s">
        <v>221</v>
      </c>
      <c r="AM11" s="646"/>
      <c r="AN11" s="646"/>
      <c r="AO11" s="647"/>
      <c r="AP11" s="585" t="s">
        <v>230</v>
      </c>
      <c r="AQ11" s="586"/>
      <c r="AR11" s="586"/>
      <c r="AS11" s="586"/>
      <c r="AT11" s="586"/>
      <c r="AU11" s="586"/>
      <c r="AV11" s="586"/>
      <c r="AW11" s="586"/>
      <c r="AX11" s="586"/>
      <c r="AY11" s="586"/>
      <c r="AZ11" s="586"/>
      <c r="BA11" s="586"/>
      <c r="BB11" s="586"/>
      <c r="BC11" s="586"/>
      <c r="BD11" s="586"/>
      <c r="BE11" s="586"/>
      <c r="BF11" s="587"/>
      <c r="BG11" s="588">
        <v>254636</v>
      </c>
      <c r="BH11" s="589"/>
      <c r="BI11" s="589"/>
      <c r="BJ11" s="589"/>
      <c r="BK11" s="589"/>
      <c r="BL11" s="589"/>
      <c r="BM11" s="589"/>
      <c r="BN11" s="590"/>
      <c r="BO11" s="644">
        <v>6.3</v>
      </c>
      <c r="BP11" s="644"/>
      <c r="BQ11" s="644"/>
      <c r="BR11" s="644"/>
      <c r="BS11" s="594">
        <v>39751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103966</v>
      </c>
      <c r="CS11" s="589"/>
      <c r="CT11" s="589"/>
      <c r="CU11" s="589"/>
      <c r="CV11" s="589"/>
      <c r="CW11" s="589"/>
      <c r="CX11" s="589"/>
      <c r="CY11" s="590"/>
      <c r="CZ11" s="644">
        <v>1.1000000000000001</v>
      </c>
      <c r="DA11" s="644"/>
      <c r="DB11" s="644"/>
      <c r="DC11" s="644"/>
      <c r="DD11" s="594">
        <v>29728</v>
      </c>
      <c r="DE11" s="589"/>
      <c r="DF11" s="589"/>
      <c r="DG11" s="589"/>
      <c r="DH11" s="589"/>
      <c r="DI11" s="589"/>
      <c r="DJ11" s="589"/>
      <c r="DK11" s="589"/>
      <c r="DL11" s="589"/>
      <c r="DM11" s="589"/>
      <c r="DN11" s="589"/>
      <c r="DO11" s="589"/>
      <c r="DP11" s="590"/>
      <c r="DQ11" s="594">
        <v>74482</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4" t="s">
        <v>221</v>
      </c>
      <c r="AA12" s="644"/>
      <c r="AB12" s="644"/>
      <c r="AC12" s="644"/>
      <c r="AD12" s="645" t="s">
        <v>221</v>
      </c>
      <c r="AE12" s="645"/>
      <c r="AF12" s="645"/>
      <c r="AG12" s="645"/>
      <c r="AH12" s="645"/>
      <c r="AI12" s="645"/>
      <c r="AJ12" s="645"/>
      <c r="AK12" s="645"/>
      <c r="AL12" s="611" t="s">
        <v>221</v>
      </c>
      <c r="AM12" s="646"/>
      <c r="AN12" s="646"/>
      <c r="AO12" s="647"/>
      <c r="AP12" s="585" t="s">
        <v>233</v>
      </c>
      <c r="AQ12" s="586"/>
      <c r="AR12" s="586"/>
      <c r="AS12" s="586"/>
      <c r="AT12" s="586"/>
      <c r="AU12" s="586"/>
      <c r="AV12" s="586"/>
      <c r="AW12" s="586"/>
      <c r="AX12" s="586"/>
      <c r="AY12" s="586"/>
      <c r="AZ12" s="586"/>
      <c r="BA12" s="586"/>
      <c r="BB12" s="586"/>
      <c r="BC12" s="586"/>
      <c r="BD12" s="586"/>
      <c r="BE12" s="586"/>
      <c r="BF12" s="587"/>
      <c r="BG12" s="588">
        <v>1836144</v>
      </c>
      <c r="BH12" s="589"/>
      <c r="BI12" s="589"/>
      <c r="BJ12" s="589"/>
      <c r="BK12" s="589"/>
      <c r="BL12" s="589"/>
      <c r="BM12" s="589"/>
      <c r="BN12" s="590"/>
      <c r="BO12" s="644">
        <v>45.4</v>
      </c>
      <c r="BP12" s="644"/>
      <c r="BQ12" s="644"/>
      <c r="BR12" s="644"/>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36168</v>
      </c>
      <c r="CS12" s="589"/>
      <c r="CT12" s="589"/>
      <c r="CU12" s="589"/>
      <c r="CV12" s="589"/>
      <c r="CW12" s="589"/>
      <c r="CX12" s="589"/>
      <c r="CY12" s="590"/>
      <c r="CZ12" s="644">
        <v>0.4</v>
      </c>
      <c r="DA12" s="644"/>
      <c r="DB12" s="644"/>
      <c r="DC12" s="644"/>
      <c r="DD12" s="594" t="s">
        <v>221</v>
      </c>
      <c r="DE12" s="589"/>
      <c r="DF12" s="589"/>
      <c r="DG12" s="589"/>
      <c r="DH12" s="589"/>
      <c r="DI12" s="589"/>
      <c r="DJ12" s="589"/>
      <c r="DK12" s="589"/>
      <c r="DL12" s="589"/>
      <c r="DM12" s="589"/>
      <c r="DN12" s="589"/>
      <c r="DO12" s="589"/>
      <c r="DP12" s="590"/>
      <c r="DQ12" s="594">
        <v>31253</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7691</v>
      </c>
      <c r="S13" s="589"/>
      <c r="T13" s="589"/>
      <c r="U13" s="589"/>
      <c r="V13" s="589"/>
      <c r="W13" s="589"/>
      <c r="X13" s="589"/>
      <c r="Y13" s="590"/>
      <c r="Z13" s="644">
        <v>0.1</v>
      </c>
      <c r="AA13" s="644"/>
      <c r="AB13" s="644"/>
      <c r="AC13" s="644"/>
      <c r="AD13" s="645">
        <v>7691</v>
      </c>
      <c r="AE13" s="645"/>
      <c r="AF13" s="645"/>
      <c r="AG13" s="645"/>
      <c r="AH13" s="645"/>
      <c r="AI13" s="645"/>
      <c r="AJ13" s="645"/>
      <c r="AK13" s="645"/>
      <c r="AL13" s="611">
        <v>0.1</v>
      </c>
      <c r="AM13" s="646"/>
      <c r="AN13" s="646"/>
      <c r="AO13" s="647"/>
      <c r="AP13" s="585" t="s">
        <v>236</v>
      </c>
      <c r="AQ13" s="586"/>
      <c r="AR13" s="586"/>
      <c r="AS13" s="586"/>
      <c r="AT13" s="586"/>
      <c r="AU13" s="586"/>
      <c r="AV13" s="586"/>
      <c r="AW13" s="586"/>
      <c r="AX13" s="586"/>
      <c r="AY13" s="586"/>
      <c r="AZ13" s="586"/>
      <c r="BA13" s="586"/>
      <c r="BB13" s="586"/>
      <c r="BC13" s="586"/>
      <c r="BD13" s="586"/>
      <c r="BE13" s="586"/>
      <c r="BF13" s="587"/>
      <c r="BG13" s="588">
        <v>1834182</v>
      </c>
      <c r="BH13" s="589"/>
      <c r="BI13" s="589"/>
      <c r="BJ13" s="589"/>
      <c r="BK13" s="589"/>
      <c r="BL13" s="589"/>
      <c r="BM13" s="589"/>
      <c r="BN13" s="590"/>
      <c r="BO13" s="644">
        <v>45.4</v>
      </c>
      <c r="BP13" s="644"/>
      <c r="BQ13" s="644"/>
      <c r="BR13" s="644"/>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526982</v>
      </c>
      <c r="CS13" s="589"/>
      <c r="CT13" s="589"/>
      <c r="CU13" s="589"/>
      <c r="CV13" s="589"/>
      <c r="CW13" s="589"/>
      <c r="CX13" s="589"/>
      <c r="CY13" s="590"/>
      <c r="CZ13" s="644">
        <v>5.4</v>
      </c>
      <c r="DA13" s="644"/>
      <c r="DB13" s="644"/>
      <c r="DC13" s="644"/>
      <c r="DD13" s="594">
        <v>124654</v>
      </c>
      <c r="DE13" s="589"/>
      <c r="DF13" s="589"/>
      <c r="DG13" s="589"/>
      <c r="DH13" s="589"/>
      <c r="DI13" s="589"/>
      <c r="DJ13" s="589"/>
      <c r="DK13" s="589"/>
      <c r="DL13" s="589"/>
      <c r="DM13" s="589"/>
      <c r="DN13" s="589"/>
      <c r="DO13" s="589"/>
      <c r="DP13" s="590"/>
      <c r="DQ13" s="594">
        <v>481026</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4" t="s">
        <v>221</v>
      </c>
      <c r="AA14" s="644"/>
      <c r="AB14" s="644"/>
      <c r="AC14" s="644"/>
      <c r="AD14" s="645" t="s">
        <v>221</v>
      </c>
      <c r="AE14" s="645"/>
      <c r="AF14" s="645"/>
      <c r="AG14" s="645"/>
      <c r="AH14" s="645"/>
      <c r="AI14" s="645"/>
      <c r="AJ14" s="645"/>
      <c r="AK14" s="645"/>
      <c r="AL14" s="611" t="s">
        <v>221</v>
      </c>
      <c r="AM14" s="646"/>
      <c r="AN14" s="646"/>
      <c r="AO14" s="647"/>
      <c r="AP14" s="585" t="s">
        <v>239</v>
      </c>
      <c r="AQ14" s="586"/>
      <c r="AR14" s="586"/>
      <c r="AS14" s="586"/>
      <c r="AT14" s="586"/>
      <c r="AU14" s="586"/>
      <c r="AV14" s="586"/>
      <c r="AW14" s="586"/>
      <c r="AX14" s="586"/>
      <c r="AY14" s="586"/>
      <c r="AZ14" s="586"/>
      <c r="BA14" s="586"/>
      <c r="BB14" s="586"/>
      <c r="BC14" s="586"/>
      <c r="BD14" s="586"/>
      <c r="BE14" s="586"/>
      <c r="BF14" s="587"/>
      <c r="BG14" s="588">
        <v>83578</v>
      </c>
      <c r="BH14" s="589"/>
      <c r="BI14" s="589"/>
      <c r="BJ14" s="589"/>
      <c r="BK14" s="589"/>
      <c r="BL14" s="589"/>
      <c r="BM14" s="589"/>
      <c r="BN14" s="590"/>
      <c r="BO14" s="644">
        <v>2.1</v>
      </c>
      <c r="BP14" s="644"/>
      <c r="BQ14" s="644"/>
      <c r="BR14" s="644"/>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467934</v>
      </c>
      <c r="CS14" s="589"/>
      <c r="CT14" s="589"/>
      <c r="CU14" s="589"/>
      <c r="CV14" s="589"/>
      <c r="CW14" s="589"/>
      <c r="CX14" s="589"/>
      <c r="CY14" s="590"/>
      <c r="CZ14" s="644">
        <v>4.8</v>
      </c>
      <c r="DA14" s="644"/>
      <c r="DB14" s="644"/>
      <c r="DC14" s="644"/>
      <c r="DD14" s="594">
        <v>3324</v>
      </c>
      <c r="DE14" s="589"/>
      <c r="DF14" s="589"/>
      <c r="DG14" s="589"/>
      <c r="DH14" s="589"/>
      <c r="DI14" s="589"/>
      <c r="DJ14" s="589"/>
      <c r="DK14" s="589"/>
      <c r="DL14" s="589"/>
      <c r="DM14" s="589"/>
      <c r="DN14" s="589"/>
      <c r="DO14" s="589"/>
      <c r="DP14" s="590"/>
      <c r="DQ14" s="594">
        <v>460106</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21704</v>
      </c>
      <c r="S15" s="589"/>
      <c r="T15" s="589"/>
      <c r="U15" s="589"/>
      <c r="V15" s="589"/>
      <c r="W15" s="589"/>
      <c r="X15" s="589"/>
      <c r="Y15" s="590"/>
      <c r="Z15" s="644">
        <v>0.2</v>
      </c>
      <c r="AA15" s="644"/>
      <c r="AB15" s="644"/>
      <c r="AC15" s="644"/>
      <c r="AD15" s="645">
        <v>21704</v>
      </c>
      <c r="AE15" s="645"/>
      <c r="AF15" s="645"/>
      <c r="AG15" s="645"/>
      <c r="AH15" s="645"/>
      <c r="AI15" s="645"/>
      <c r="AJ15" s="645"/>
      <c r="AK15" s="645"/>
      <c r="AL15" s="611">
        <v>0.4</v>
      </c>
      <c r="AM15" s="646"/>
      <c r="AN15" s="646"/>
      <c r="AO15" s="647"/>
      <c r="AP15" s="585" t="s">
        <v>242</v>
      </c>
      <c r="AQ15" s="586"/>
      <c r="AR15" s="586"/>
      <c r="AS15" s="586"/>
      <c r="AT15" s="586"/>
      <c r="AU15" s="586"/>
      <c r="AV15" s="586"/>
      <c r="AW15" s="586"/>
      <c r="AX15" s="586"/>
      <c r="AY15" s="586"/>
      <c r="AZ15" s="586"/>
      <c r="BA15" s="586"/>
      <c r="BB15" s="586"/>
      <c r="BC15" s="586"/>
      <c r="BD15" s="586"/>
      <c r="BE15" s="586"/>
      <c r="BF15" s="587"/>
      <c r="BG15" s="588">
        <v>225206</v>
      </c>
      <c r="BH15" s="589"/>
      <c r="BI15" s="589"/>
      <c r="BJ15" s="589"/>
      <c r="BK15" s="589"/>
      <c r="BL15" s="589"/>
      <c r="BM15" s="589"/>
      <c r="BN15" s="590"/>
      <c r="BO15" s="644">
        <v>5.6</v>
      </c>
      <c r="BP15" s="644"/>
      <c r="BQ15" s="644"/>
      <c r="BR15" s="644"/>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1553901</v>
      </c>
      <c r="CS15" s="589"/>
      <c r="CT15" s="589"/>
      <c r="CU15" s="589"/>
      <c r="CV15" s="589"/>
      <c r="CW15" s="589"/>
      <c r="CX15" s="589"/>
      <c r="CY15" s="590"/>
      <c r="CZ15" s="644">
        <v>15.9</v>
      </c>
      <c r="DA15" s="644"/>
      <c r="DB15" s="644"/>
      <c r="DC15" s="644"/>
      <c r="DD15" s="594">
        <v>335018</v>
      </c>
      <c r="DE15" s="589"/>
      <c r="DF15" s="589"/>
      <c r="DG15" s="589"/>
      <c r="DH15" s="589"/>
      <c r="DI15" s="589"/>
      <c r="DJ15" s="589"/>
      <c r="DK15" s="589"/>
      <c r="DL15" s="589"/>
      <c r="DM15" s="589"/>
      <c r="DN15" s="589"/>
      <c r="DO15" s="589"/>
      <c r="DP15" s="590"/>
      <c r="DQ15" s="594">
        <v>1045153</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1663292</v>
      </c>
      <c r="S16" s="589"/>
      <c r="T16" s="589"/>
      <c r="U16" s="589"/>
      <c r="V16" s="589"/>
      <c r="W16" s="589"/>
      <c r="X16" s="589"/>
      <c r="Y16" s="590"/>
      <c r="Z16" s="644">
        <v>16.5</v>
      </c>
      <c r="AA16" s="644"/>
      <c r="AB16" s="644"/>
      <c r="AC16" s="644"/>
      <c r="AD16" s="645">
        <v>1490668</v>
      </c>
      <c r="AE16" s="645"/>
      <c r="AF16" s="645"/>
      <c r="AG16" s="645"/>
      <c r="AH16" s="645"/>
      <c r="AI16" s="645"/>
      <c r="AJ16" s="645"/>
      <c r="AK16" s="645"/>
      <c r="AL16" s="611">
        <v>24.4</v>
      </c>
      <c r="AM16" s="646"/>
      <c r="AN16" s="646"/>
      <c r="AO16" s="647"/>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4" t="s">
        <v>221</v>
      </c>
      <c r="BP16" s="644"/>
      <c r="BQ16" s="644"/>
      <c r="BR16" s="644"/>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221</v>
      </c>
      <c r="CS16" s="589"/>
      <c r="CT16" s="589"/>
      <c r="CU16" s="589"/>
      <c r="CV16" s="589"/>
      <c r="CW16" s="589"/>
      <c r="CX16" s="589"/>
      <c r="CY16" s="590"/>
      <c r="CZ16" s="644" t="s">
        <v>221</v>
      </c>
      <c r="DA16" s="644"/>
      <c r="DB16" s="644"/>
      <c r="DC16" s="644"/>
      <c r="DD16" s="594" t="s">
        <v>221</v>
      </c>
      <c r="DE16" s="589"/>
      <c r="DF16" s="589"/>
      <c r="DG16" s="589"/>
      <c r="DH16" s="589"/>
      <c r="DI16" s="589"/>
      <c r="DJ16" s="589"/>
      <c r="DK16" s="589"/>
      <c r="DL16" s="589"/>
      <c r="DM16" s="589"/>
      <c r="DN16" s="589"/>
      <c r="DO16" s="589"/>
      <c r="DP16" s="590"/>
      <c r="DQ16" s="594" t="s">
        <v>221</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1490668</v>
      </c>
      <c r="S17" s="589"/>
      <c r="T17" s="589"/>
      <c r="U17" s="589"/>
      <c r="V17" s="589"/>
      <c r="W17" s="589"/>
      <c r="X17" s="589"/>
      <c r="Y17" s="590"/>
      <c r="Z17" s="644">
        <v>14.8</v>
      </c>
      <c r="AA17" s="644"/>
      <c r="AB17" s="644"/>
      <c r="AC17" s="644"/>
      <c r="AD17" s="645">
        <v>1490668</v>
      </c>
      <c r="AE17" s="645"/>
      <c r="AF17" s="645"/>
      <c r="AG17" s="645"/>
      <c r="AH17" s="645"/>
      <c r="AI17" s="645"/>
      <c r="AJ17" s="645"/>
      <c r="AK17" s="645"/>
      <c r="AL17" s="611">
        <v>24.4</v>
      </c>
      <c r="AM17" s="646"/>
      <c r="AN17" s="646"/>
      <c r="AO17" s="647"/>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4" t="s">
        <v>221</v>
      </c>
      <c r="BP17" s="644"/>
      <c r="BQ17" s="644"/>
      <c r="BR17" s="644"/>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771130</v>
      </c>
      <c r="CS17" s="589"/>
      <c r="CT17" s="589"/>
      <c r="CU17" s="589"/>
      <c r="CV17" s="589"/>
      <c r="CW17" s="589"/>
      <c r="CX17" s="589"/>
      <c r="CY17" s="590"/>
      <c r="CZ17" s="644">
        <v>7.9</v>
      </c>
      <c r="DA17" s="644"/>
      <c r="DB17" s="644"/>
      <c r="DC17" s="644"/>
      <c r="DD17" s="594" t="s">
        <v>221</v>
      </c>
      <c r="DE17" s="589"/>
      <c r="DF17" s="589"/>
      <c r="DG17" s="589"/>
      <c r="DH17" s="589"/>
      <c r="DI17" s="589"/>
      <c r="DJ17" s="589"/>
      <c r="DK17" s="589"/>
      <c r="DL17" s="589"/>
      <c r="DM17" s="589"/>
      <c r="DN17" s="589"/>
      <c r="DO17" s="589"/>
      <c r="DP17" s="590"/>
      <c r="DQ17" s="594">
        <v>759962</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172624</v>
      </c>
      <c r="S18" s="589"/>
      <c r="T18" s="589"/>
      <c r="U18" s="589"/>
      <c r="V18" s="589"/>
      <c r="W18" s="589"/>
      <c r="X18" s="589"/>
      <c r="Y18" s="590"/>
      <c r="Z18" s="644">
        <v>1.7</v>
      </c>
      <c r="AA18" s="644"/>
      <c r="AB18" s="644"/>
      <c r="AC18" s="644"/>
      <c r="AD18" s="645" t="s">
        <v>221</v>
      </c>
      <c r="AE18" s="645"/>
      <c r="AF18" s="645"/>
      <c r="AG18" s="645"/>
      <c r="AH18" s="645"/>
      <c r="AI18" s="645"/>
      <c r="AJ18" s="645"/>
      <c r="AK18" s="645"/>
      <c r="AL18" s="611" t="s">
        <v>221</v>
      </c>
      <c r="AM18" s="646"/>
      <c r="AN18" s="646"/>
      <c r="AO18" s="647"/>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4" t="s">
        <v>221</v>
      </c>
      <c r="BP18" s="644"/>
      <c r="BQ18" s="644"/>
      <c r="BR18" s="644"/>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4" t="s">
        <v>221</v>
      </c>
      <c r="DA18" s="644"/>
      <c r="DB18" s="644"/>
      <c r="DC18" s="644"/>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4" t="s">
        <v>221</v>
      </c>
      <c r="AA19" s="644"/>
      <c r="AB19" s="644"/>
      <c r="AC19" s="644"/>
      <c r="AD19" s="645" t="s">
        <v>221</v>
      </c>
      <c r="AE19" s="645"/>
      <c r="AF19" s="645"/>
      <c r="AG19" s="645"/>
      <c r="AH19" s="645"/>
      <c r="AI19" s="645"/>
      <c r="AJ19" s="645"/>
      <c r="AK19" s="645"/>
      <c r="AL19" s="611" t="s">
        <v>221</v>
      </c>
      <c r="AM19" s="646"/>
      <c r="AN19" s="646"/>
      <c r="AO19" s="647"/>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4" t="s">
        <v>221</v>
      </c>
      <c r="BP19" s="644"/>
      <c r="BQ19" s="644"/>
      <c r="BR19" s="644"/>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4" t="s">
        <v>221</v>
      </c>
      <c r="DA19" s="644"/>
      <c r="DB19" s="644"/>
      <c r="DC19" s="644"/>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6242368</v>
      </c>
      <c r="S20" s="589"/>
      <c r="T20" s="589"/>
      <c r="U20" s="589"/>
      <c r="V20" s="589"/>
      <c r="W20" s="589"/>
      <c r="X20" s="589"/>
      <c r="Y20" s="590"/>
      <c r="Z20" s="644">
        <v>61.8</v>
      </c>
      <c r="AA20" s="644"/>
      <c r="AB20" s="644"/>
      <c r="AC20" s="644"/>
      <c r="AD20" s="645">
        <v>6069744</v>
      </c>
      <c r="AE20" s="645"/>
      <c r="AF20" s="645"/>
      <c r="AG20" s="645"/>
      <c r="AH20" s="645"/>
      <c r="AI20" s="645"/>
      <c r="AJ20" s="645"/>
      <c r="AK20" s="645"/>
      <c r="AL20" s="611">
        <v>99.5</v>
      </c>
      <c r="AM20" s="646"/>
      <c r="AN20" s="646"/>
      <c r="AO20" s="647"/>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4" t="s">
        <v>221</v>
      </c>
      <c r="BP20" s="644"/>
      <c r="BQ20" s="644"/>
      <c r="BR20" s="644"/>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9761132</v>
      </c>
      <c r="CS20" s="589"/>
      <c r="CT20" s="589"/>
      <c r="CU20" s="589"/>
      <c r="CV20" s="589"/>
      <c r="CW20" s="589"/>
      <c r="CX20" s="589"/>
      <c r="CY20" s="590"/>
      <c r="CZ20" s="644">
        <v>100</v>
      </c>
      <c r="DA20" s="644"/>
      <c r="DB20" s="644"/>
      <c r="DC20" s="644"/>
      <c r="DD20" s="594">
        <v>792930</v>
      </c>
      <c r="DE20" s="589"/>
      <c r="DF20" s="589"/>
      <c r="DG20" s="589"/>
      <c r="DH20" s="589"/>
      <c r="DI20" s="589"/>
      <c r="DJ20" s="589"/>
      <c r="DK20" s="589"/>
      <c r="DL20" s="589"/>
      <c r="DM20" s="589"/>
      <c r="DN20" s="589"/>
      <c r="DO20" s="589"/>
      <c r="DP20" s="590"/>
      <c r="DQ20" s="594">
        <v>6826091</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3651</v>
      </c>
      <c r="S21" s="589"/>
      <c r="T21" s="589"/>
      <c r="U21" s="589"/>
      <c r="V21" s="589"/>
      <c r="W21" s="589"/>
      <c r="X21" s="589"/>
      <c r="Y21" s="590"/>
      <c r="Z21" s="644">
        <v>0</v>
      </c>
      <c r="AA21" s="644"/>
      <c r="AB21" s="644"/>
      <c r="AC21" s="644"/>
      <c r="AD21" s="645">
        <v>3651</v>
      </c>
      <c r="AE21" s="645"/>
      <c r="AF21" s="645"/>
      <c r="AG21" s="645"/>
      <c r="AH21" s="645"/>
      <c r="AI21" s="645"/>
      <c r="AJ21" s="645"/>
      <c r="AK21" s="645"/>
      <c r="AL21" s="611">
        <v>0.1</v>
      </c>
      <c r="AM21" s="646"/>
      <c r="AN21" s="646"/>
      <c r="AO21" s="647"/>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4" t="s">
        <v>221</v>
      </c>
      <c r="BP21" s="644"/>
      <c r="BQ21" s="644"/>
      <c r="BR21" s="644"/>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4"/>
      <c r="DA21" s="644"/>
      <c r="DB21" s="644"/>
      <c r="DC21" s="644"/>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41566</v>
      </c>
      <c r="S22" s="589"/>
      <c r="T22" s="589"/>
      <c r="U22" s="589"/>
      <c r="V22" s="589"/>
      <c r="W22" s="589"/>
      <c r="X22" s="589"/>
      <c r="Y22" s="590"/>
      <c r="Z22" s="644">
        <v>0.4</v>
      </c>
      <c r="AA22" s="644"/>
      <c r="AB22" s="644"/>
      <c r="AC22" s="644"/>
      <c r="AD22" s="645" t="s">
        <v>221</v>
      </c>
      <c r="AE22" s="645"/>
      <c r="AF22" s="645"/>
      <c r="AG22" s="645"/>
      <c r="AH22" s="645"/>
      <c r="AI22" s="645"/>
      <c r="AJ22" s="645"/>
      <c r="AK22" s="645"/>
      <c r="AL22" s="611" t="s">
        <v>221</v>
      </c>
      <c r="AM22" s="646"/>
      <c r="AN22" s="646"/>
      <c r="AO22" s="647"/>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4" t="s">
        <v>221</v>
      </c>
      <c r="BP22" s="644"/>
      <c r="BQ22" s="644"/>
      <c r="BR22" s="644"/>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283415</v>
      </c>
      <c r="S23" s="589"/>
      <c r="T23" s="589"/>
      <c r="U23" s="589"/>
      <c r="V23" s="589"/>
      <c r="W23" s="589"/>
      <c r="X23" s="589"/>
      <c r="Y23" s="590"/>
      <c r="Z23" s="644">
        <v>2.8</v>
      </c>
      <c r="AA23" s="644"/>
      <c r="AB23" s="644"/>
      <c r="AC23" s="644"/>
      <c r="AD23" s="645">
        <v>6314</v>
      </c>
      <c r="AE23" s="645"/>
      <c r="AF23" s="645"/>
      <c r="AG23" s="645"/>
      <c r="AH23" s="645"/>
      <c r="AI23" s="645"/>
      <c r="AJ23" s="645"/>
      <c r="AK23" s="645"/>
      <c r="AL23" s="611">
        <v>0.1</v>
      </c>
      <c r="AM23" s="646"/>
      <c r="AN23" s="646"/>
      <c r="AO23" s="647"/>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4" t="s">
        <v>221</v>
      </c>
      <c r="BP23" s="644"/>
      <c r="BQ23" s="644"/>
      <c r="BR23" s="644"/>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131567</v>
      </c>
      <c r="S24" s="589"/>
      <c r="T24" s="589"/>
      <c r="U24" s="589"/>
      <c r="V24" s="589"/>
      <c r="W24" s="589"/>
      <c r="X24" s="589"/>
      <c r="Y24" s="590"/>
      <c r="Z24" s="644">
        <v>1.3</v>
      </c>
      <c r="AA24" s="644"/>
      <c r="AB24" s="644"/>
      <c r="AC24" s="644"/>
      <c r="AD24" s="645" t="s">
        <v>221</v>
      </c>
      <c r="AE24" s="645"/>
      <c r="AF24" s="645"/>
      <c r="AG24" s="645"/>
      <c r="AH24" s="645"/>
      <c r="AI24" s="645"/>
      <c r="AJ24" s="645"/>
      <c r="AK24" s="645"/>
      <c r="AL24" s="611" t="s">
        <v>221</v>
      </c>
      <c r="AM24" s="646"/>
      <c r="AN24" s="646"/>
      <c r="AO24" s="647"/>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4" t="s">
        <v>221</v>
      </c>
      <c r="BP24" s="644"/>
      <c r="BQ24" s="644"/>
      <c r="BR24" s="644"/>
      <c r="BS24" s="594" t="s">
        <v>221</v>
      </c>
      <c r="BT24" s="589"/>
      <c r="BU24" s="589"/>
      <c r="BV24" s="589"/>
      <c r="BW24" s="589"/>
      <c r="BX24" s="589"/>
      <c r="BY24" s="589"/>
      <c r="BZ24" s="589"/>
      <c r="CA24" s="589"/>
      <c r="CB24" s="624"/>
      <c r="CD24" s="641" t="s">
        <v>273</v>
      </c>
      <c r="CE24" s="642"/>
      <c r="CF24" s="642"/>
      <c r="CG24" s="642"/>
      <c r="CH24" s="642"/>
      <c r="CI24" s="642"/>
      <c r="CJ24" s="642"/>
      <c r="CK24" s="642"/>
      <c r="CL24" s="642"/>
      <c r="CM24" s="642"/>
      <c r="CN24" s="642"/>
      <c r="CO24" s="642"/>
      <c r="CP24" s="642"/>
      <c r="CQ24" s="643"/>
      <c r="CR24" s="638">
        <v>4430644</v>
      </c>
      <c r="CS24" s="639"/>
      <c r="CT24" s="639"/>
      <c r="CU24" s="639"/>
      <c r="CV24" s="639"/>
      <c r="CW24" s="639"/>
      <c r="CX24" s="639"/>
      <c r="CY24" s="686"/>
      <c r="CZ24" s="690">
        <v>45.4</v>
      </c>
      <c r="DA24" s="691"/>
      <c r="DB24" s="691"/>
      <c r="DC24" s="692"/>
      <c r="DD24" s="685">
        <v>3007653</v>
      </c>
      <c r="DE24" s="639"/>
      <c r="DF24" s="639"/>
      <c r="DG24" s="639"/>
      <c r="DH24" s="639"/>
      <c r="DI24" s="639"/>
      <c r="DJ24" s="639"/>
      <c r="DK24" s="686"/>
      <c r="DL24" s="685">
        <v>3006114</v>
      </c>
      <c r="DM24" s="639"/>
      <c r="DN24" s="639"/>
      <c r="DO24" s="639"/>
      <c r="DP24" s="639"/>
      <c r="DQ24" s="639"/>
      <c r="DR24" s="639"/>
      <c r="DS24" s="639"/>
      <c r="DT24" s="639"/>
      <c r="DU24" s="639"/>
      <c r="DV24" s="686"/>
      <c r="DW24" s="687">
        <v>45.3</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1235071</v>
      </c>
      <c r="S25" s="589"/>
      <c r="T25" s="589"/>
      <c r="U25" s="589"/>
      <c r="V25" s="589"/>
      <c r="W25" s="589"/>
      <c r="X25" s="589"/>
      <c r="Y25" s="590"/>
      <c r="Z25" s="644">
        <v>12.2</v>
      </c>
      <c r="AA25" s="644"/>
      <c r="AB25" s="644"/>
      <c r="AC25" s="644"/>
      <c r="AD25" s="645" t="s">
        <v>221</v>
      </c>
      <c r="AE25" s="645"/>
      <c r="AF25" s="645"/>
      <c r="AG25" s="645"/>
      <c r="AH25" s="645"/>
      <c r="AI25" s="645"/>
      <c r="AJ25" s="645"/>
      <c r="AK25" s="645"/>
      <c r="AL25" s="611" t="s">
        <v>221</v>
      </c>
      <c r="AM25" s="646"/>
      <c r="AN25" s="646"/>
      <c r="AO25" s="647"/>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4" t="s">
        <v>221</v>
      </c>
      <c r="BP25" s="644"/>
      <c r="BQ25" s="644"/>
      <c r="BR25" s="644"/>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1971429</v>
      </c>
      <c r="CS25" s="607"/>
      <c r="CT25" s="607"/>
      <c r="CU25" s="607"/>
      <c r="CV25" s="607"/>
      <c r="CW25" s="607"/>
      <c r="CX25" s="607"/>
      <c r="CY25" s="608"/>
      <c r="CZ25" s="591">
        <v>20.2</v>
      </c>
      <c r="DA25" s="609"/>
      <c r="DB25" s="609"/>
      <c r="DC25" s="610"/>
      <c r="DD25" s="594">
        <v>1800550</v>
      </c>
      <c r="DE25" s="607"/>
      <c r="DF25" s="607"/>
      <c r="DG25" s="607"/>
      <c r="DH25" s="607"/>
      <c r="DI25" s="607"/>
      <c r="DJ25" s="607"/>
      <c r="DK25" s="608"/>
      <c r="DL25" s="594">
        <v>1799131</v>
      </c>
      <c r="DM25" s="607"/>
      <c r="DN25" s="607"/>
      <c r="DO25" s="607"/>
      <c r="DP25" s="607"/>
      <c r="DQ25" s="607"/>
      <c r="DR25" s="607"/>
      <c r="DS25" s="607"/>
      <c r="DT25" s="607"/>
      <c r="DU25" s="607"/>
      <c r="DV25" s="608"/>
      <c r="DW25" s="611">
        <v>27.1</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4" t="s">
        <v>221</v>
      </c>
      <c r="AA26" s="644"/>
      <c r="AB26" s="644"/>
      <c r="AC26" s="644"/>
      <c r="AD26" s="645" t="s">
        <v>221</v>
      </c>
      <c r="AE26" s="645"/>
      <c r="AF26" s="645"/>
      <c r="AG26" s="645"/>
      <c r="AH26" s="645"/>
      <c r="AI26" s="645"/>
      <c r="AJ26" s="645"/>
      <c r="AK26" s="645"/>
      <c r="AL26" s="611" t="s">
        <v>221</v>
      </c>
      <c r="AM26" s="646"/>
      <c r="AN26" s="646"/>
      <c r="AO26" s="647"/>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4" t="s">
        <v>221</v>
      </c>
      <c r="BP26" s="644"/>
      <c r="BQ26" s="644"/>
      <c r="BR26" s="644"/>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1288061</v>
      </c>
      <c r="CS26" s="589"/>
      <c r="CT26" s="589"/>
      <c r="CU26" s="589"/>
      <c r="CV26" s="589"/>
      <c r="CW26" s="589"/>
      <c r="CX26" s="589"/>
      <c r="CY26" s="590"/>
      <c r="CZ26" s="591">
        <v>13.2</v>
      </c>
      <c r="DA26" s="609"/>
      <c r="DB26" s="609"/>
      <c r="DC26" s="610"/>
      <c r="DD26" s="594">
        <v>1184895</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824802</v>
      </c>
      <c r="S27" s="589"/>
      <c r="T27" s="589"/>
      <c r="U27" s="589"/>
      <c r="V27" s="589"/>
      <c r="W27" s="589"/>
      <c r="X27" s="589"/>
      <c r="Y27" s="590"/>
      <c r="Z27" s="644">
        <v>8.1999999999999993</v>
      </c>
      <c r="AA27" s="644"/>
      <c r="AB27" s="644"/>
      <c r="AC27" s="644"/>
      <c r="AD27" s="645" t="s">
        <v>221</v>
      </c>
      <c r="AE27" s="645"/>
      <c r="AF27" s="645"/>
      <c r="AG27" s="645"/>
      <c r="AH27" s="645"/>
      <c r="AI27" s="645"/>
      <c r="AJ27" s="645"/>
      <c r="AK27" s="645"/>
      <c r="AL27" s="611" t="s">
        <v>221</v>
      </c>
      <c r="AM27" s="646"/>
      <c r="AN27" s="646"/>
      <c r="AO27" s="647"/>
      <c r="AP27" s="585" t="s">
        <v>281</v>
      </c>
      <c r="AQ27" s="586"/>
      <c r="AR27" s="586"/>
      <c r="AS27" s="586"/>
      <c r="AT27" s="586"/>
      <c r="AU27" s="586"/>
      <c r="AV27" s="586"/>
      <c r="AW27" s="586"/>
      <c r="AX27" s="586"/>
      <c r="AY27" s="586"/>
      <c r="AZ27" s="586"/>
      <c r="BA27" s="586"/>
      <c r="BB27" s="586"/>
      <c r="BC27" s="586"/>
      <c r="BD27" s="586"/>
      <c r="BE27" s="586"/>
      <c r="BF27" s="587"/>
      <c r="BG27" s="588">
        <v>4041002</v>
      </c>
      <c r="BH27" s="589"/>
      <c r="BI27" s="589"/>
      <c r="BJ27" s="589"/>
      <c r="BK27" s="589"/>
      <c r="BL27" s="589"/>
      <c r="BM27" s="589"/>
      <c r="BN27" s="590"/>
      <c r="BO27" s="644">
        <v>100</v>
      </c>
      <c r="BP27" s="644"/>
      <c r="BQ27" s="644"/>
      <c r="BR27" s="644"/>
      <c r="BS27" s="594">
        <v>39751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1688085</v>
      </c>
      <c r="CS27" s="607"/>
      <c r="CT27" s="607"/>
      <c r="CU27" s="607"/>
      <c r="CV27" s="607"/>
      <c r="CW27" s="607"/>
      <c r="CX27" s="607"/>
      <c r="CY27" s="608"/>
      <c r="CZ27" s="591">
        <v>17.3</v>
      </c>
      <c r="DA27" s="609"/>
      <c r="DB27" s="609"/>
      <c r="DC27" s="610"/>
      <c r="DD27" s="594">
        <v>447141</v>
      </c>
      <c r="DE27" s="607"/>
      <c r="DF27" s="607"/>
      <c r="DG27" s="607"/>
      <c r="DH27" s="607"/>
      <c r="DI27" s="607"/>
      <c r="DJ27" s="607"/>
      <c r="DK27" s="608"/>
      <c r="DL27" s="594">
        <v>447021</v>
      </c>
      <c r="DM27" s="607"/>
      <c r="DN27" s="607"/>
      <c r="DO27" s="607"/>
      <c r="DP27" s="607"/>
      <c r="DQ27" s="607"/>
      <c r="DR27" s="607"/>
      <c r="DS27" s="607"/>
      <c r="DT27" s="607"/>
      <c r="DU27" s="607"/>
      <c r="DV27" s="608"/>
      <c r="DW27" s="611">
        <v>6.7</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18098</v>
      </c>
      <c r="S28" s="589"/>
      <c r="T28" s="589"/>
      <c r="U28" s="589"/>
      <c r="V28" s="589"/>
      <c r="W28" s="589"/>
      <c r="X28" s="589"/>
      <c r="Y28" s="590"/>
      <c r="Z28" s="644">
        <v>0.2</v>
      </c>
      <c r="AA28" s="644"/>
      <c r="AB28" s="644"/>
      <c r="AC28" s="644"/>
      <c r="AD28" s="645">
        <v>10505</v>
      </c>
      <c r="AE28" s="645"/>
      <c r="AF28" s="645"/>
      <c r="AG28" s="645"/>
      <c r="AH28" s="645"/>
      <c r="AI28" s="645"/>
      <c r="AJ28" s="645"/>
      <c r="AK28" s="645"/>
      <c r="AL28" s="611">
        <v>0.2</v>
      </c>
      <c r="AM28" s="646"/>
      <c r="AN28" s="646"/>
      <c r="AO28" s="647"/>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4"/>
      <c r="BP28" s="644"/>
      <c r="BQ28" s="644"/>
      <c r="BR28" s="644"/>
      <c r="BS28" s="645"/>
      <c r="BT28" s="645"/>
      <c r="BU28" s="645"/>
      <c r="BV28" s="645"/>
      <c r="BW28" s="645"/>
      <c r="BX28" s="645"/>
      <c r="BY28" s="645"/>
      <c r="BZ28" s="645"/>
      <c r="CA28" s="645"/>
      <c r="CB28" s="678"/>
      <c r="CD28" s="625" t="s">
        <v>284</v>
      </c>
      <c r="CE28" s="622"/>
      <c r="CF28" s="622"/>
      <c r="CG28" s="622"/>
      <c r="CH28" s="622"/>
      <c r="CI28" s="622"/>
      <c r="CJ28" s="622"/>
      <c r="CK28" s="622"/>
      <c r="CL28" s="622"/>
      <c r="CM28" s="622"/>
      <c r="CN28" s="622"/>
      <c r="CO28" s="622"/>
      <c r="CP28" s="622"/>
      <c r="CQ28" s="623"/>
      <c r="CR28" s="588">
        <v>771130</v>
      </c>
      <c r="CS28" s="589"/>
      <c r="CT28" s="589"/>
      <c r="CU28" s="589"/>
      <c r="CV28" s="589"/>
      <c r="CW28" s="589"/>
      <c r="CX28" s="589"/>
      <c r="CY28" s="590"/>
      <c r="CZ28" s="591">
        <v>7.9</v>
      </c>
      <c r="DA28" s="609"/>
      <c r="DB28" s="609"/>
      <c r="DC28" s="610"/>
      <c r="DD28" s="594">
        <v>759962</v>
      </c>
      <c r="DE28" s="589"/>
      <c r="DF28" s="589"/>
      <c r="DG28" s="589"/>
      <c r="DH28" s="589"/>
      <c r="DI28" s="589"/>
      <c r="DJ28" s="589"/>
      <c r="DK28" s="590"/>
      <c r="DL28" s="594">
        <v>759962</v>
      </c>
      <c r="DM28" s="589"/>
      <c r="DN28" s="589"/>
      <c r="DO28" s="589"/>
      <c r="DP28" s="589"/>
      <c r="DQ28" s="589"/>
      <c r="DR28" s="589"/>
      <c r="DS28" s="589"/>
      <c r="DT28" s="589"/>
      <c r="DU28" s="589"/>
      <c r="DV28" s="590"/>
      <c r="DW28" s="611">
        <v>11.4</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250</v>
      </c>
      <c r="S29" s="589"/>
      <c r="T29" s="589"/>
      <c r="U29" s="589"/>
      <c r="V29" s="589"/>
      <c r="W29" s="589"/>
      <c r="X29" s="589"/>
      <c r="Y29" s="590"/>
      <c r="Z29" s="644">
        <v>0</v>
      </c>
      <c r="AA29" s="644"/>
      <c r="AB29" s="644"/>
      <c r="AC29" s="644"/>
      <c r="AD29" s="645" t="s">
        <v>221</v>
      </c>
      <c r="AE29" s="645"/>
      <c r="AF29" s="645"/>
      <c r="AG29" s="645"/>
      <c r="AH29" s="645"/>
      <c r="AI29" s="645"/>
      <c r="AJ29" s="645"/>
      <c r="AK29" s="645"/>
      <c r="AL29" s="611" t="s">
        <v>221</v>
      </c>
      <c r="AM29" s="646"/>
      <c r="AN29" s="646"/>
      <c r="AO29" s="647"/>
      <c r="AP29" s="648" t="s">
        <v>203</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771130</v>
      </c>
      <c r="CS29" s="607"/>
      <c r="CT29" s="607"/>
      <c r="CU29" s="607"/>
      <c r="CV29" s="607"/>
      <c r="CW29" s="607"/>
      <c r="CX29" s="607"/>
      <c r="CY29" s="608"/>
      <c r="CZ29" s="591">
        <v>7.9</v>
      </c>
      <c r="DA29" s="609"/>
      <c r="DB29" s="609"/>
      <c r="DC29" s="610"/>
      <c r="DD29" s="594">
        <v>759962</v>
      </c>
      <c r="DE29" s="607"/>
      <c r="DF29" s="607"/>
      <c r="DG29" s="607"/>
      <c r="DH29" s="607"/>
      <c r="DI29" s="607"/>
      <c r="DJ29" s="607"/>
      <c r="DK29" s="608"/>
      <c r="DL29" s="594">
        <v>759962</v>
      </c>
      <c r="DM29" s="607"/>
      <c r="DN29" s="607"/>
      <c r="DO29" s="607"/>
      <c r="DP29" s="607"/>
      <c r="DQ29" s="607"/>
      <c r="DR29" s="607"/>
      <c r="DS29" s="607"/>
      <c r="DT29" s="607"/>
      <c r="DU29" s="607"/>
      <c r="DV29" s="608"/>
      <c r="DW29" s="611">
        <v>11.4</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60000</v>
      </c>
      <c r="S30" s="589"/>
      <c r="T30" s="589"/>
      <c r="U30" s="589"/>
      <c r="V30" s="589"/>
      <c r="W30" s="589"/>
      <c r="X30" s="589"/>
      <c r="Y30" s="590"/>
      <c r="Z30" s="644">
        <v>0.6</v>
      </c>
      <c r="AA30" s="644"/>
      <c r="AB30" s="644"/>
      <c r="AC30" s="644"/>
      <c r="AD30" s="645" t="s">
        <v>221</v>
      </c>
      <c r="AE30" s="645"/>
      <c r="AF30" s="645"/>
      <c r="AG30" s="645"/>
      <c r="AH30" s="645"/>
      <c r="AI30" s="645"/>
      <c r="AJ30" s="645"/>
      <c r="AK30" s="645"/>
      <c r="AL30" s="611" t="s">
        <v>221</v>
      </c>
      <c r="AM30" s="646"/>
      <c r="AN30" s="646"/>
      <c r="AO30" s="647"/>
      <c r="AP30" s="664" t="s">
        <v>291</v>
      </c>
      <c r="AQ30" s="665"/>
      <c r="AR30" s="665"/>
      <c r="AS30" s="665"/>
      <c r="AT30" s="670" t="s">
        <v>292</v>
      </c>
      <c r="AU30" s="182"/>
      <c r="AV30" s="182"/>
      <c r="AW30" s="182"/>
      <c r="AX30" s="673" t="s">
        <v>170</v>
      </c>
      <c r="AY30" s="674"/>
      <c r="AZ30" s="674"/>
      <c r="BA30" s="674"/>
      <c r="BB30" s="674"/>
      <c r="BC30" s="674"/>
      <c r="BD30" s="674"/>
      <c r="BE30" s="674"/>
      <c r="BF30" s="675"/>
      <c r="BG30" s="654">
        <v>98.6</v>
      </c>
      <c r="BH30" s="655"/>
      <c r="BI30" s="655"/>
      <c r="BJ30" s="655"/>
      <c r="BK30" s="655"/>
      <c r="BL30" s="655"/>
      <c r="BM30" s="656">
        <v>95.3</v>
      </c>
      <c r="BN30" s="655"/>
      <c r="BO30" s="655"/>
      <c r="BP30" s="655"/>
      <c r="BQ30" s="657"/>
      <c r="BR30" s="654">
        <v>98.5</v>
      </c>
      <c r="BS30" s="655"/>
      <c r="BT30" s="655"/>
      <c r="BU30" s="655"/>
      <c r="BV30" s="655"/>
      <c r="BW30" s="655"/>
      <c r="BX30" s="656">
        <v>95</v>
      </c>
      <c r="BY30" s="655"/>
      <c r="BZ30" s="655"/>
      <c r="CA30" s="655"/>
      <c r="CB30" s="657"/>
      <c r="CD30" s="660"/>
      <c r="CE30" s="661"/>
      <c r="CF30" s="625" t="s">
        <v>293</v>
      </c>
      <c r="CG30" s="622"/>
      <c r="CH30" s="622"/>
      <c r="CI30" s="622"/>
      <c r="CJ30" s="622"/>
      <c r="CK30" s="622"/>
      <c r="CL30" s="622"/>
      <c r="CM30" s="622"/>
      <c r="CN30" s="622"/>
      <c r="CO30" s="622"/>
      <c r="CP30" s="622"/>
      <c r="CQ30" s="623"/>
      <c r="CR30" s="588">
        <v>673699</v>
      </c>
      <c r="CS30" s="589"/>
      <c r="CT30" s="589"/>
      <c r="CU30" s="589"/>
      <c r="CV30" s="589"/>
      <c r="CW30" s="589"/>
      <c r="CX30" s="589"/>
      <c r="CY30" s="590"/>
      <c r="CZ30" s="591">
        <v>6.9</v>
      </c>
      <c r="DA30" s="609"/>
      <c r="DB30" s="609"/>
      <c r="DC30" s="610"/>
      <c r="DD30" s="594">
        <v>662531</v>
      </c>
      <c r="DE30" s="589"/>
      <c r="DF30" s="589"/>
      <c r="DG30" s="589"/>
      <c r="DH30" s="589"/>
      <c r="DI30" s="589"/>
      <c r="DJ30" s="589"/>
      <c r="DK30" s="590"/>
      <c r="DL30" s="594">
        <v>662531</v>
      </c>
      <c r="DM30" s="589"/>
      <c r="DN30" s="589"/>
      <c r="DO30" s="589"/>
      <c r="DP30" s="589"/>
      <c r="DQ30" s="589"/>
      <c r="DR30" s="589"/>
      <c r="DS30" s="589"/>
      <c r="DT30" s="589"/>
      <c r="DU30" s="589"/>
      <c r="DV30" s="590"/>
      <c r="DW30" s="611">
        <v>10</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338019</v>
      </c>
      <c r="S31" s="589"/>
      <c r="T31" s="589"/>
      <c r="U31" s="589"/>
      <c r="V31" s="589"/>
      <c r="W31" s="589"/>
      <c r="X31" s="589"/>
      <c r="Y31" s="590"/>
      <c r="Z31" s="644">
        <v>3.3</v>
      </c>
      <c r="AA31" s="644"/>
      <c r="AB31" s="644"/>
      <c r="AC31" s="644"/>
      <c r="AD31" s="645" t="s">
        <v>221</v>
      </c>
      <c r="AE31" s="645"/>
      <c r="AF31" s="645"/>
      <c r="AG31" s="645"/>
      <c r="AH31" s="645"/>
      <c r="AI31" s="645"/>
      <c r="AJ31" s="645"/>
      <c r="AK31" s="645"/>
      <c r="AL31" s="611" t="s">
        <v>221</v>
      </c>
      <c r="AM31" s="646"/>
      <c r="AN31" s="646"/>
      <c r="AO31" s="647"/>
      <c r="AP31" s="666"/>
      <c r="AQ31" s="667"/>
      <c r="AR31" s="667"/>
      <c r="AS31" s="667"/>
      <c r="AT31" s="671"/>
      <c r="AU31" s="181" t="s">
        <v>295</v>
      </c>
      <c r="AV31" s="181"/>
      <c r="AW31" s="181"/>
      <c r="AX31" s="585" t="s">
        <v>296</v>
      </c>
      <c r="AY31" s="586"/>
      <c r="AZ31" s="586"/>
      <c r="BA31" s="586"/>
      <c r="BB31" s="586"/>
      <c r="BC31" s="586"/>
      <c r="BD31" s="586"/>
      <c r="BE31" s="586"/>
      <c r="BF31" s="587"/>
      <c r="BG31" s="652">
        <v>98.8</v>
      </c>
      <c r="BH31" s="607"/>
      <c r="BI31" s="607"/>
      <c r="BJ31" s="607"/>
      <c r="BK31" s="607"/>
      <c r="BL31" s="607"/>
      <c r="BM31" s="646">
        <v>95.8</v>
      </c>
      <c r="BN31" s="653"/>
      <c r="BO31" s="653"/>
      <c r="BP31" s="653"/>
      <c r="BQ31" s="617"/>
      <c r="BR31" s="652">
        <v>98.5</v>
      </c>
      <c r="BS31" s="607"/>
      <c r="BT31" s="607"/>
      <c r="BU31" s="607"/>
      <c r="BV31" s="607"/>
      <c r="BW31" s="607"/>
      <c r="BX31" s="646">
        <v>95.3</v>
      </c>
      <c r="BY31" s="653"/>
      <c r="BZ31" s="653"/>
      <c r="CA31" s="653"/>
      <c r="CB31" s="617"/>
      <c r="CD31" s="660"/>
      <c r="CE31" s="661"/>
      <c r="CF31" s="625" t="s">
        <v>297</v>
      </c>
      <c r="CG31" s="622"/>
      <c r="CH31" s="622"/>
      <c r="CI31" s="622"/>
      <c r="CJ31" s="622"/>
      <c r="CK31" s="622"/>
      <c r="CL31" s="622"/>
      <c r="CM31" s="622"/>
      <c r="CN31" s="622"/>
      <c r="CO31" s="622"/>
      <c r="CP31" s="622"/>
      <c r="CQ31" s="623"/>
      <c r="CR31" s="588">
        <v>97431</v>
      </c>
      <c r="CS31" s="607"/>
      <c r="CT31" s="607"/>
      <c r="CU31" s="607"/>
      <c r="CV31" s="607"/>
      <c r="CW31" s="607"/>
      <c r="CX31" s="607"/>
      <c r="CY31" s="608"/>
      <c r="CZ31" s="591">
        <v>1</v>
      </c>
      <c r="DA31" s="609"/>
      <c r="DB31" s="609"/>
      <c r="DC31" s="610"/>
      <c r="DD31" s="594">
        <v>97431</v>
      </c>
      <c r="DE31" s="607"/>
      <c r="DF31" s="607"/>
      <c r="DG31" s="607"/>
      <c r="DH31" s="607"/>
      <c r="DI31" s="607"/>
      <c r="DJ31" s="607"/>
      <c r="DK31" s="608"/>
      <c r="DL31" s="594">
        <v>97431</v>
      </c>
      <c r="DM31" s="607"/>
      <c r="DN31" s="607"/>
      <c r="DO31" s="607"/>
      <c r="DP31" s="607"/>
      <c r="DQ31" s="607"/>
      <c r="DR31" s="607"/>
      <c r="DS31" s="607"/>
      <c r="DT31" s="607"/>
      <c r="DU31" s="607"/>
      <c r="DV31" s="608"/>
      <c r="DW31" s="611">
        <v>1.5</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306679</v>
      </c>
      <c r="S32" s="589"/>
      <c r="T32" s="589"/>
      <c r="U32" s="589"/>
      <c r="V32" s="589"/>
      <c r="W32" s="589"/>
      <c r="X32" s="589"/>
      <c r="Y32" s="590"/>
      <c r="Z32" s="644">
        <v>3</v>
      </c>
      <c r="AA32" s="644"/>
      <c r="AB32" s="644"/>
      <c r="AC32" s="644"/>
      <c r="AD32" s="645">
        <v>9765</v>
      </c>
      <c r="AE32" s="645"/>
      <c r="AF32" s="645"/>
      <c r="AG32" s="645"/>
      <c r="AH32" s="645"/>
      <c r="AI32" s="645"/>
      <c r="AJ32" s="645"/>
      <c r="AK32" s="645"/>
      <c r="AL32" s="611">
        <v>0.2</v>
      </c>
      <c r="AM32" s="646"/>
      <c r="AN32" s="646"/>
      <c r="AO32" s="647"/>
      <c r="AP32" s="668"/>
      <c r="AQ32" s="669"/>
      <c r="AR32" s="669"/>
      <c r="AS32" s="669"/>
      <c r="AT32" s="672"/>
      <c r="AU32" s="183"/>
      <c r="AV32" s="183"/>
      <c r="AW32" s="183"/>
      <c r="AX32" s="569" t="s">
        <v>299</v>
      </c>
      <c r="AY32" s="570"/>
      <c r="AZ32" s="570"/>
      <c r="BA32" s="570"/>
      <c r="BB32" s="570"/>
      <c r="BC32" s="570"/>
      <c r="BD32" s="570"/>
      <c r="BE32" s="570"/>
      <c r="BF32" s="571"/>
      <c r="BG32" s="651">
        <v>98.3</v>
      </c>
      <c r="BH32" s="573"/>
      <c r="BI32" s="573"/>
      <c r="BJ32" s="573"/>
      <c r="BK32" s="573"/>
      <c r="BL32" s="573"/>
      <c r="BM32" s="636">
        <v>94.5</v>
      </c>
      <c r="BN32" s="573"/>
      <c r="BO32" s="573"/>
      <c r="BP32" s="573"/>
      <c r="BQ32" s="630"/>
      <c r="BR32" s="651">
        <v>98.3</v>
      </c>
      <c r="BS32" s="573"/>
      <c r="BT32" s="573"/>
      <c r="BU32" s="573"/>
      <c r="BV32" s="573"/>
      <c r="BW32" s="573"/>
      <c r="BX32" s="636">
        <v>94.3</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609247</v>
      </c>
      <c r="S33" s="589"/>
      <c r="T33" s="589"/>
      <c r="U33" s="589"/>
      <c r="V33" s="589"/>
      <c r="W33" s="589"/>
      <c r="X33" s="589"/>
      <c r="Y33" s="590"/>
      <c r="Z33" s="644">
        <v>6</v>
      </c>
      <c r="AA33" s="644"/>
      <c r="AB33" s="644"/>
      <c r="AC33" s="644"/>
      <c r="AD33" s="645" t="s">
        <v>221</v>
      </c>
      <c r="AE33" s="645"/>
      <c r="AF33" s="645"/>
      <c r="AG33" s="645"/>
      <c r="AH33" s="645"/>
      <c r="AI33" s="645"/>
      <c r="AJ33" s="645"/>
      <c r="AK33" s="645"/>
      <c r="AL33" s="611" t="s">
        <v>221</v>
      </c>
      <c r="AM33" s="646"/>
      <c r="AN33" s="646"/>
      <c r="AO33" s="647"/>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4537558</v>
      </c>
      <c r="CS33" s="607"/>
      <c r="CT33" s="607"/>
      <c r="CU33" s="607"/>
      <c r="CV33" s="607"/>
      <c r="CW33" s="607"/>
      <c r="CX33" s="607"/>
      <c r="CY33" s="608"/>
      <c r="CZ33" s="591">
        <v>46.5</v>
      </c>
      <c r="DA33" s="609"/>
      <c r="DB33" s="609"/>
      <c r="DC33" s="610"/>
      <c r="DD33" s="594">
        <v>3455957</v>
      </c>
      <c r="DE33" s="607"/>
      <c r="DF33" s="607"/>
      <c r="DG33" s="607"/>
      <c r="DH33" s="607"/>
      <c r="DI33" s="607"/>
      <c r="DJ33" s="607"/>
      <c r="DK33" s="608"/>
      <c r="DL33" s="594">
        <v>2964353</v>
      </c>
      <c r="DM33" s="607"/>
      <c r="DN33" s="607"/>
      <c r="DO33" s="607"/>
      <c r="DP33" s="607"/>
      <c r="DQ33" s="607"/>
      <c r="DR33" s="607"/>
      <c r="DS33" s="607"/>
      <c r="DT33" s="607"/>
      <c r="DU33" s="607"/>
      <c r="DV33" s="608"/>
      <c r="DW33" s="611">
        <v>44.6</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4" t="s">
        <v>221</v>
      </c>
      <c r="AA34" s="644"/>
      <c r="AB34" s="644"/>
      <c r="AC34" s="644"/>
      <c r="AD34" s="645" t="s">
        <v>221</v>
      </c>
      <c r="AE34" s="645"/>
      <c r="AF34" s="645"/>
      <c r="AG34" s="645"/>
      <c r="AH34" s="645"/>
      <c r="AI34" s="645"/>
      <c r="AJ34" s="645"/>
      <c r="AK34" s="645"/>
      <c r="AL34" s="611" t="s">
        <v>221</v>
      </c>
      <c r="AM34" s="646"/>
      <c r="AN34" s="646"/>
      <c r="AO34" s="647"/>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2386684</v>
      </c>
      <c r="CS34" s="589"/>
      <c r="CT34" s="589"/>
      <c r="CU34" s="589"/>
      <c r="CV34" s="589"/>
      <c r="CW34" s="589"/>
      <c r="CX34" s="589"/>
      <c r="CY34" s="590"/>
      <c r="CZ34" s="591">
        <v>24.5</v>
      </c>
      <c r="DA34" s="609"/>
      <c r="DB34" s="609"/>
      <c r="DC34" s="610"/>
      <c r="DD34" s="594">
        <v>1566611</v>
      </c>
      <c r="DE34" s="589"/>
      <c r="DF34" s="589"/>
      <c r="DG34" s="589"/>
      <c r="DH34" s="589"/>
      <c r="DI34" s="589"/>
      <c r="DJ34" s="589"/>
      <c r="DK34" s="590"/>
      <c r="DL34" s="594">
        <v>1482839</v>
      </c>
      <c r="DM34" s="589"/>
      <c r="DN34" s="589"/>
      <c r="DO34" s="589"/>
      <c r="DP34" s="589"/>
      <c r="DQ34" s="589"/>
      <c r="DR34" s="589"/>
      <c r="DS34" s="589"/>
      <c r="DT34" s="589"/>
      <c r="DU34" s="589"/>
      <c r="DV34" s="590"/>
      <c r="DW34" s="611">
        <v>22.3</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543147</v>
      </c>
      <c r="S35" s="589"/>
      <c r="T35" s="589"/>
      <c r="U35" s="589"/>
      <c r="V35" s="589"/>
      <c r="W35" s="589"/>
      <c r="X35" s="589"/>
      <c r="Y35" s="590"/>
      <c r="Z35" s="644">
        <v>5.4</v>
      </c>
      <c r="AA35" s="644"/>
      <c r="AB35" s="644"/>
      <c r="AC35" s="644"/>
      <c r="AD35" s="645" t="s">
        <v>221</v>
      </c>
      <c r="AE35" s="645"/>
      <c r="AF35" s="645"/>
      <c r="AG35" s="645"/>
      <c r="AH35" s="645"/>
      <c r="AI35" s="645"/>
      <c r="AJ35" s="645"/>
      <c r="AK35" s="645"/>
      <c r="AL35" s="611" t="s">
        <v>221</v>
      </c>
      <c r="AM35" s="646"/>
      <c r="AN35" s="646"/>
      <c r="AO35" s="647"/>
      <c r="AP35" s="186"/>
      <c r="AQ35" s="641" t="s">
        <v>308</v>
      </c>
      <c r="AR35" s="642"/>
      <c r="AS35" s="642"/>
      <c r="AT35" s="642"/>
      <c r="AU35" s="642"/>
      <c r="AV35" s="642"/>
      <c r="AW35" s="642"/>
      <c r="AX35" s="642"/>
      <c r="AY35" s="643"/>
      <c r="AZ35" s="638">
        <v>1044509</v>
      </c>
      <c r="BA35" s="639"/>
      <c r="BB35" s="639"/>
      <c r="BC35" s="639"/>
      <c r="BD35" s="639"/>
      <c r="BE35" s="639"/>
      <c r="BF35" s="640"/>
      <c r="BG35" s="641" t="s">
        <v>309</v>
      </c>
      <c r="BH35" s="642"/>
      <c r="BI35" s="642"/>
      <c r="BJ35" s="642"/>
      <c r="BK35" s="642"/>
      <c r="BL35" s="642"/>
      <c r="BM35" s="642"/>
      <c r="BN35" s="642"/>
      <c r="BO35" s="642"/>
      <c r="BP35" s="642"/>
      <c r="BQ35" s="642"/>
      <c r="BR35" s="642"/>
      <c r="BS35" s="642"/>
      <c r="BT35" s="642"/>
      <c r="BU35" s="643"/>
      <c r="BV35" s="638">
        <v>8027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29287</v>
      </c>
      <c r="CS35" s="607"/>
      <c r="CT35" s="607"/>
      <c r="CU35" s="607"/>
      <c r="CV35" s="607"/>
      <c r="CW35" s="607"/>
      <c r="CX35" s="607"/>
      <c r="CY35" s="608"/>
      <c r="CZ35" s="591">
        <v>0.3</v>
      </c>
      <c r="DA35" s="609"/>
      <c r="DB35" s="609"/>
      <c r="DC35" s="610"/>
      <c r="DD35" s="594">
        <v>22575</v>
      </c>
      <c r="DE35" s="607"/>
      <c r="DF35" s="607"/>
      <c r="DG35" s="607"/>
      <c r="DH35" s="607"/>
      <c r="DI35" s="607"/>
      <c r="DJ35" s="607"/>
      <c r="DK35" s="608"/>
      <c r="DL35" s="594">
        <v>22575</v>
      </c>
      <c r="DM35" s="607"/>
      <c r="DN35" s="607"/>
      <c r="DO35" s="607"/>
      <c r="DP35" s="607"/>
      <c r="DQ35" s="607"/>
      <c r="DR35" s="607"/>
      <c r="DS35" s="607"/>
      <c r="DT35" s="607"/>
      <c r="DU35" s="607"/>
      <c r="DV35" s="608"/>
      <c r="DW35" s="611">
        <v>0.3</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10094733</v>
      </c>
      <c r="S36" s="629"/>
      <c r="T36" s="629"/>
      <c r="U36" s="629"/>
      <c r="V36" s="629"/>
      <c r="W36" s="629"/>
      <c r="X36" s="629"/>
      <c r="Y36" s="632"/>
      <c r="Z36" s="633">
        <v>100</v>
      </c>
      <c r="AA36" s="633"/>
      <c r="AB36" s="633"/>
      <c r="AC36" s="633"/>
      <c r="AD36" s="634">
        <v>6099979</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200000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-149222</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797634</v>
      </c>
      <c r="CS36" s="589"/>
      <c r="CT36" s="589"/>
      <c r="CU36" s="589"/>
      <c r="CV36" s="589"/>
      <c r="CW36" s="589"/>
      <c r="CX36" s="589"/>
      <c r="CY36" s="590"/>
      <c r="CZ36" s="591">
        <v>8.1999999999999993</v>
      </c>
      <c r="DA36" s="609"/>
      <c r="DB36" s="609"/>
      <c r="DC36" s="610"/>
      <c r="DD36" s="594">
        <v>693276</v>
      </c>
      <c r="DE36" s="589"/>
      <c r="DF36" s="589"/>
      <c r="DG36" s="589"/>
      <c r="DH36" s="589"/>
      <c r="DI36" s="589"/>
      <c r="DJ36" s="589"/>
      <c r="DK36" s="590"/>
      <c r="DL36" s="594">
        <v>645290</v>
      </c>
      <c r="DM36" s="589"/>
      <c r="DN36" s="589"/>
      <c r="DO36" s="589"/>
      <c r="DP36" s="589"/>
      <c r="DQ36" s="589"/>
      <c r="DR36" s="589"/>
      <c r="DS36" s="589"/>
      <c r="DT36" s="589"/>
      <c r="DU36" s="589"/>
      <c r="DV36" s="590"/>
      <c r="DW36" s="611">
        <v>9.6999999999999993</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t="s">
        <v>316</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4309</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477067</v>
      </c>
      <c r="CS37" s="607"/>
      <c r="CT37" s="607"/>
      <c r="CU37" s="607"/>
      <c r="CV37" s="607"/>
      <c r="CW37" s="607"/>
      <c r="CX37" s="607"/>
      <c r="CY37" s="608"/>
      <c r="CZ37" s="591">
        <v>4.9000000000000004</v>
      </c>
      <c r="DA37" s="609"/>
      <c r="DB37" s="609"/>
      <c r="DC37" s="610"/>
      <c r="DD37" s="594">
        <v>477067</v>
      </c>
      <c r="DE37" s="607"/>
      <c r="DF37" s="607"/>
      <c r="DG37" s="607"/>
      <c r="DH37" s="607"/>
      <c r="DI37" s="607"/>
      <c r="DJ37" s="607"/>
      <c r="DK37" s="608"/>
      <c r="DL37" s="594">
        <v>471469</v>
      </c>
      <c r="DM37" s="607"/>
      <c r="DN37" s="607"/>
      <c r="DO37" s="607"/>
      <c r="DP37" s="607"/>
      <c r="DQ37" s="607"/>
      <c r="DR37" s="607"/>
      <c r="DS37" s="607"/>
      <c r="DT37" s="607"/>
      <c r="DU37" s="607"/>
      <c r="DV37" s="608"/>
      <c r="DW37" s="611">
        <v>7.1</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7650</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1044509</v>
      </c>
      <c r="CS38" s="589"/>
      <c r="CT38" s="589"/>
      <c r="CU38" s="589"/>
      <c r="CV38" s="589"/>
      <c r="CW38" s="589"/>
      <c r="CX38" s="589"/>
      <c r="CY38" s="590"/>
      <c r="CZ38" s="591">
        <v>10.7</v>
      </c>
      <c r="DA38" s="609"/>
      <c r="DB38" s="609"/>
      <c r="DC38" s="610"/>
      <c r="DD38" s="594">
        <v>896323</v>
      </c>
      <c r="DE38" s="589"/>
      <c r="DF38" s="589"/>
      <c r="DG38" s="589"/>
      <c r="DH38" s="589"/>
      <c r="DI38" s="589"/>
      <c r="DJ38" s="589"/>
      <c r="DK38" s="590"/>
      <c r="DL38" s="594">
        <v>813649</v>
      </c>
      <c r="DM38" s="589"/>
      <c r="DN38" s="589"/>
      <c r="DO38" s="589"/>
      <c r="DP38" s="589"/>
      <c r="DQ38" s="589"/>
      <c r="DR38" s="589"/>
      <c r="DS38" s="589"/>
      <c r="DT38" s="589"/>
      <c r="DU38" s="589"/>
      <c r="DV38" s="590"/>
      <c r="DW38" s="611">
        <v>12.2</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86</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278700</v>
      </c>
      <c r="CS39" s="607"/>
      <c r="CT39" s="607"/>
      <c r="CU39" s="607"/>
      <c r="CV39" s="607"/>
      <c r="CW39" s="607"/>
      <c r="CX39" s="607"/>
      <c r="CY39" s="608"/>
      <c r="CZ39" s="591">
        <v>2.9</v>
      </c>
      <c r="DA39" s="609"/>
      <c r="DB39" s="609"/>
      <c r="DC39" s="610"/>
      <c r="DD39" s="594">
        <v>276428</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237951</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112</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744</v>
      </c>
      <c r="CS40" s="589"/>
      <c r="CT40" s="589"/>
      <c r="CU40" s="589"/>
      <c r="CV40" s="589"/>
      <c r="CW40" s="589"/>
      <c r="CX40" s="589"/>
      <c r="CY40" s="590"/>
      <c r="CZ40" s="591">
        <v>0</v>
      </c>
      <c r="DA40" s="609"/>
      <c r="DB40" s="609"/>
      <c r="DC40" s="610"/>
      <c r="DD40" s="594">
        <v>744</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606558</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287</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316</v>
      </c>
      <c r="CS41" s="607"/>
      <c r="CT41" s="607"/>
      <c r="CU41" s="607"/>
      <c r="CV41" s="607"/>
      <c r="CW41" s="607"/>
      <c r="CX41" s="607"/>
      <c r="CY41" s="608"/>
      <c r="CZ41" s="591" t="s">
        <v>316</v>
      </c>
      <c r="DA41" s="609"/>
      <c r="DB41" s="609"/>
      <c r="DC41" s="610"/>
      <c r="DD41" s="594" t="s">
        <v>316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792930</v>
      </c>
      <c r="CS42" s="589"/>
      <c r="CT42" s="589"/>
      <c r="CU42" s="589"/>
      <c r="CV42" s="589"/>
      <c r="CW42" s="589"/>
      <c r="CX42" s="589"/>
      <c r="CY42" s="590"/>
      <c r="CZ42" s="591">
        <v>8.1</v>
      </c>
      <c r="DA42" s="592"/>
      <c r="DB42" s="592"/>
      <c r="DC42" s="593"/>
      <c r="DD42" s="594">
        <v>362481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20280</v>
      </c>
      <c r="CS43" s="607"/>
      <c r="CT43" s="607"/>
      <c r="CU43" s="607"/>
      <c r="CV43" s="607"/>
      <c r="CW43" s="607"/>
      <c r="CX43" s="607"/>
      <c r="CY43" s="608"/>
      <c r="CZ43" s="591">
        <v>0.2</v>
      </c>
      <c r="DA43" s="609"/>
      <c r="DB43" s="609"/>
      <c r="DC43" s="610"/>
      <c r="DD43" s="594">
        <v>20280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792930</v>
      </c>
      <c r="CS44" s="589"/>
      <c r="CT44" s="589"/>
      <c r="CU44" s="589"/>
      <c r="CV44" s="589"/>
      <c r="CW44" s="589"/>
      <c r="CX44" s="589"/>
      <c r="CY44" s="590"/>
      <c r="CZ44" s="591">
        <v>8.1</v>
      </c>
      <c r="DA44" s="592"/>
      <c r="DB44" s="592"/>
      <c r="DC44" s="593"/>
      <c r="DD44" s="594">
        <v>362481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530049</v>
      </c>
      <c r="CS45" s="607"/>
      <c r="CT45" s="607"/>
      <c r="CU45" s="607"/>
      <c r="CV45" s="607"/>
      <c r="CW45" s="607"/>
      <c r="CX45" s="607"/>
      <c r="CY45" s="608"/>
      <c r="CZ45" s="591">
        <v>5.4</v>
      </c>
      <c r="DA45" s="609"/>
      <c r="DB45" s="609"/>
      <c r="DC45" s="610"/>
      <c r="DD45" s="594">
        <v>115174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258681</v>
      </c>
      <c r="CS46" s="589"/>
      <c r="CT46" s="589"/>
      <c r="CU46" s="589"/>
      <c r="CV46" s="589"/>
      <c r="CW46" s="589"/>
      <c r="CX46" s="589"/>
      <c r="CY46" s="590"/>
      <c r="CZ46" s="591">
        <v>2.7</v>
      </c>
      <c r="DA46" s="592"/>
      <c r="DB46" s="592"/>
      <c r="DC46" s="593"/>
      <c r="DD46" s="594">
        <v>246807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t="s">
        <v>221</v>
      </c>
      <c r="CS47" s="607"/>
      <c r="CT47" s="607"/>
      <c r="CU47" s="607"/>
      <c r="CV47" s="607"/>
      <c r="CW47" s="607"/>
      <c r="CX47" s="607"/>
      <c r="CY47" s="608"/>
      <c r="CZ47" s="591" t="s">
        <v>221</v>
      </c>
      <c r="DA47" s="609"/>
      <c r="DB47" s="609"/>
      <c r="DC47" s="610"/>
      <c r="DD47" s="594" t="s">
        <v>221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9761132</v>
      </c>
      <c r="CS49" s="573"/>
      <c r="CT49" s="573"/>
      <c r="CU49" s="573"/>
      <c r="CV49" s="573"/>
      <c r="CW49" s="573"/>
      <c r="CX49" s="573"/>
      <c r="CY49" s="574"/>
      <c r="CZ49" s="575">
        <v>100</v>
      </c>
      <c r="DA49" s="576"/>
      <c r="DB49" s="576"/>
      <c r="DC49" s="577"/>
      <c r="DD49" s="578">
        <v>6826091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B3:AO3"/>
    <mergeCell ref="AP3:CB3"/>
    <mergeCell ref="CD3:EC3"/>
    <mergeCell ref="B4:Q4"/>
    <mergeCell ref="R4:Y4"/>
    <mergeCell ref="Z4:AC4"/>
    <mergeCell ref="AD4:AK4"/>
    <mergeCell ref="AL4:AO4"/>
    <mergeCell ref="AP4:BF4"/>
    <mergeCell ref="BG4:BN4"/>
    <mergeCell ref="DH1:DN1"/>
    <mergeCell ref="DP1:EC1"/>
    <mergeCell ref="BO4:BR4"/>
    <mergeCell ref="BS4:CB4"/>
    <mergeCell ref="CD4:EC4"/>
    <mergeCell ref="DD5:DP5"/>
    <mergeCell ref="DQ5:EC5"/>
    <mergeCell ref="AD6:AK6"/>
    <mergeCell ref="AL6:AO6"/>
    <mergeCell ref="AP6:BF6"/>
    <mergeCell ref="DQ6:EC6"/>
    <mergeCell ref="BO6:BR6"/>
    <mergeCell ref="BS6:CB6"/>
    <mergeCell ref="BG6:BN6"/>
    <mergeCell ref="AP5:BF5"/>
    <mergeCell ref="B5:Q5"/>
    <mergeCell ref="R5:Y5"/>
    <mergeCell ref="Z5:AC5"/>
    <mergeCell ref="AD5:AK5"/>
    <mergeCell ref="AL5:AO5"/>
    <mergeCell ref="B6:Q6"/>
    <mergeCell ref="R6:Y6"/>
    <mergeCell ref="Z6:AC6"/>
    <mergeCell ref="CZ5:DC5"/>
    <mergeCell ref="BG5:BN5"/>
    <mergeCell ref="BO5:BR5"/>
    <mergeCell ref="BS5:CB5"/>
    <mergeCell ref="CD5:CQ5"/>
    <mergeCell ref="CR5:CY5"/>
    <mergeCell ref="DQ7:EC7"/>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BS8:CB8"/>
    <mergeCell ref="CD8:CQ8"/>
    <mergeCell ref="CR8:CY8"/>
    <mergeCell ref="DQ9:EC9"/>
    <mergeCell ref="BO9:BR9"/>
    <mergeCell ref="BS9:CB9"/>
    <mergeCell ref="CZ8:DC8"/>
    <mergeCell ref="DD8:DP8"/>
    <mergeCell ref="DQ8:EC8"/>
    <mergeCell ref="BO8:BR8"/>
    <mergeCell ref="B9:Q9"/>
    <mergeCell ref="R9:Y9"/>
    <mergeCell ref="Z9:AC9"/>
    <mergeCell ref="AD9:AK9"/>
    <mergeCell ref="AL9:AO9"/>
    <mergeCell ref="AP9:BF9"/>
    <mergeCell ref="BG9:BN9"/>
    <mergeCell ref="BO10:BR10"/>
    <mergeCell ref="BS10:CB10"/>
    <mergeCell ref="B8:Q8"/>
    <mergeCell ref="R8:Y8"/>
    <mergeCell ref="Z8:AC8"/>
    <mergeCell ref="AD8:AK8"/>
    <mergeCell ref="AL8:AO8"/>
    <mergeCell ref="AP8:BF8"/>
    <mergeCell ref="BG8:BN8"/>
    <mergeCell ref="CZ10:DC10"/>
    <mergeCell ref="DD10:DP10"/>
    <mergeCell ref="DQ10:EC10"/>
    <mergeCell ref="B10:Q10"/>
    <mergeCell ref="R10:Y10"/>
    <mergeCell ref="Z10:AC10"/>
    <mergeCell ref="AD10:AK10"/>
    <mergeCell ref="AL10:AO10"/>
    <mergeCell ref="AP10:BF10"/>
    <mergeCell ref="BG10:BN10"/>
    <mergeCell ref="CR11:CY11"/>
    <mergeCell ref="DQ12:EC12"/>
    <mergeCell ref="BO12:BR12"/>
    <mergeCell ref="BS12:CB12"/>
    <mergeCell ref="CD9:CQ9"/>
    <mergeCell ref="CR9:CY9"/>
    <mergeCell ref="CZ9:DC9"/>
    <mergeCell ref="DD9:DP9"/>
    <mergeCell ref="CD10:CQ10"/>
    <mergeCell ref="CR10:CY10"/>
    <mergeCell ref="DD11:DP11"/>
    <mergeCell ref="DQ11:EC11"/>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CZ11:DC11"/>
    <mergeCell ref="BG11:BN11"/>
    <mergeCell ref="BO11:BR11"/>
    <mergeCell ref="BS11:CB11"/>
    <mergeCell ref="CD11:CQ11"/>
    <mergeCell ref="DQ13:EC13"/>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BO14:BR14"/>
    <mergeCell ref="BS14:CB14"/>
    <mergeCell ref="CD14:CQ14"/>
    <mergeCell ref="CR14:CY14"/>
    <mergeCell ref="DQ15:EC15"/>
    <mergeCell ref="BO15:BR15"/>
    <mergeCell ref="BS15:CB15"/>
    <mergeCell ref="CZ14:DC14"/>
    <mergeCell ref="DD14:DP14"/>
    <mergeCell ref="DQ14:EC14"/>
    <mergeCell ref="B15:Q15"/>
    <mergeCell ref="R15:Y15"/>
    <mergeCell ref="Z15:AC15"/>
    <mergeCell ref="AD15:AK15"/>
    <mergeCell ref="AL15:AO15"/>
    <mergeCell ref="AP15:BF15"/>
    <mergeCell ref="BG15:BN15"/>
    <mergeCell ref="BG16:BN16"/>
    <mergeCell ref="BO16:BR16"/>
    <mergeCell ref="BS16:CB16"/>
    <mergeCell ref="B14:Q14"/>
    <mergeCell ref="R14:Y14"/>
    <mergeCell ref="Z14:AC14"/>
    <mergeCell ref="AD14:AK14"/>
    <mergeCell ref="AL14:AO14"/>
    <mergeCell ref="AP14:BF14"/>
    <mergeCell ref="BG14:BN14"/>
    <mergeCell ref="CR16:CY16"/>
    <mergeCell ref="CZ16:DC16"/>
    <mergeCell ref="DD16:DP16"/>
    <mergeCell ref="DQ16:EC16"/>
    <mergeCell ref="B16:Q16"/>
    <mergeCell ref="R16:Y16"/>
    <mergeCell ref="Z16:AC16"/>
    <mergeCell ref="AD16:AK16"/>
    <mergeCell ref="AL16:AO16"/>
    <mergeCell ref="AP16:BF16"/>
    <mergeCell ref="CD17:CQ17"/>
    <mergeCell ref="CR17:CY17"/>
    <mergeCell ref="DQ18:EC18"/>
    <mergeCell ref="BO18:BR18"/>
    <mergeCell ref="BS18:CB18"/>
    <mergeCell ref="DQ17:EC17"/>
    <mergeCell ref="BG18:BN18"/>
    <mergeCell ref="CD15:CQ15"/>
    <mergeCell ref="CR15:CY15"/>
    <mergeCell ref="CZ15:DC15"/>
    <mergeCell ref="DD15:DP15"/>
    <mergeCell ref="CD16:CQ16"/>
    <mergeCell ref="CZ17:DC17"/>
    <mergeCell ref="DD17:DP17"/>
    <mergeCell ref="B18:Q18"/>
    <mergeCell ref="R18:Y18"/>
    <mergeCell ref="Z18:AC18"/>
    <mergeCell ref="AD18:AK18"/>
    <mergeCell ref="AL18:AO18"/>
    <mergeCell ref="AP18:BF18"/>
    <mergeCell ref="BS19:CB19"/>
    <mergeCell ref="B17:Q17"/>
    <mergeCell ref="R17:Y17"/>
    <mergeCell ref="Z17:AC17"/>
    <mergeCell ref="AD17:AK17"/>
    <mergeCell ref="AL17:AO17"/>
    <mergeCell ref="AP17:BF17"/>
    <mergeCell ref="BG17:BN17"/>
    <mergeCell ref="BO17:BR17"/>
    <mergeCell ref="BS17:CB17"/>
    <mergeCell ref="DD19:DP19"/>
    <mergeCell ref="DQ19:EC19"/>
    <mergeCell ref="B19:Q19"/>
    <mergeCell ref="R19:Y19"/>
    <mergeCell ref="Z19:AC19"/>
    <mergeCell ref="AD19:AK19"/>
    <mergeCell ref="AL19:AO19"/>
    <mergeCell ref="AP19:BF19"/>
    <mergeCell ref="BG19:BN19"/>
    <mergeCell ref="BO19:BR19"/>
    <mergeCell ref="DQ21:EC21"/>
    <mergeCell ref="BO21:BR21"/>
    <mergeCell ref="BS21:CB21"/>
    <mergeCell ref="CD18:CQ18"/>
    <mergeCell ref="CR18:CY18"/>
    <mergeCell ref="CZ18:DC18"/>
    <mergeCell ref="DD18:DP18"/>
    <mergeCell ref="CD19:CQ19"/>
    <mergeCell ref="CR19:CY19"/>
    <mergeCell ref="CZ19:DC19"/>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CD23:CQ23"/>
    <mergeCell ref="CR23:CY23"/>
    <mergeCell ref="CZ23:DC23"/>
    <mergeCell ref="DD23:DK23"/>
    <mergeCell ref="DL23:DV23"/>
    <mergeCell ref="B20:Q20"/>
    <mergeCell ref="R20:Y20"/>
    <mergeCell ref="Z20:AC20"/>
    <mergeCell ref="AD20:AK20"/>
    <mergeCell ref="AL20:AO20"/>
    <mergeCell ref="BO22:BR22"/>
    <mergeCell ref="BS22:CB22"/>
    <mergeCell ref="CD21:CQ21"/>
    <mergeCell ref="CR21:CY21"/>
    <mergeCell ref="CZ21:DC21"/>
    <mergeCell ref="DD21:DP21"/>
    <mergeCell ref="BG23:BN23"/>
    <mergeCell ref="BO23:BR23"/>
    <mergeCell ref="BS23:CB23"/>
    <mergeCell ref="B22:Q22"/>
    <mergeCell ref="R22:Y22"/>
    <mergeCell ref="Z22:AC22"/>
    <mergeCell ref="AD22:AK22"/>
    <mergeCell ref="AL22:AO22"/>
    <mergeCell ref="AP22:BF22"/>
    <mergeCell ref="BG22:BN22"/>
    <mergeCell ref="DW25:EC25"/>
    <mergeCell ref="BS25:CB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26:Q26"/>
    <mergeCell ref="BO25:BR25"/>
    <mergeCell ref="CD25:CQ25"/>
    <mergeCell ref="CR25:CY25"/>
    <mergeCell ref="CZ25:DC25"/>
    <mergeCell ref="DD25:DK25"/>
    <mergeCell ref="BS26:CB26"/>
    <mergeCell ref="CD26:CQ26"/>
    <mergeCell ref="CR26:CY26"/>
    <mergeCell ref="CZ26:DC26"/>
    <mergeCell ref="DD26:DK26"/>
    <mergeCell ref="DL26:DV26"/>
    <mergeCell ref="DL25:DV25"/>
    <mergeCell ref="DW27:EC27"/>
    <mergeCell ref="DW26:EC26"/>
    <mergeCell ref="B27:Q27"/>
    <mergeCell ref="R27:Y27"/>
    <mergeCell ref="Z27:AC27"/>
    <mergeCell ref="AD27:AK27"/>
    <mergeCell ref="AL27:AO27"/>
    <mergeCell ref="AP27:BF27"/>
    <mergeCell ref="BG27:BN27"/>
    <mergeCell ref="BO26:BR26"/>
    <mergeCell ref="DD28:DK28"/>
    <mergeCell ref="DL28:DV28"/>
    <mergeCell ref="CD27:CQ27"/>
    <mergeCell ref="CR27:CY27"/>
    <mergeCell ref="CZ27:DC27"/>
    <mergeCell ref="DD27:DK27"/>
    <mergeCell ref="DL27:DV27"/>
    <mergeCell ref="BO27:BR27"/>
    <mergeCell ref="BS27:CB27"/>
    <mergeCell ref="DL29:DV29"/>
    <mergeCell ref="DW29:EC29"/>
    <mergeCell ref="CR29:CY29"/>
    <mergeCell ref="CZ29:DC29"/>
    <mergeCell ref="DD29:DK29"/>
    <mergeCell ref="BR29:CB29"/>
    <mergeCell ref="R26:Y26"/>
    <mergeCell ref="Z26:AC26"/>
    <mergeCell ref="AD26:AK26"/>
    <mergeCell ref="AL26:AO26"/>
    <mergeCell ref="AP26:BF26"/>
    <mergeCell ref="BG26:BN26"/>
    <mergeCell ref="B28:Q28"/>
    <mergeCell ref="R28:Y28"/>
    <mergeCell ref="Z28:AC28"/>
    <mergeCell ref="AD28:AK28"/>
    <mergeCell ref="AL28:AO28"/>
    <mergeCell ref="AP28:BF28"/>
    <mergeCell ref="BG28:BN28"/>
    <mergeCell ref="BO28:BR28"/>
    <mergeCell ref="BS28:CB28"/>
    <mergeCell ref="CD28:CQ28"/>
    <mergeCell ref="CR28:CY28"/>
    <mergeCell ref="CZ28:DC28"/>
    <mergeCell ref="AT30:AT32"/>
    <mergeCell ref="AX30:BF30"/>
    <mergeCell ref="DW28:EC28"/>
    <mergeCell ref="B29:Q29"/>
    <mergeCell ref="R29:Y29"/>
    <mergeCell ref="Z29:AC29"/>
    <mergeCell ref="AD29:AK29"/>
    <mergeCell ref="AL29:AO29"/>
    <mergeCell ref="AP29:BF29"/>
    <mergeCell ref="BG29:BQ29"/>
    <mergeCell ref="B30:Q30"/>
    <mergeCell ref="R30:Y30"/>
    <mergeCell ref="Z30:AC30"/>
    <mergeCell ref="AD30:AK30"/>
    <mergeCell ref="AL30:AO30"/>
    <mergeCell ref="AP30:AS32"/>
    <mergeCell ref="CZ30:DC30"/>
    <mergeCell ref="DD30:DK30"/>
    <mergeCell ref="BR31:BW31"/>
    <mergeCell ref="BX31:CB31"/>
    <mergeCell ref="CF31:CQ31"/>
    <mergeCell ref="CR31:CY31"/>
    <mergeCell ref="CZ31:DC31"/>
    <mergeCell ref="DD31:DK31"/>
    <mergeCell ref="BG30:BL30"/>
    <mergeCell ref="BM30:BQ30"/>
    <mergeCell ref="BR30:BW30"/>
    <mergeCell ref="BX30:CB30"/>
    <mergeCell ref="CF30:CQ30"/>
    <mergeCell ref="CR30:CY30"/>
    <mergeCell ref="CD29:CE32"/>
    <mergeCell ref="CF29:CQ29"/>
    <mergeCell ref="BR32:BW32"/>
    <mergeCell ref="BX32:CB32"/>
    <mergeCell ref="DL30:DV30"/>
    <mergeCell ref="DW30:EC30"/>
    <mergeCell ref="B31:Q31"/>
    <mergeCell ref="R31:Y31"/>
    <mergeCell ref="Z31:AC31"/>
    <mergeCell ref="AD31:AK31"/>
    <mergeCell ref="AL31:AO31"/>
    <mergeCell ref="AX31:BF31"/>
    <mergeCell ref="BG31:BL31"/>
    <mergeCell ref="BM31:BQ31"/>
    <mergeCell ref="CR33:CY33"/>
    <mergeCell ref="CZ33:DC33"/>
    <mergeCell ref="DD33:DK33"/>
    <mergeCell ref="DL33:DV33"/>
    <mergeCell ref="DL31:DV31"/>
    <mergeCell ref="DW31:EC31"/>
    <mergeCell ref="CZ32:DC32"/>
    <mergeCell ref="DD32:DK32"/>
    <mergeCell ref="DL32:DV32"/>
    <mergeCell ref="DW32:EC32"/>
    <mergeCell ref="CF32:CQ32"/>
    <mergeCell ref="CR32:CY32"/>
    <mergeCell ref="B32:Q32"/>
    <mergeCell ref="R32:Y32"/>
    <mergeCell ref="Z32:AC32"/>
    <mergeCell ref="AD32:AK32"/>
    <mergeCell ref="AL32:AO32"/>
    <mergeCell ref="AX32:BF32"/>
    <mergeCell ref="BG32:BL32"/>
    <mergeCell ref="BM32:BQ32"/>
    <mergeCell ref="B33:Q33"/>
    <mergeCell ref="R33:Y33"/>
    <mergeCell ref="Z33:AC33"/>
    <mergeCell ref="AD33:AK33"/>
    <mergeCell ref="AL33:AO33"/>
    <mergeCell ref="CD33:CQ33"/>
    <mergeCell ref="AQ34:BF34"/>
    <mergeCell ref="BG34:CB34"/>
    <mergeCell ref="CD34:CQ34"/>
    <mergeCell ref="CR34:CY34"/>
    <mergeCell ref="CZ34:DC34"/>
    <mergeCell ref="DD34:DK34"/>
    <mergeCell ref="B35:Q35"/>
    <mergeCell ref="R35:Y35"/>
    <mergeCell ref="Z35:AC35"/>
    <mergeCell ref="AD35:AK35"/>
    <mergeCell ref="AL35:AO35"/>
    <mergeCell ref="AQ35:AY35"/>
    <mergeCell ref="DD35:DK35"/>
    <mergeCell ref="DL35:DV35"/>
    <mergeCell ref="DW33:EC33"/>
    <mergeCell ref="B34:Q34"/>
    <mergeCell ref="R34:Y34"/>
    <mergeCell ref="Z34:AC34"/>
    <mergeCell ref="AD34:AK34"/>
    <mergeCell ref="AL34:AO34"/>
    <mergeCell ref="DL34:DV34"/>
    <mergeCell ref="DW34:EC34"/>
    <mergeCell ref="AZ36:BF36"/>
    <mergeCell ref="BG36:BU36"/>
    <mergeCell ref="BV36:CB36"/>
    <mergeCell ref="BV35:CB35"/>
    <mergeCell ref="CD35:CQ35"/>
    <mergeCell ref="CR35:CY35"/>
    <mergeCell ref="AZ35:BF35"/>
    <mergeCell ref="BG35:BU35"/>
    <mergeCell ref="B36:Q36"/>
    <mergeCell ref="R36:Y36"/>
    <mergeCell ref="Z36:AC36"/>
    <mergeCell ref="AD36:AK36"/>
    <mergeCell ref="AL36:AO36"/>
    <mergeCell ref="AQ36:AY36"/>
    <mergeCell ref="DW35:EC35"/>
    <mergeCell ref="CZ37:DC37"/>
    <mergeCell ref="DD37:DK37"/>
    <mergeCell ref="DL37:DV37"/>
    <mergeCell ref="DW37:EC37"/>
    <mergeCell ref="CZ38:DC38"/>
    <mergeCell ref="DD38:DK38"/>
    <mergeCell ref="DL38:DV38"/>
    <mergeCell ref="DW38:EC38"/>
    <mergeCell ref="CZ35:DC35"/>
    <mergeCell ref="DW39:EC39"/>
    <mergeCell ref="CD36:CQ36"/>
    <mergeCell ref="CR36:CY36"/>
    <mergeCell ref="CZ36:DC36"/>
    <mergeCell ref="DD36:DK36"/>
    <mergeCell ref="DL36:DV36"/>
    <mergeCell ref="DW36:EC36"/>
    <mergeCell ref="AQ37:AY37"/>
    <mergeCell ref="AZ37:BF37"/>
    <mergeCell ref="BG37:BU37"/>
    <mergeCell ref="BV37:CB37"/>
    <mergeCell ref="CD37:CQ37"/>
    <mergeCell ref="CR37:CY37"/>
    <mergeCell ref="DL40:DV40"/>
    <mergeCell ref="BV41:CB41"/>
    <mergeCell ref="CD41:CQ41"/>
    <mergeCell ref="AQ38:AY38"/>
    <mergeCell ref="AZ38:BF38"/>
    <mergeCell ref="BG38:BU38"/>
    <mergeCell ref="BV38:CB38"/>
    <mergeCell ref="CD38:CQ38"/>
    <mergeCell ref="CR38:CY38"/>
    <mergeCell ref="DL39:DV39"/>
    <mergeCell ref="DL41:DV41"/>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AQ39:AY39"/>
    <mergeCell ref="AZ39:BF39"/>
    <mergeCell ref="BG39:BK41"/>
    <mergeCell ref="BM39:BU39"/>
    <mergeCell ref="BV39:CB39"/>
    <mergeCell ref="CD39:CQ39"/>
    <mergeCell ref="CR39:CY39"/>
    <mergeCell ref="CZ39:DC39"/>
    <mergeCell ref="DD39:DK39"/>
    <mergeCell ref="DD42:DK42"/>
    <mergeCell ref="DL42:DV42"/>
    <mergeCell ref="CF46:CQ46"/>
    <mergeCell ref="CR46:CY46"/>
    <mergeCell ref="CZ46:DC46"/>
    <mergeCell ref="DD46:DK46"/>
    <mergeCell ref="DD45:DK45"/>
    <mergeCell ref="DL45:DV45"/>
    <mergeCell ref="DW45:EC45"/>
    <mergeCell ref="CF44:CQ44"/>
    <mergeCell ref="CR44:CY44"/>
    <mergeCell ref="CZ44:DC44"/>
    <mergeCell ref="DD44:DK44"/>
    <mergeCell ref="DL44:DV44"/>
    <mergeCell ref="CF45:CQ45"/>
    <mergeCell ref="CR45:CY45"/>
    <mergeCell ref="CZ45:DC45"/>
    <mergeCell ref="DW42:EC42"/>
    <mergeCell ref="CD43:CQ43"/>
    <mergeCell ref="CR43:CY43"/>
    <mergeCell ref="CZ43:DC43"/>
    <mergeCell ref="DD43:DK43"/>
    <mergeCell ref="DL43:DV43"/>
    <mergeCell ref="DW43:EC43"/>
    <mergeCell ref="CD42:CQ42"/>
    <mergeCell ref="CR42:CY42"/>
    <mergeCell ref="CZ42:DC42"/>
    <mergeCell ref="CD44:CE48"/>
    <mergeCell ref="DL46:DV46"/>
    <mergeCell ref="DW46:EC46"/>
    <mergeCell ref="CF47:CQ47"/>
    <mergeCell ref="CR47:CY47"/>
    <mergeCell ref="CZ47:DC47"/>
    <mergeCell ref="DD47:DK47"/>
    <mergeCell ref="DL47:DV47"/>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345</v>
      </c>
      <c r="DK2" s="1110"/>
      <c r="DL2" s="1110"/>
      <c r="DM2" s="1110"/>
      <c r="DN2" s="1110"/>
      <c r="DO2" s="1111"/>
      <c r="DP2" s="200"/>
      <c r="DQ2" s="1109" t="s">
        <v>346</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12"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100" t="s">
        <v>363</v>
      </c>
      <c r="DH5" s="1101"/>
      <c r="DI5" s="1101"/>
      <c r="DJ5" s="1101"/>
      <c r="DK5" s="1102"/>
      <c r="DL5" s="1100" t="s">
        <v>364</v>
      </c>
      <c r="DM5" s="1101"/>
      <c r="DN5" s="1101"/>
      <c r="DO5" s="1101"/>
      <c r="DP5" s="1102"/>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3"/>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3"/>
      <c r="DH6" s="1104"/>
      <c r="DI6" s="1104"/>
      <c r="DJ6" s="1104"/>
      <c r="DK6" s="1105"/>
      <c r="DL6" s="1103"/>
      <c r="DM6" s="1104"/>
      <c r="DN6" s="1104"/>
      <c r="DO6" s="1104"/>
      <c r="DP6" s="1105"/>
      <c r="DQ6" s="1000"/>
      <c r="DR6" s="1001"/>
      <c r="DS6" s="1001"/>
      <c r="DT6" s="1001"/>
      <c r="DU6" s="1002"/>
      <c r="DV6" s="1000"/>
      <c r="DW6" s="1001"/>
      <c r="DX6" s="1001"/>
      <c r="DY6" s="1001"/>
      <c r="DZ6" s="1014"/>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4">
        <v>10095</v>
      </c>
      <c r="R7" s="1095"/>
      <c r="S7" s="1095"/>
      <c r="T7" s="1095"/>
      <c r="U7" s="1095"/>
      <c r="V7" s="1095">
        <v>9761</v>
      </c>
      <c r="W7" s="1095"/>
      <c r="X7" s="1095"/>
      <c r="Y7" s="1095"/>
      <c r="Z7" s="1095"/>
      <c r="AA7" s="1095">
        <v>334</v>
      </c>
      <c r="AB7" s="1095"/>
      <c r="AC7" s="1095"/>
      <c r="AD7" s="1095"/>
      <c r="AE7" s="1096"/>
      <c r="AF7" s="1097">
        <v>223</v>
      </c>
      <c r="AG7" s="1098"/>
      <c r="AH7" s="1098"/>
      <c r="AI7" s="1098"/>
      <c r="AJ7" s="1099"/>
      <c r="AK7" s="1087" t="s">
        <v>547</v>
      </c>
      <c r="AL7" s="1088"/>
      <c r="AM7" s="1088"/>
      <c r="AN7" s="1088"/>
      <c r="AO7" s="1088"/>
      <c r="AP7" s="1088">
        <v>8120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83</v>
      </c>
      <c r="CI7" s="1085"/>
      <c r="CJ7" s="1085"/>
      <c r="CK7" s="1085"/>
      <c r="CL7" s="1086"/>
      <c r="CM7" s="1084">
        <v>329</v>
      </c>
      <c r="CN7" s="1085"/>
      <c r="CO7" s="1085"/>
      <c r="CP7" s="1085"/>
      <c r="CQ7" s="1086"/>
      <c r="CR7" s="1084">
        <v>10</v>
      </c>
      <c r="CS7" s="1085"/>
      <c r="CT7" s="1085"/>
      <c r="CU7" s="1085"/>
      <c r="CV7" s="1086"/>
      <c r="CW7" s="1084" t="s">
        <v>545</v>
      </c>
      <c r="CX7" s="1085"/>
      <c r="CY7" s="1085"/>
      <c r="CZ7" s="1085"/>
      <c r="DA7" s="1086"/>
      <c r="DB7" s="1084" t="s">
        <v>546</v>
      </c>
      <c r="DC7" s="1085"/>
      <c r="DD7" s="1085"/>
      <c r="DE7" s="1085"/>
      <c r="DF7" s="1086"/>
      <c r="DG7" s="1084" t="s">
        <v>546</v>
      </c>
      <c r="DH7" s="1085"/>
      <c r="DI7" s="1085"/>
      <c r="DJ7" s="1085"/>
      <c r="DK7" s="1086"/>
      <c r="DL7" s="1084" t="s">
        <v>546</v>
      </c>
      <c r="DM7" s="1085"/>
      <c r="DN7" s="1085"/>
      <c r="DO7" s="1085"/>
      <c r="DP7" s="1086"/>
      <c r="DQ7" s="1084" t="s">
        <v>546</v>
      </c>
      <c r="DR7" s="1085"/>
      <c r="DS7" s="1085"/>
      <c r="DT7" s="1085"/>
      <c r="DU7" s="1086"/>
      <c r="DV7" s="1106"/>
      <c r="DW7" s="1107"/>
      <c r="DX7" s="1107"/>
      <c r="DY7" s="1107"/>
      <c r="DZ7" s="1108"/>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8"/>
      <c r="R8" s="1039"/>
      <c r="S8" s="1039"/>
      <c r="T8" s="1039"/>
      <c r="U8" s="1039"/>
      <c r="V8" s="1039"/>
      <c r="W8" s="1039"/>
      <c r="X8" s="1039"/>
      <c r="Y8" s="1039"/>
      <c r="Z8" s="1039"/>
      <c r="AA8" s="1039"/>
      <c r="AB8" s="1039"/>
      <c r="AC8" s="1039"/>
      <c r="AD8" s="1039"/>
      <c r="AE8" s="1040"/>
      <c r="AF8" s="1015"/>
      <c r="AG8" s="1016"/>
      <c r="AH8" s="1016"/>
      <c r="AI8" s="1016"/>
      <c r="AJ8" s="1017"/>
      <c r="AK8" s="1080"/>
      <c r="AL8" s="1081"/>
      <c r="AM8" s="1081"/>
      <c r="AN8" s="1081"/>
      <c r="AO8" s="1081"/>
      <c r="AP8" s="1081"/>
      <c r="AQ8" s="1081"/>
      <c r="AR8" s="1081"/>
      <c r="AS8" s="1081"/>
      <c r="AT8" s="1081"/>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0" t="s">
        <v>544</v>
      </c>
      <c r="BT8" s="1011"/>
      <c r="BU8" s="1011"/>
      <c r="BV8" s="1011"/>
      <c r="BW8" s="1011"/>
      <c r="BX8" s="1011"/>
      <c r="BY8" s="1011"/>
      <c r="BZ8" s="1011"/>
      <c r="CA8" s="1011"/>
      <c r="CB8" s="1011"/>
      <c r="CC8" s="1011"/>
      <c r="CD8" s="1011"/>
      <c r="CE8" s="1011"/>
      <c r="CF8" s="1011"/>
      <c r="CG8" s="1012"/>
      <c r="CH8" s="985">
        <v>0</v>
      </c>
      <c r="CI8" s="986"/>
      <c r="CJ8" s="986"/>
      <c r="CK8" s="986"/>
      <c r="CL8" s="987"/>
      <c r="CM8" s="985">
        <v>27</v>
      </c>
      <c r="CN8" s="986"/>
      <c r="CO8" s="986"/>
      <c r="CP8" s="986"/>
      <c r="CQ8" s="987"/>
      <c r="CR8" s="985">
        <v>14</v>
      </c>
      <c r="CS8" s="986"/>
      <c r="CT8" s="986"/>
      <c r="CU8" s="986"/>
      <c r="CV8" s="987"/>
      <c r="CW8" s="985" t="s">
        <v>545</v>
      </c>
      <c r="CX8" s="986"/>
      <c r="CY8" s="986"/>
      <c r="CZ8" s="986"/>
      <c r="DA8" s="987"/>
      <c r="DB8" s="985" t="s">
        <v>545</v>
      </c>
      <c r="DC8" s="986"/>
      <c r="DD8" s="986"/>
      <c r="DE8" s="986"/>
      <c r="DF8" s="987"/>
      <c r="DG8" s="985" t="s">
        <v>545</v>
      </c>
      <c r="DH8" s="986"/>
      <c r="DI8" s="986"/>
      <c r="DJ8" s="986"/>
      <c r="DK8" s="987"/>
      <c r="DL8" s="985" t="s">
        <v>545</v>
      </c>
      <c r="DM8" s="986"/>
      <c r="DN8" s="986"/>
      <c r="DO8" s="986"/>
      <c r="DP8" s="987"/>
      <c r="DQ8" s="985" t="s">
        <v>545</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8"/>
      <c r="R9" s="1039"/>
      <c r="S9" s="1039"/>
      <c r="T9" s="1039"/>
      <c r="U9" s="1039"/>
      <c r="V9" s="1039"/>
      <c r="W9" s="1039"/>
      <c r="X9" s="1039"/>
      <c r="Y9" s="1039"/>
      <c r="Z9" s="1039"/>
      <c r="AA9" s="1039"/>
      <c r="AB9" s="1039"/>
      <c r="AC9" s="1039"/>
      <c r="AD9" s="1039"/>
      <c r="AE9" s="1040"/>
      <c r="AF9" s="1015"/>
      <c r="AG9" s="1016"/>
      <c r="AH9" s="1016"/>
      <c r="AI9" s="1016"/>
      <c r="AJ9" s="1017"/>
      <c r="AK9" s="1080"/>
      <c r="AL9" s="1081"/>
      <c r="AM9" s="1081"/>
      <c r="AN9" s="1081"/>
      <c r="AO9" s="1081"/>
      <c r="AP9" s="1081"/>
      <c r="AQ9" s="1081"/>
      <c r="AR9" s="1081"/>
      <c r="AS9" s="1081"/>
      <c r="AT9" s="1081"/>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8"/>
      <c r="R10" s="1039"/>
      <c r="S10" s="1039"/>
      <c r="T10" s="1039"/>
      <c r="U10" s="1039"/>
      <c r="V10" s="1039"/>
      <c r="W10" s="1039"/>
      <c r="X10" s="1039"/>
      <c r="Y10" s="1039"/>
      <c r="Z10" s="1039"/>
      <c r="AA10" s="1039"/>
      <c r="AB10" s="1039"/>
      <c r="AC10" s="1039"/>
      <c r="AD10" s="1039"/>
      <c r="AE10" s="1040"/>
      <c r="AF10" s="1015"/>
      <c r="AG10" s="1016"/>
      <c r="AH10" s="1016"/>
      <c r="AI10" s="1016"/>
      <c r="AJ10" s="1017"/>
      <c r="AK10" s="1080"/>
      <c r="AL10" s="1081"/>
      <c r="AM10" s="1081"/>
      <c r="AN10" s="1081"/>
      <c r="AO10" s="1081"/>
      <c r="AP10" s="1081"/>
      <c r="AQ10" s="1081"/>
      <c r="AR10" s="1081"/>
      <c r="AS10" s="1081"/>
      <c r="AT10" s="1081"/>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8"/>
      <c r="R11" s="1039"/>
      <c r="S11" s="1039"/>
      <c r="T11" s="1039"/>
      <c r="U11" s="1039"/>
      <c r="V11" s="1039"/>
      <c r="W11" s="1039"/>
      <c r="X11" s="1039"/>
      <c r="Y11" s="1039"/>
      <c r="Z11" s="1039"/>
      <c r="AA11" s="1039"/>
      <c r="AB11" s="1039"/>
      <c r="AC11" s="1039"/>
      <c r="AD11" s="1039"/>
      <c r="AE11" s="1040"/>
      <c r="AF11" s="1015"/>
      <c r="AG11" s="1016"/>
      <c r="AH11" s="1016"/>
      <c r="AI11" s="1016"/>
      <c r="AJ11" s="1017"/>
      <c r="AK11" s="1080"/>
      <c r="AL11" s="1081"/>
      <c r="AM11" s="1081"/>
      <c r="AN11" s="1081"/>
      <c r="AO11" s="1081"/>
      <c r="AP11" s="1081"/>
      <c r="AQ11" s="1081"/>
      <c r="AR11" s="1081"/>
      <c r="AS11" s="1081"/>
      <c r="AT11" s="1081"/>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8"/>
      <c r="R12" s="1039"/>
      <c r="S12" s="1039"/>
      <c r="T12" s="1039"/>
      <c r="U12" s="1039"/>
      <c r="V12" s="1039"/>
      <c r="W12" s="1039"/>
      <c r="X12" s="1039"/>
      <c r="Y12" s="1039"/>
      <c r="Z12" s="1039"/>
      <c r="AA12" s="1039"/>
      <c r="AB12" s="1039"/>
      <c r="AC12" s="1039"/>
      <c r="AD12" s="1039"/>
      <c r="AE12" s="1040"/>
      <c r="AF12" s="1015"/>
      <c r="AG12" s="1016"/>
      <c r="AH12" s="1016"/>
      <c r="AI12" s="1016"/>
      <c r="AJ12" s="1017"/>
      <c r="AK12" s="1080"/>
      <c r="AL12" s="1081"/>
      <c r="AM12" s="1081"/>
      <c r="AN12" s="1081"/>
      <c r="AO12" s="1081"/>
      <c r="AP12" s="1081"/>
      <c r="AQ12" s="1081"/>
      <c r="AR12" s="1081"/>
      <c r="AS12" s="1081"/>
      <c r="AT12" s="1081"/>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8"/>
      <c r="R13" s="1039"/>
      <c r="S13" s="1039"/>
      <c r="T13" s="1039"/>
      <c r="U13" s="1039"/>
      <c r="V13" s="1039"/>
      <c r="W13" s="1039"/>
      <c r="X13" s="1039"/>
      <c r="Y13" s="1039"/>
      <c r="Z13" s="1039"/>
      <c r="AA13" s="1039"/>
      <c r="AB13" s="1039"/>
      <c r="AC13" s="1039"/>
      <c r="AD13" s="1039"/>
      <c r="AE13" s="1040"/>
      <c r="AF13" s="1015"/>
      <c r="AG13" s="1016"/>
      <c r="AH13" s="1016"/>
      <c r="AI13" s="1016"/>
      <c r="AJ13" s="1017"/>
      <c r="AK13" s="1080"/>
      <c r="AL13" s="1081"/>
      <c r="AM13" s="1081"/>
      <c r="AN13" s="1081"/>
      <c r="AO13" s="1081"/>
      <c r="AP13" s="1081"/>
      <c r="AQ13" s="1081"/>
      <c r="AR13" s="1081"/>
      <c r="AS13" s="1081"/>
      <c r="AT13" s="1081"/>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8"/>
      <c r="R14" s="1039"/>
      <c r="S14" s="1039"/>
      <c r="T14" s="1039"/>
      <c r="U14" s="1039"/>
      <c r="V14" s="1039"/>
      <c r="W14" s="1039"/>
      <c r="X14" s="1039"/>
      <c r="Y14" s="1039"/>
      <c r="Z14" s="1039"/>
      <c r="AA14" s="1039"/>
      <c r="AB14" s="1039"/>
      <c r="AC14" s="1039"/>
      <c r="AD14" s="1039"/>
      <c r="AE14" s="1040"/>
      <c r="AF14" s="1015"/>
      <c r="AG14" s="1016"/>
      <c r="AH14" s="1016"/>
      <c r="AI14" s="1016"/>
      <c r="AJ14" s="1017"/>
      <c r="AK14" s="1080"/>
      <c r="AL14" s="1081"/>
      <c r="AM14" s="1081"/>
      <c r="AN14" s="1081"/>
      <c r="AO14" s="1081"/>
      <c r="AP14" s="1081"/>
      <c r="AQ14" s="1081"/>
      <c r="AR14" s="1081"/>
      <c r="AS14" s="1081"/>
      <c r="AT14" s="1081"/>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8"/>
      <c r="R15" s="1039"/>
      <c r="S15" s="1039"/>
      <c r="T15" s="1039"/>
      <c r="U15" s="1039"/>
      <c r="V15" s="1039"/>
      <c r="W15" s="1039"/>
      <c r="X15" s="1039"/>
      <c r="Y15" s="1039"/>
      <c r="Z15" s="1039"/>
      <c r="AA15" s="1039"/>
      <c r="AB15" s="1039"/>
      <c r="AC15" s="1039"/>
      <c r="AD15" s="1039"/>
      <c r="AE15" s="1040"/>
      <c r="AF15" s="1015"/>
      <c r="AG15" s="1016"/>
      <c r="AH15" s="1016"/>
      <c r="AI15" s="1016"/>
      <c r="AJ15" s="1017"/>
      <c r="AK15" s="1080"/>
      <c r="AL15" s="1081"/>
      <c r="AM15" s="1081"/>
      <c r="AN15" s="1081"/>
      <c r="AO15" s="1081"/>
      <c r="AP15" s="1081"/>
      <c r="AQ15" s="1081"/>
      <c r="AR15" s="1081"/>
      <c r="AS15" s="1081"/>
      <c r="AT15" s="1081"/>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8"/>
      <c r="R16" s="1039"/>
      <c r="S16" s="1039"/>
      <c r="T16" s="1039"/>
      <c r="U16" s="1039"/>
      <c r="V16" s="1039"/>
      <c r="W16" s="1039"/>
      <c r="X16" s="1039"/>
      <c r="Y16" s="1039"/>
      <c r="Z16" s="1039"/>
      <c r="AA16" s="1039"/>
      <c r="AB16" s="1039"/>
      <c r="AC16" s="1039"/>
      <c r="AD16" s="1039"/>
      <c r="AE16" s="1040"/>
      <c r="AF16" s="1015"/>
      <c r="AG16" s="1016"/>
      <c r="AH16" s="1016"/>
      <c r="AI16" s="1016"/>
      <c r="AJ16" s="1017"/>
      <c r="AK16" s="1080"/>
      <c r="AL16" s="1081"/>
      <c r="AM16" s="1081"/>
      <c r="AN16" s="1081"/>
      <c r="AO16" s="1081"/>
      <c r="AP16" s="1081"/>
      <c r="AQ16" s="1081"/>
      <c r="AR16" s="1081"/>
      <c r="AS16" s="1081"/>
      <c r="AT16" s="1081"/>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8"/>
      <c r="R17" s="1039"/>
      <c r="S17" s="1039"/>
      <c r="T17" s="1039"/>
      <c r="U17" s="1039"/>
      <c r="V17" s="1039"/>
      <c r="W17" s="1039"/>
      <c r="X17" s="1039"/>
      <c r="Y17" s="1039"/>
      <c r="Z17" s="1039"/>
      <c r="AA17" s="1039"/>
      <c r="AB17" s="1039"/>
      <c r="AC17" s="1039"/>
      <c r="AD17" s="1039"/>
      <c r="AE17" s="1040"/>
      <c r="AF17" s="1015"/>
      <c r="AG17" s="1016"/>
      <c r="AH17" s="1016"/>
      <c r="AI17" s="1016"/>
      <c r="AJ17" s="1017"/>
      <c r="AK17" s="1080"/>
      <c r="AL17" s="1081"/>
      <c r="AM17" s="1081"/>
      <c r="AN17" s="1081"/>
      <c r="AO17" s="1081"/>
      <c r="AP17" s="1081"/>
      <c r="AQ17" s="1081"/>
      <c r="AR17" s="1081"/>
      <c r="AS17" s="1081"/>
      <c r="AT17" s="1081"/>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8"/>
      <c r="R18" s="1039"/>
      <c r="S18" s="1039"/>
      <c r="T18" s="1039"/>
      <c r="U18" s="1039"/>
      <c r="V18" s="1039"/>
      <c r="W18" s="1039"/>
      <c r="X18" s="1039"/>
      <c r="Y18" s="1039"/>
      <c r="Z18" s="1039"/>
      <c r="AA18" s="1039"/>
      <c r="AB18" s="1039"/>
      <c r="AC18" s="1039"/>
      <c r="AD18" s="1039"/>
      <c r="AE18" s="1040"/>
      <c r="AF18" s="1015"/>
      <c r="AG18" s="1016"/>
      <c r="AH18" s="1016"/>
      <c r="AI18" s="1016"/>
      <c r="AJ18" s="1017"/>
      <c r="AK18" s="1080"/>
      <c r="AL18" s="1081"/>
      <c r="AM18" s="1081"/>
      <c r="AN18" s="1081"/>
      <c r="AO18" s="1081"/>
      <c r="AP18" s="1081"/>
      <c r="AQ18" s="1081"/>
      <c r="AR18" s="1081"/>
      <c r="AS18" s="1081"/>
      <c r="AT18" s="1081"/>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8"/>
      <c r="R19" s="1039"/>
      <c r="S19" s="1039"/>
      <c r="T19" s="1039"/>
      <c r="U19" s="1039"/>
      <c r="V19" s="1039"/>
      <c r="W19" s="1039"/>
      <c r="X19" s="1039"/>
      <c r="Y19" s="1039"/>
      <c r="Z19" s="1039"/>
      <c r="AA19" s="1039"/>
      <c r="AB19" s="1039"/>
      <c r="AC19" s="1039"/>
      <c r="AD19" s="1039"/>
      <c r="AE19" s="1040"/>
      <c r="AF19" s="1015"/>
      <c r="AG19" s="1016"/>
      <c r="AH19" s="1016"/>
      <c r="AI19" s="1016"/>
      <c r="AJ19" s="1017"/>
      <c r="AK19" s="1080"/>
      <c r="AL19" s="1081"/>
      <c r="AM19" s="1081"/>
      <c r="AN19" s="1081"/>
      <c r="AO19" s="1081"/>
      <c r="AP19" s="1081"/>
      <c r="AQ19" s="1081"/>
      <c r="AR19" s="1081"/>
      <c r="AS19" s="1081"/>
      <c r="AT19" s="1081"/>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8"/>
      <c r="R20" s="1039"/>
      <c r="S20" s="1039"/>
      <c r="T20" s="1039"/>
      <c r="U20" s="1039"/>
      <c r="V20" s="1039"/>
      <c r="W20" s="1039"/>
      <c r="X20" s="1039"/>
      <c r="Y20" s="1039"/>
      <c r="Z20" s="1039"/>
      <c r="AA20" s="1039"/>
      <c r="AB20" s="1039"/>
      <c r="AC20" s="1039"/>
      <c r="AD20" s="1039"/>
      <c r="AE20" s="1040"/>
      <c r="AF20" s="1015"/>
      <c r="AG20" s="1016"/>
      <c r="AH20" s="1016"/>
      <c r="AI20" s="1016"/>
      <c r="AJ20" s="1017"/>
      <c r="AK20" s="1080"/>
      <c r="AL20" s="1081"/>
      <c r="AM20" s="1081"/>
      <c r="AN20" s="1081"/>
      <c r="AO20" s="1081"/>
      <c r="AP20" s="1081"/>
      <c r="AQ20" s="1081"/>
      <c r="AR20" s="1081"/>
      <c r="AS20" s="1081"/>
      <c r="AT20" s="1081"/>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8"/>
      <c r="R21" s="1039"/>
      <c r="S21" s="1039"/>
      <c r="T21" s="1039"/>
      <c r="U21" s="1039"/>
      <c r="V21" s="1039"/>
      <c r="W21" s="1039"/>
      <c r="X21" s="1039"/>
      <c r="Y21" s="1039"/>
      <c r="Z21" s="1039"/>
      <c r="AA21" s="1039"/>
      <c r="AB21" s="1039"/>
      <c r="AC21" s="1039"/>
      <c r="AD21" s="1039"/>
      <c r="AE21" s="1040"/>
      <c r="AF21" s="1015"/>
      <c r="AG21" s="1016"/>
      <c r="AH21" s="1016"/>
      <c r="AI21" s="1016"/>
      <c r="AJ21" s="1017"/>
      <c r="AK21" s="1080"/>
      <c r="AL21" s="1081"/>
      <c r="AM21" s="1081"/>
      <c r="AN21" s="1081"/>
      <c r="AO21" s="1081"/>
      <c r="AP21" s="1081"/>
      <c r="AQ21" s="1081"/>
      <c r="AR21" s="1081"/>
      <c r="AS21" s="1081"/>
      <c r="AT21" s="1081"/>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3"/>
      <c r="R22" s="1074"/>
      <c r="S22" s="1074"/>
      <c r="T22" s="1074"/>
      <c r="U22" s="1074"/>
      <c r="V22" s="1074"/>
      <c r="W22" s="1074"/>
      <c r="X22" s="1074"/>
      <c r="Y22" s="1074"/>
      <c r="Z22" s="1074"/>
      <c r="AA22" s="1074"/>
      <c r="AB22" s="1074"/>
      <c r="AC22" s="1074"/>
      <c r="AD22" s="1074"/>
      <c r="AE22" s="1075"/>
      <c r="AF22" s="1015"/>
      <c r="AG22" s="1016"/>
      <c r="AH22" s="1016"/>
      <c r="AI22" s="1016"/>
      <c r="AJ22" s="1017"/>
      <c r="AK22" s="1076"/>
      <c r="AL22" s="1077"/>
      <c r="AM22" s="1077"/>
      <c r="AN22" s="1077"/>
      <c r="AO22" s="1077"/>
      <c r="AP22" s="1077"/>
      <c r="AQ22" s="1077"/>
      <c r="AR22" s="1077"/>
      <c r="AS22" s="1077"/>
      <c r="AT22" s="1077"/>
      <c r="AU22" s="1078"/>
      <c r="AV22" s="1078"/>
      <c r="AW22" s="1078"/>
      <c r="AX22" s="1078"/>
      <c r="AY22" s="1079"/>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6" t="s">
        <v>369</v>
      </c>
      <c r="C23" s="947"/>
      <c r="D23" s="947"/>
      <c r="E23" s="947"/>
      <c r="F23" s="947"/>
      <c r="G23" s="947"/>
      <c r="H23" s="947"/>
      <c r="I23" s="947"/>
      <c r="J23" s="947"/>
      <c r="K23" s="947"/>
      <c r="L23" s="947"/>
      <c r="M23" s="947"/>
      <c r="N23" s="947"/>
      <c r="O23" s="947"/>
      <c r="P23" s="948"/>
      <c r="Q23" s="1067">
        <v>10095</v>
      </c>
      <c r="R23" s="1061"/>
      <c r="S23" s="1061"/>
      <c r="T23" s="1061"/>
      <c r="U23" s="1061"/>
      <c r="V23" s="1061">
        <v>9761</v>
      </c>
      <c r="W23" s="1061"/>
      <c r="X23" s="1061"/>
      <c r="Y23" s="1061"/>
      <c r="Z23" s="1061"/>
      <c r="AA23" s="1061">
        <v>334</v>
      </c>
      <c r="AB23" s="1061"/>
      <c r="AC23" s="1061"/>
      <c r="AD23" s="1061"/>
      <c r="AE23" s="1068"/>
      <c r="AF23" s="1069">
        <v>223</v>
      </c>
      <c r="AG23" s="1061"/>
      <c r="AH23" s="1061"/>
      <c r="AI23" s="1061"/>
      <c r="AJ23" s="1070"/>
      <c r="AK23" s="1071"/>
      <c r="AL23" s="1072"/>
      <c r="AM23" s="1072"/>
      <c r="AN23" s="1072"/>
      <c r="AO23" s="1072"/>
      <c r="AP23" s="1061">
        <v>8120</v>
      </c>
      <c r="AQ23" s="1061"/>
      <c r="AR23" s="1061"/>
      <c r="AS23" s="1061"/>
      <c r="AT23" s="1061"/>
      <c r="AU23" s="1062"/>
      <c r="AV23" s="1062"/>
      <c r="AW23" s="1062"/>
      <c r="AX23" s="1062"/>
      <c r="AY23" s="1063"/>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4" t="s">
        <v>380</v>
      </c>
      <c r="C28" s="1045"/>
      <c r="D28" s="1045"/>
      <c r="E28" s="1045"/>
      <c r="F28" s="1045"/>
      <c r="G28" s="1045"/>
      <c r="H28" s="1045"/>
      <c r="I28" s="1045"/>
      <c r="J28" s="1045"/>
      <c r="K28" s="1045"/>
      <c r="L28" s="1045"/>
      <c r="M28" s="1045"/>
      <c r="N28" s="1045"/>
      <c r="O28" s="1045"/>
      <c r="P28" s="1046"/>
      <c r="Q28" s="1047">
        <v>3338</v>
      </c>
      <c r="R28" s="1048"/>
      <c r="S28" s="1048"/>
      <c r="T28" s="1048"/>
      <c r="U28" s="1048"/>
      <c r="V28" s="1048">
        <v>3330</v>
      </c>
      <c r="W28" s="1048"/>
      <c r="X28" s="1048"/>
      <c r="Y28" s="1048"/>
      <c r="Z28" s="1048"/>
      <c r="AA28" s="1048">
        <v>8</v>
      </c>
      <c r="AB28" s="1048"/>
      <c r="AC28" s="1048"/>
      <c r="AD28" s="1048"/>
      <c r="AE28" s="1049"/>
      <c r="AF28" s="1050">
        <v>8</v>
      </c>
      <c r="AG28" s="1048"/>
      <c r="AH28" s="1048"/>
      <c r="AI28" s="1048"/>
      <c r="AJ28" s="1051"/>
      <c r="AK28" s="1052">
        <v>258</v>
      </c>
      <c r="AL28" s="1053"/>
      <c r="AM28" s="1053"/>
      <c r="AN28" s="1053"/>
      <c r="AO28" s="1053"/>
      <c r="AP28" s="1053" t="s">
        <v>542</v>
      </c>
      <c r="AQ28" s="1053"/>
      <c r="AR28" s="1053"/>
      <c r="AS28" s="1053"/>
      <c r="AT28" s="1053"/>
      <c r="AU28" s="1053" t="s">
        <v>542</v>
      </c>
      <c r="AV28" s="1053"/>
      <c r="AW28" s="1053"/>
      <c r="AX28" s="1053"/>
      <c r="AY28" s="1053"/>
      <c r="AZ28" s="1054" t="s">
        <v>106</v>
      </c>
      <c r="BA28" s="1054"/>
      <c r="BB28" s="1054"/>
      <c r="BC28" s="1054"/>
      <c r="BD28" s="1054"/>
      <c r="BE28" s="1042"/>
      <c r="BF28" s="1042"/>
      <c r="BG28" s="1042"/>
      <c r="BH28" s="1042"/>
      <c r="BI28" s="1043"/>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8">
        <v>2313</v>
      </c>
      <c r="R29" s="1039"/>
      <c r="S29" s="1039"/>
      <c r="T29" s="1039"/>
      <c r="U29" s="1039"/>
      <c r="V29" s="1039">
        <v>2313</v>
      </c>
      <c r="W29" s="1039"/>
      <c r="X29" s="1039"/>
      <c r="Y29" s="1039"/>
      <c r="Z29" s="1039"/>
      <c r="AA29" s="1039">
        <v>0</v>
      </c>
      <c r="AB29" s="1039"/>
      <c r="AC29" s="1039"/>
      <c r="AD29" s="1039"/>
      <c r="AE29" s="1040"/>
      <c r="AF29" s="1015" t="s">
        <v>112</v>
      </c>
      <c r="AG29" s="1016"/>
      <c r="AH29" s="1016"/>
      <c r="AI29" s="1016"/>
      <c r="AJ29" s="1017"/>
      <c r="AK29" s="976">
        <v>324</v>
      </c>
      <c r="AL29" s="971"/>
      <c r="AM29" s="971"/>
      <c r="AN29" s="971"/>
      <c r="AO29" s="971"/>
      <c r="AP29" s="971">
        <v>61</v>
      </c>
      <c r="AQ29" s="971"/>
      <c r="AR29" s="971"/>
      <c r="AS29" s="971"/>
      <c r="AT29" s="971"/>
      <c r="AU29" s="971" t="s">
        <v>542</v>
      </c>
      <c r="AV29" s="971"/>
      <c r="AW29" s="971"/>
      <c r="AX29" s="971"/>
      <c r="AY29" s="971"/>
      <c r="AZ29" s="1041" t="s">
        <v>106</v>
      </c>
      <c r="BA29" s="1041"/>
      <c r="BB29" s="1041"/>
      <c r="BC29" s="1041"/>
      <c r="BD29" s="1041"/>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8">
        <v>272</v>
      </c>
      <c r="R30" s="1039"/>
      <c r="S30" s="1039"/>
      <c r="T30" s="1039"/>
      <c r="U30" s="1039"/>
      <c r="V30" s="1039">
        <v>264</v>
      </c>
      <c r="W30" s="1039"/>
      <c r="X30" s="1039"/>
      <c r="Y30" s="1039"/>
      <c r="Z30" s="1039"/>
      <c r="AA30" s="1039">
        <v>9</v>
      </c>
      <c r="AB30" s="1039"/>
      <c r="AC30" s="1039"/>
      <c r="AD30" s="1039"/>
      <c r="AE30" s="1040"/>
      <c r="AF30" s="1015">
        <v>9</v>
      </c>
      <c r="AG30" s="1016"/>
      <c r="AH30" s="1016"/>
      <c r="AI30" s="1016"/>
      <c r="AJ30" s="1017"/>
      <c r="AK30" s="976">
        <v>73</v>
      </c>
      <c r="AL30" s="971"/>
      <c r="AM30" s="971"/>
      <c r="AN30" s="971"/>
      <c r="AO30" s="971"/>
      <c r="AP30" s="971" t="s">
        <v>542</v>
      </c>
      <c r="AQ30" s="971"/>
      <c r="AR30" s="971"/>
      <c r="AS30" s="971"/>
      <c r="AT30" s="971"/>
      <c r="AU30" s="971" t="s">
        <v>542</v>
      </c>
      <c r="AV30" s="971"/>
      <c r="AW30" s="971"/>
      <c r="AX30" s="971"/>
      <c r="AY30" s="971"/>
      <c r="AZ30" s="1041" t="s">
        <v>106</v>
      </c>
      <c r="BA30" s="1041"/>
      <c r="BB30" s="1041"/>
      <c r="BC30" s="1041"/>
      <c r="BD30" s="1041"/>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8">
        <v>10</v>
      </c>
      <c r="R31" s="1039"/>
      <c r="S31" s="1039"/>
      <c r="T31" s="1039"/>
      <c r="U31" s="1039"/>
      <c r="V31" s="1039">
        <v>10</v>
      </c>
      <c r="W31" s="1039"/>
      <c r="X31" s="1039"/>
      <c r="Y31" s="1039"/>
      <c r="Z31" s="1039"/>
      <c r="AA31" s="1039">
        <v>0</v>
      </c>
      <c r="AB31" s="1039"/>
      <c r="AC31" s="1039"/>
      <c r="AD31" s="1039"/>
      <c r="AE31" s="1040"/>
      <c r="AF31" s="1015" t="s">
        <v>112</v>
      </c>
      <c r="AG31" s="1016"/>
      <c r="AH31" s="1016"/>
      <c r="AI31" s="1016"/>
      <c r="AJ31" s="1017"/>
      <c r="AK31" s="976" t="s">
        <v>542</v>
      </c>
      <c r="AL31" s="971"/>
      <c r="AM31" s="971"/>
      <c r="AN31" s="971"/>
      <c r="AO31" s="971"/>
      <c r="AP31" s="971" t="s">
        <v>542</v>
      </c>
      <c r="AQ31" s="971"/>
      <c r="AR31" s="971"/>
      <c r="AS31" s="971"/>
      <c r="AT31" s="971"/>
      <c r="AU31" s="971" t="s">
        <v>542</v>
      </c>
      <c r="AV31" s="971"/>
      <c r="AW31" s="971"/>
      <c r="AX31" s="971"/>
      <c r="AY31" s="971"/>
      <c r="AZ31" s="1041" t="s">
        <v>106</v>
      </c>
      <c r="BA31" s="1041"/>
      <c r="BB31" s="1041"/>
      <c r="BC31" s="1041"/>
      <c r="BD31" s="1041"/>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8">
        <v>267</v>
      </c>
      <c r="R32" s="1039"/>
      <c r="S32" s="1039"/>
      <c r="T32" s="1039"/>
      <c r="U32" s="1039"/>
      <c r="V32" s="1039">
        <v>210</v>
      </c>
      <c r="W32" s="1039"/>
      <c r="X32" s="1039"/>
      <c r="Y32" s="1039"/>
      <c r="Z32" s="1039"/>
      <c r="AA32" s="1039">
        <v>57</v>
      </c>
      <c r="AB32" s="1039"/>
      <c r="AC32" s="1039"/>
      <c r="AD32" s="1039"/>
      <c r="AE32" s="1040"/>
      <c r="AF32" s="1015">
        <v>57</v>
      </c>
      <c r="AG32" s="1016"/>
      <c r="AH32" s="1016"/>
      <c r="AI32" s="1016"/>
      <c r="AJ32" s="1017"/>
      <c r="AK32" s="976" t="s">
        <v>542</v>
      </c>
      <c r="AL32" s="971"/>
      <c r="AM32" s="971"/>
      <c r="AN32" s="971"/>
      <c r="AO32" s="971"/>
      <c r="AP32" s="971">
        <v>2</v>
      </c>
      <c r="AQ32" s="971"/>
      <c r="AR32" s="971"/>
      <c r="AS32" s="971"/>
      <c r="AT32" s="971"/>
      <c r="AU32" s="971" t="s">
        <v>542</v>
      </c>
      <c r="AV32" s="971"/>
      <c r="AW32" s="971"/>
      <c r="AX32" s="971"/>
      <c r="AY32" s="971"/>
      <c r="AZ32" s="1041" t="s">
        <v>106</v>
      </c>
      <c r="BA32" s="1041"/>
      <c r="BB32" s="1041"/>
      <c r="BC32" s="1041"/>
      <c r="BD32" s="1041"/>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385</v>
      </c>
      <c r="C33" s="1034"/>
      <c r="D33" s="1034"/>
      <c r="E33" s="1034"/>
      <c r="F33" s="1034"/>
      <c r="G33" s="1034"/>
      <c r="H33" s="1034"/>
      <c r="I33" s="1034"/>
      <c r="J33" s="1034"/>
      <c r="K33" s="1034"/>
      <c r="L33" s="1034"/>
      <c r="M33" s="1034"/>
      <c r="N33" s="1034"/>
      <c r="O33" s="1034"/>
      <c r="P33" s="1035"/>
      <c r="Q33" s="1038">
        <v>484</v>
      </c>
      <c r="R33" s="1039"/>
      <c r="S33" s="1039"/>
      <c r="T33" s="1039"/>
      <c r="U33" s="1039"/>
      <c r="V33" s="1039">
        <v>386</v>
      </c>
      <c r="W33" s="1039"/>
      <c r="X33" s="1039"/>
      <c r="Y33" s="1039"/>
      <c r="Z33" s="1039"/>
      <c r="AA33" s="1039">
        <v>99</v>
      </c>
      <c r="AB33" s="1039"/>
      <c r="AC33" s="1039"/>
      <c r="AD33" s="1039"/>
      <c r="AE33" s="1040"/>
      <c r="AF33" s="1015">
        <v>806</v>
      </c>
      <c r="AG33" s="1016"/>
      <c r="AH33" s="1016"/>
      <c r="AI33" s="1016"/>
      <c r="AJ33" s="1017"/>
      <c r="AK33" s="976" t="s">
        <v>542</v>
      </c>
      <c r="AL33" s="971"/>
      <c r="AM33" s="971"/>
      <c r="AN33" s="971"/>
      <c r="AO33" s="971"/>
      <c r="AP33" s="971">
        <v>482</v>
      </c>
      <c r="AQ33" s="971"/>
      <c r="AR33" s="971"/>
      <c r="AS33" s="971"/>
      <c r="AT33" s="971"/>
      <c r="AU33" s="971" t="s">
        <v>542</v>
      </c>
      <c r="AV33" s="971"/>
      <c r="AW33" s="971"/>
      <c r="AX33" s="971"/>
      <c r="AY33" s="971"/>
      <c r="AZ33" s="1041" t="s">
        <v>106</v>
      </c>
      <c r="BA33" s="1041"/>
      <c r="BB33" s="1041"/>
      <c r="BC33" s="1041"/>
      <c r="BD33" s="1041"/>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387</v>
      </c>
      <c r="C34" s="1034"/>
      <c r="D34" s="1034"/>
      <c r="E34" s="1034"/>
      <c r="F34" s="1034"/>
      <c r="G34" s="1034"/>
      <c r="H34" s="1034"/>
      <c r="I34" s="1034"/>
      <c r="J34" s="1034"/>
      <c r="K34" s="1034"/>
      <c r="L34" s="1034"/>
      <c r="M34" s="1034"/>
      <c r="N34" s="1034"/>
      <c r="O34" s="1034"/>
      <c r="P34" s="1035"/>
      <c r="Q34" s="1038">
        <v>603</v>
      </c>
      <c r="R34" s="1039"/>
      <c r="S34" s="1039"/>
      <c r="T34" s="1039"/>
      <c r="U34" s="1039"/>
      <c r="V34" s="1039">
        <v>584</v>
      </c>
      <c r="W34" s="1039"/>
      <c r="X34" s="1039"/>
      <c r="Y34" s="1039"/>
      <c r="Z34" s="1039"/>
      <c r="AA34" s="1039">
        <v>19</v>
      </c>
      <c r="AB34" s="1039"/>
      <c r="AC34" s="1039"/>
      <c r="AD34" s="1039"/>
      <c r="AE34" s="1040"/>
      <c r="AF34" s="1015">
        <v>19</v>
      </c>
      <c r="AG34" s="1016"/>
      <c r="AH34" s="1016"/>
      <c r="AI34" s="1016"/>
      <c r="AJ34" s="1017"/>
      <c r="AK34" s="976">
        <v>200</v>
      </c>
      <c r="AL34" s="971"/>
      <c r="AM34" s="971"/>
      <c r="AN34" s="971"/>
      <c r="AO34" s="971"/>
      <c r="AP34" s="971">
        <v>2480</v>
      </c>
      <c r="AQ34" s="971"/>
      <c r="AR34" s="971"/>
      <c r="AS34" s="971"/>
      <c r="AT34" s="971"/>
      <c r="AU34" s="971">
        <v>2480</v>
      </c>
      <c r="AV34" s="971"/>
      <c r="AW34" s="971"/>
      <c r="AX34" s="971"/>
      <c r="AY34" s="971"/>
      <c r="AZ34" s="1041" t="s">
        <v>106</v>
      </c>
      <c r="BA34" s="1041"/>
      <c r="BB34" s="1041"/>
      <c r="BC34" s="1041"/>
      <c r="BD34" s="1041"/>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8"/>
      <c r="R35" s="1039"/>
      <c r="S35" s="1039"/>
      <c r="T35" s="1039"/>
      <c r="U35" s="1039"/>
      <c r="V35" s="1039"/>
      <c r="W35" s="1039"/>
      <c r="X35" s="1039"/>
      <c r="Y35" s="1039"/>
      <c r="Z35" s="1039"/>
      <c r="AA35" s="1039"/>
      <c r="AB35" s="1039"/>
      <c r="AC35" s="1039"/>
      <c r="AD35" s="1039"/>
      <c r="AE35" s="1040"/>
      <c r="AF35" s="1015"/>
      <c r="AG35" s="1016"/>
      <c r="AH35" s="1016"/>
      <c r="AI35" s="1016"/>
      <c r="AJ35" s="1017"/>
      <c r="AK35" s="976"/>
      <c r="AL35" s="971"/>
      <c r="AM35" s="971"/>
      <c r="AN35" s="971"/>
      <c r="AO35" s="971"/>
      <c r="AP35" s="971"/>
      <c r="AQ35" s="971"/>
      <c r="AR35" s="971"/>
      <c r="AS35" s="971"/>
      <c r="AT35" s="971"/>
      <c r="AU35" s="971"/>
      <c r="AV35" s="971"/>
      <c r="AW35" s="971"/>
      <c r="AX35" s="971"/>
      <c r="AY35" s="971"/>
      <c r="AZ35" s="1041"/>
      <c r="BA35" s="1041"/>
      <c r="BB35" s="1041"/>
      <c r="BC35" s="1041"/>
      <c r="BD35" s="1041"/>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8"/>
      <c r="R36" s="1039"/>
      <c r="S36" s="1039"/>
      <c r="T36" s="1039"/>
      <c r="U36" s="1039"/>
      <c r="V36" s="1039"/>
      <c r="W36" s="1039"/>
      <c r="X36" s="1039"/>
      <c r="Y36" s="1039"/>
      <c r="Z36" s="1039"/>
      <c r="AA36" s="1039"/>
      <c r="AB36" s="1039"/>
      <c r="AC36" s="1039"/>
      <c r="AD36" s="1039"/>
      <c r="AE36" s="1040"/>
      <c r="AF36" s="1015"/>
      <c r="AG36" s="1016"/>
      <c r="AH36" s="1016"/>
      <c r="AI36" s="1016"/>
      <c r="AJ36" s="1017"/>
      <c r="AK36" s="976"/>
      <c r="AL36" s="971"/>
      <c r="AM36" s="971"/>
      <c r="AN36" s="971"/>
      <c r="AO36" s="971"/>
      <c r="AP36" s="971"/>
      <c r="AQ36" s="971"/>
      <c r="AR36" s="971"/>
      <c r="AS36" s="971"/>
      <c r="AT36" s="971"/>
      <c r="AU36" s="971"/>
      <c r="AV36" s="971"/>
      <c r="AW36" s="971"/>
      <c r="AX36" s="971"/>
      <c r="AY36" s="971"/>
      <c r="AZ36" s="1041"/>
      <c r="BA36" s="1041"/>
      <c r="BB36" s="1041"/>
      <c r="BC36" s="1041"/>
      <c r="BD36" s="1041"/>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8"/>
      <c r="R37" s="1039"/>
      <c r="S37" s="1039"/>
      <c r="T37" s="1039"/>
      <c r="U37" s="1039"/>
      <c r="V37" s="1039"/>
      <c r="W37" s="1039"/>
      <c r="X37" s="1039"/>
      <c r="Y37" s="1039"/>
      <c r="Z37" s="1039"/>
      <c r="AA37" s="1039"/>
      <c r="AB37" s="1039"/>
      <c r="AC37" s="1039"/>
      <c r="AD37" s="1039"/>
      <c r="AE37" s="1040"/>
      <c r="AF37" s="1015"/>
      <c r="AG37" s="1016"/>
      <c r="AH37" s="1016"/>
      <c r="AI37" s="1016"/>
      <c r="AJ37" s="1017"/>
      <c r="AK37" s="976"/>
      <c r="AL37" s="971"/>
      <c r="AM37" s="971"/>
      <c r="AN37" s="971"/>
      <c r="AO37" s="971"/>
      <c r="AP37" s="971"/>
      <c r="AQ37" s="971"/>
      <c r="AR37" s="971"/>
      <c r="AS37" s="971"/>
      <c r="AT37" s="971"/>
      <c r="AU37" s="971"/>
      <c r="AV37" s="971"/>
      <c r="AW37" s="971"/>
      <c r="AX37" s="971"/>
      <c r="AY37" s="971"/>
      <c r="AZ37" s="1041"/>
      <c r="BA37" s="1041"/>
      <c r="BB37" s="1041"/>
      <c r="BC37" s="1041"/>
      <c r="BD37" s="1041"/>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8"/>
      <c r="R38" s="1039"/>
      <c r="S38" s="1039"/>
      <c r="T38" s="1039"/>
      <c r="U38" s="1039"/>
      <c r="V38" s="1039"/>
      <c r="W38" s="1039"/>
      <c r="X38" s="1039"/>
      <c r="Y38" s="1039"/>
      <c r="Z38" s="1039"/>
      <c r="AA38" s="1039"/>
      <c r="AB38" s="1039"/>
      <c r="AC38" s="1039"/>
      <c r="AD38" s="1039"/>
      <c r="AE38" s="1040"/>
      <c r="AF38" s="1015"/>
      <c r="AG38" s="1016"/>
      <c r="AH38" s="1016"/>
      <c r="AI38" s="1016"/>
      <c r="AJ38" s="1017"/>
      <c r="AK38" s="976"/>
      <c r="AL38" s="971"/>
      <c r="AM38" s="971"/>
      <c r="AN38" s="971"/>
      <c r="AO38" s="971"/>
      <c r="AP38" s="971"/>
      <c r="AQ38" s="971"/>
      <c r="AR38" s="971"/>
      <c r="AS38" s="971"/>
      <c r="AT38" s="971"/>
      <c r="AU38" s="971"/>
      <c r="AV38" s="971"/>
      <c r="AW38" s="971"/>
      <c r="AX38" s="971"/>
      <c r="AY38" s="971"/>
      <c r="AZ38" s="1041"/>
      <c r="BA38" s="1041"/>
      <c r="BB38" s="1041"/>
      <c r="BC38" s="1041"/>
      <c r="BD38" s="1041"/>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8"/>
      <c r="R39" s="1039"/>
      <c r="S39" s="1039"/>
      <c r="T39" s="1039"/>
      <c r="U39" s="1039"/>
      <c r="V39" s="1039"/>
      <c r="W39" s="1039"/>
      <c r="X39" s="1039"/>
      <c r="Y39" s="1039"/>
      <c r="Z39" s="1039"/>
      <c r="AA39" s="1039"/>
      <c r="AB39" s="1039"/>
      <c r="AC39" s="1039"/>
      <c r="AD39" s="1039"/>
      <c r="AE39" s="1040"/>
      <c r="AF39" s="1015"/>
      <c r="AG39" s="1016"/>
      <c r="AH39" s="1016"/>
      <c r="AI39" s="1016"/>
      <c r="AJ39" s="1017"/>
      <c r="AK39" s="976"/>
      <c r="AL39" s="971"/>
      <c r="AM39" s="971"/>
      <c r="AN39" s="971"/>
      <c r="AO39" s="971"/>
      <c r="AP39" s="971"/>
      <c r="AQ39" s="971"/>
      <c r="AR39" s="971"/>
      <c r="AS39" s="971"/>
      <c r="AT39" s="971"/>
      <c r="AU39" s="971"/>
      <c r="AV39" s="971"/>
      <c r="AW39" s="971"/>
      <c r="AX39" s="971"/>
      <c r="AY39" s="971"/>
      <c r="AZ39" s="1041"/>
      <c r="BA39" s="1041"/>
      <c r="BB39" s="1041"/>
      <c r="BC39" s="1041"/>
      <c r="BD39" s="1041"/>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8"/>
      <c r="R40" s="1039"/>
      <c r="S40" s="1039"/>
      <c r="T40" s="1039"/>
      <c r="U40" s="1039"/>
      <c r="V40" s="1039"/>
      <c r="W40" s="1039"/>
      <c r="X40" s="1039"/>
      <c r="Y40" s="1039"/>
      <c r="Z40" s="1039"/>
      <c r="AA40" s="1039"/>
      <c r="AB40" s="1039"/>
      <c r="AC40" s="1039"/>
      <c r="AD40" s="1039"/>
      <c r="AE40" s="1040"/>
      <c r="AF40" s="1015"/>
      <c r="AG40" s="1016"/>
      <c r="AH40" s="1016"/>
      <c r="AI40" s="1016"/>
      <c r="AJ40" s="1017"/>
      <c r="AK40" s="976"/>
      <c r="AL40" s="971"/>
      <c r="AM40" s="971"/>
      <c r="AN40" s="971"/>
      <c r="AO40" s="971"/>
      <c r="AP40" s="971"/>
      <c r="AQ40" s="971"/>
      <c r="AR40" s="971"/>
      <c r="AS40" s="971"/>
      <c r="AT40" s="971"/>
      <c r="AU40" s="971"/>
      <c r="AV40" s="971"/>
      <c r="AW40" s="971"/>
      <c r="AX40" s="971"/>
      <c r="AY40" s="971"/>
      <c r="AZ40" s="1041"/>
      <c r="BA40" s="1041"/>
      <c r="BB40" s="1041"/>
      <c r="BC40" s="1041"/>
      <c r="BD40" s="1041"/>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8"/>
      <c r="R41" s="1039"/>
      <c r="S41" s="1039"/>
      <c r="T41" s="1039"/>
      <c r="U41" s="1039"/>
      <c r="V41" s="1039"/>
      <c r="W41" s="1039"/>
      <c r="X41" s="1039"/>
      <c r="Y41" s="1039"/>
      <c r="Z41" s="1039"/>
      <c r="AA41" s="1039"/>
      <c r="AB41" s="1039"/>
      <c r="AC41" s="1039"/>
      <c r="AD41" s="1039"/>
      <c r="AE41" s="1040"/>
      <c r="AF41" s="1015"/>
      <c r="AG41" s="1016"/>
      <c r="AH41" s="1016"/>
      <c r="AI41" s="1016"/>
      <c r="AJ41" s="1017"/>
      <c r="AK41" s="976"/>
      <c r="AL41" s="971"/>
      <c r="AM41" s="971"/>
      <c r="AN41" s="971"/>
      <c r="AO41" s="971"/>
      <c r="AP41" s="971"/>
      <c r="AQ41" s="971"/>
      <c r="AR41" s="971"/>
      <c r="AS41" s="971"/>
      <c r="AT41" s="971"/>
      <c r="AU41" s="971"/>
      <c r="AV41" s="971"/>
      <c r="AW41" s="971"/>
      <c r="AX41" s="971"/>
      <c r="AY41" s="971"/>
      <c r="AZ41" s="1041"/>
      <c r="BA41" s="1041"/>
      <c r="BB41" s="1041"/>
      <c r="BC41" s="1041"/>
      <c r="BD41" s="1041"/>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8"/>
      <c r="R42" s="1039"/>
      <c r="S42" s="1039"/>
      <c r="T42" s="1039"/>
      <c r="U42" s="1039"/>
      <c r="V42" s="1039"/>
      <c r="W42" s="1039"/>
      <c r="X42" s="1039"/>
      <c r="Y42" s="1039"/>
      <c r="Z42" s="1039"/>
      <c r="AA42" s="1039"/>
      <c r="AB42" s="1039"/>
      <c r="AC42" s="1039"/>
      <c r="AD42" s="1039"/>
      <c r="AE42" s="1040"/>
      <c r="AF42" s="1015"/>
      <c r="AG42" s="1016"/>
      <c r="AH42" s="1016"/>
      <c r="AI42" s="1016"/>
      <c r="AJ42" s="1017"/>
      <c r="AK42" s="976"/>
      <c r="AL42" s="971"/>
      <c r="AM42" s="971"/>
      <c r="AN42" s="971"/>
      <c r="AO42" s="971"/>
      <c r="AP42" s="971"/>
      <c r="AQ42" s="971"/>
      <c r="AR42" s="971"/>
      <c r="AS42" s="971"/>
      <c r="AT42" s="971"/>
      <c r="AU42" s="971"/>
      <c r="AV42" s="971"/>
      <c r="AW42" s="971"/>
      <c r="AX42" s="971"/>
      <c r="AY42" s="971"/>
      <c r="AZ42" s="1041"/>
      <c r="BA42" s="1041"/>
      <c r="BB42" s="1041"/>
      <c r="BC42" s="1041"/>
      <c r="BD42" s="1041"/>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8"/>
      <c r="R43" s="1039"/>
      <c r="S43" s="1039"/>
      <c r="T43" s="1039"/>
      <c r="U43" s="1039"/>
      <c r="V43" s="1039"/>
      <c r="W43" s="1039"/>
      <c r="X43" s="1039"/>
      <c r="Y43" s="1039"/>
      <c r="Z43" s="1039"/>
      <c r="AA43" s="1039"/>
      <c r="AB43" s="1039"/>
      <c r="AC43" s="1039"/>
      <c r="AD43" s="1039"/>
      <c r="AE43" s="1040"/>
      <c r="AF43" s="1015"/>
      <c r="AG43" s="1016"/>
      <c r="AH43" s="1016"/>
      <c r="AI43" s="1016"/>
      <c r="AJ43" s="1017"/>
      <c r="AK43" s="976"/>
      <c r="AL43" s="971"/>
      <c r="AM43" s="971"/>
      <c r="AN43" s="971"/>
      <c r="AO43" s="971"/>
      <c r="AP43" s="971"/>
      <c r="AQ43" s="971"/>
      <c r="AR43" s="971"/>
      <c r="AS43" s="971"/>
      <c r="AT43" s="971"/>
      <c r="AU43" s="971"/>
      <c r="AV43" s="971"/>
      <c r="AW43" s="971"/>
      <c r="AX43" s="971"/>
      <c r="AY43" s="971"/>
      <c r="AZ43" s="1041"/>
      <c r="BA43" s="1041"/>
      <c r="BB43" s="1041"/>
      <c r="BC43" s="1041"/>
      <c r="BD43" s="1041"/>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8"/>
      <c r="R44" s="1039"/>
      <c r="S44" s="1039"/>
      <c r="T44" s="1039"/>
      <c r="U44" s="1039"/>
      <c r="V44" s="1039"/>
      <c r="W44" s="1039"/>
      <c r="X44" s="1039"/>
      <c r="Y44" s="1039"/>
      <c r="Z44" s="1039"/>
      <c r="AA44" s="1039"/>
      <c r="AB44" s="1039"/>
      <c r="AC44" s="1039"/>
      <c r="AD44" s="1039"/>
      <c r="AE44" s="1040"/>
      <c r="AF44" s="1015"/>
      <c r="AG44" s="1016"/>
      <c r="AH44" s="1016"/>
      <c r="AI44" s="1016"/>
      <c r="AJ44" s="1017"/>
      <c r="AK44" s="976"/>
      <c r="AL44" s="971"/>
      <c r="AM44" s="971"/>
      <c r="AN44" s="971"/>
      <c r="AO44" s="971"/>
      <c r="AP44" s="971"/>
      <c r="AQ44" s="971"/>
      <c r="AR44" s="971"/>
      <c r="AS44" s="971"/>
      <c r="AT44" s="971"/>
      <c r="AU44" s="971"/>
      <c r="AV44" s="971"/>
      <c r="AW44" s="971"/>
      <c r="AX44" s="971"/>
      <c r="AY44" s="971"/>
      <c r="AZ44" s="1041"/>
      <c r="BA44" s="1041"/>
      <c r="BB44" s="1041"/>
      <c r="BC44" s="1041"/>
      <c r="BD44" s="1041"/>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8"/>
      <c r="R45" s="1039"/>
      <c r="S45" s="1039"/>
      <c r="T45" s="1039"/>
      <c r="U45" s="1039"/>
      <c r="V45" s="1039"/>
      <c r="W45" s="1039"/>
      <c r="X45" s="1039"/>
      <c r="Y45" s="1039"/>
      <c r="Z45" s="1039"/>
      <c r="AA45" s="1039"/>
      <c r="AB45" s="1039"/>
      <c r="AC45" s="1039"/>
      <c r="AD45" s="1039"/>
      <c r="AE45" s="1040"/>
      <c r="AF45" s="1015"/>
      <c r="AG45" s="1016"/>
      <c r="AH45" s="1016"/>
      <c r="AI45" s="1016"/>
      <c r="AJ45" s="1017"/>
      <c r="AK45" s="976"/>
      <c r="AL45" s="971"/>
      <c r="AM45" s="971"/>
      <c r="AN45" s="971"/>
      <c r="AO45" s="971"/>
      <c r="AP45" s="971"/>
      <c r="AQ45" s="971"/>
      <c r="AR45" s="971"/>
      <c r="AS45" s="971"/>
      <c r="AT45" s="971"/>
      <c r="AU45" s="971"/>
      <c r="AV45" s="971"/>
      <c r="AW45" s="971"/>
      <c r="AX45" s="971"/>
      <c r="AY45" s="971"/>
      <c r="AZ45" s="1041"/>
      <c r="BA45" s="1041"/>
      <c r="BB45" s="1041"/>
      <c r="BC45" s="1041"/>
      <c r="BD45" s="1041"/>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8"/>
      <c r="R46" s="1039"/>
      <c r="S46" s="1039"/>
      <c r="T46" s="1039"/>
      <c r="U46" s="1039"/>
      <c r="V46" s="1039"/>
      <c r="W46" s="1039"/>
      <c r="X46" s="1039"/>
      <c r="Y46" s="1039"/>
      <c r="Z46" s="1039"/>
      <c r="AA46" s="1039"/>
      <c r="AB46" s="1039"/>
      <c r="AC46" s="1039"/>
      <c r="AD46" s="1039"/>
      <c r="AE46" s="1040"/>
      <c r="AF46" s="1015"/>
      <c r="AG46" s="1016"/>
      <c r="AH46" s="1016"/>
      <c r="AI46" s="1016"/>
      <c r="AJ46" s="1017"/>
      <c r="AK46" s="976"/>
      <c r="AL46" s="971"/>
      <c r="AM46" s="971"/>
      <c r="AN46" s="971"/>
      <c r="AO46" s="971"/>
      <c r="AP46" s="971"/>
      <c r="AQ46" s="971"/>
      <c r="AR46" s="971"/>
      <c r="AS46" s="971"/>
      <c r="AT46" s="971"/>
      <c r="AU46" s="971"/>
      <c r="AV46" s="971"/>
      <c r="AW46" s="971"/>
      <c r="AX46" s="971"/>
      <c r="AY46" s="971"/>
      <c r="AZ46" s="1041"/>
      <c r="BA46" s="1041"/>
      <c r="BB46" s="1041"/>
      <c r="BC46" s="1041"/>
      <c r="BD46" s="1041"/>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8"/>
      <c r="R47" s="1039"/>
      <c r="S47" s="1039"/>
      <c r="T47" s="1039"/>
      <c r="U47" s="1039"/>
      <c r="V47" s="1039"/>
      <c r="W47" s="1039"/>
      <c r="X47" s="1039"/>
      <c r="Y47" s="1039"/>
      <c r="Z47" s="1039"/>
      <c r="AA47" s="1039"/>
      <c r="AB47" s="1039"/>
      <c r="AC47" s="1039"/>
      <c r="AD47" s="1039"/>
      <c r="AE47" s="1040"/>
      <c r="AF47" s="1015"/>
      <c r="AG47" s="1016"/>
      <c r="AH47" s="1016"/>
      <c r="AI47" s="1016"/>
      <c r="AJ47" s="1017"/>
      <c r="AK47" s="976"/>
      <c r="AL47" s="971"/>
      <c r="AM47" s="971"/>
      <c r="AN47" s="971"/>
      <c r="AO47" s="971"/>
      <c r="AP47" s="971"/>
      <c r="AQ47" s="971"/>
      <c r="AR47" s="971"/>
      <c r="AS47" s="971"/>
      <c r="AT47" s="971"/>
      <c r="AU47" s="971"/>
      <c r="AV47" s="971"/>
      <c r="AW47" s="971"/>
      <c r="AX47" s="971"/>
      <c r="AY47" s="971"/>
      <c r="AZ47" s="1041"/>
      <c r="BA47" s="1041"/>
      <c r="BB47" s="1041"/>
      <c r="BC47" s="1041"/>
      <c r="BD47" s="1041"/>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8"/>
      <c r="R48" s="1039"/>
      <c r="S48" s="1039"/>
      <c r="T48" s="1039"/>
      <c r="U48" s="1039"/>
      <c r="V48" s="1039"/>
      <c r="W48" s="1039"/>
      <c r="X48" s="1039"/>
      <c r="Y48" s="1039"/>
      <c r="Z48" s="1039"/>
      <c r="AA48" s="1039"/>
      <c r="AB48" s="1039"/>
      <c r="AC48" s="1039"/>
      <c r="AD48" s="1039"/>
      <c r="AE48" s="1040"/>
      <c r="AF48" s="1015"/>
      <c r="AG48" s="1016"/>
      <c r="AH48" s="1016"/>
      <c r="AI48" s="1016"/>
      <c r="AJ48" s="1017"/>
      <c r="AK48" s="976"/>
      <c r="AL48" s="971"/>
      <c r="AM48" s="971"/>
      <c r="AN48" s="971"/>
      <c r="AO48" s="971"/>
      <c r="AP48" s="971"/>
      <c r="AQ48" s="971"/>
      <c r="AR48" s="971"/>
      <c r="AS48" s="971"/>
      <c r="AT48" s="971"/>
      <c r="AU48" s="971"/>
      <c r="AV48" s="971"/>
      <c r="AW48" s="971"/>
      <c r="AX48" s="971"/>
      <c r="AY48" s="971"/>
      <c r="AZ48" s="1041"/>
      <c r="BA48" s="1041"/>
      <c r="BB48" s="1041"/>
      <c r="BC48" s="1041"/>
      <c r="BD48" s="1041"/>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8"/>
      <c r="R49" s="1039"/>
      <c r="S49" s="1039"/>
      <c r="T49" s="1039"/>
      <c r="U49" s="1039"/>
      <c r="V49" s="1039"/>
      <c r="W49" s="1039"/>
      <c r="X49" s="1039"/>
      <c r="Y49" s="1039"/>
      <c r="Z49" s="1039"/>
      <c r="AA49" s="1039"/>
      <c r="AB49" s="1039"/>
      <c r="AC49" s="1039"/>
      <c r="AD49" s="1039"/>
      <c r="AE49" s="1040"/>
      <c r="AF49" s="1015"/>
      <c r="AG49" s="1016"/>
      <c r="AH49" s="1016"/>
      <c r="AI49" s="1016"/>
      <c r="AJ49" s="1017"/>
      <c r="AK49" s="976"/>
      <c r="AL49" s="971"/>
      <c r="AM49" s="971"/>
      <c r="AN49" s="971"/>
      <c r="AO49" s="971"/>
      <c r="AP49" s="971"/>
      <c r="AQ49" s="971"/>
      <c r="AR49" s="971"/>
      <c r="AS49" s="971"/>
      <c r="AT49" s="971"/>
      <c r="AU49" s="971"/>
      <c r="AV49" s="971"/>
      <c r="AW49" s="971"/>
      <c r="AX49" s="971"/>
      <c r="AY49" s="971"/>
      <c r="AZ49" s="1041"/>
      <c r="BA49" s="1041"/>
      <c r="BB49" s="1041"/>
      <c r="BC49" s="1041"/>
      <c r="BD49" s="1041"/>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6" t="s">
        <v>390</v>
      </c>
      <c r="C63" s="947"/>
      <c r="D63" s="947"/>
      <c r="E63" s="947"/>
      <c r="F63" s="947"/>
      <c r="G63" s="947"/>
      <c r="H63" s="947"/>
      <c r="I63" s="947"/>
      <c r="J63" s="947"/>
      <c r="K63" s="947"/>
      <c r="L63" s="947"/>
      <c r="M63" s="947"/>
      <c r="N63" s="947"/>
      <c r="O63" s="947"/>
      <c r="P63" s="948"/>
      <c r="Q63" s="955"/>
      <c r="R63" s="956"/>
      <c r="S63" s="956"/>
      <c r="T63" s="956"/>
      <c r="U63" s="956"/>
      <c r="V63" s="956"/>
      <c r="W63" s="956"/>
      <c r="X63" s="956"/>
      <c r="Y63" s="956"/>
      <c r="Z63" s="956"/>
      <c r="AA63" s="956"/>
      <c r="AB63" s="956"/>
      <c r="AC63" s="956"/>
      <c r="AD63" s="956"/>
      <c r="AE63" s="1024"/>
      <c r="AF63" s="1025">
        <v>899</v>
      </c>
      <c r="AG63" s="957"/>
      <c r="AH63" s="957"/>
      <c r="AI63" s="957"/>
      <c r="AJ63" s="1026"/>
      <c r="AK63" s="1027"/>
      <c r="AL63" s="956"/>
      <c r="AM63" s="956"/>
      <c r="AN63" s="956"/>
      <c r="AO63" s="956"/>
      <c r="AP63" s="957">
        <v>3025</v>
      </c>
      <c r="AQ63" s="957"/>
      <c r="AR63" s="957"/>
      <c r="AS63" s="957"/>
      <c r="AT63" s="957"/>
      <c r="AU63" s="957">
        <v>2480</v>
      </c>
      <c r="AV63" s="957"/>
      <c r="AW63" s="957"/>
      <c r="AX63" s="957"/>
      <c r="AY63" s="957"/>
      <c r="AZ63" s="1021"/>
      <c r="BA63" s="1021"/>
      <c r="BB63" s="1021"/>
      <c r="BC63" s="1021"/>
      <c r="BD63" s="1021"/>
      <c r="BE63" s="958"/>
      <c r="BF63" s="958"/>
      <c r="BG63" s="958"/>
      <c r="BH63" s="958"/>
      <c r="BI63" s="959"/>
      <c r="BJ63" s="1022" t="s">
        <v>112</v>
      </c>
      <c r="BK63" s="938"/>
      <c r="BL63" s="938"/>
      <c r="BM63" s="938"/>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52"/>
      <c r="BT66" s="953"/>
      <c r="BU66" s="953"/>
      <c r="BV66" s="953"/>
      <c r="BW66" s="953"/>
      <c r="BX66" s="953"/>
      <c r="BY66" s="953"/>
      <c r="BZ66" s="953"/>
      <c r="CA66" s="953"/>
      <c r="CB66" s="953"/>
      <c r="CC66" s="953"/>
      <c r="CD66" s="953"/>
      <c r="CE66" s="953"/>
      <c r="CF66" s="953"/>
      <c r="CG66" s="954"/>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43"/>
      <c r="DW66" s="944"/>
      <c r="DX66" s="944"/>
      <c r="DY66" s="944"/>
      <c r="DZ66" s="945"/>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52"/>
      <c r="BT67" s="953"/>
      <c r="BU67" s="953"/>
      <c r="BV67" s="953"/>
      <c r="BW67" s="953"/>
      <c r="BX67" s="953"/>
      <c r="BY67" s="953"/>
      <c r="BZ67" s="953"/>
      <c r="CA67" s="953"/>
      <c r="CB67" s="953"/>
      <c r="CC67" s="953"/>
      <c r="CD67" s="953"/>
      <c r="CE67" s="953"/>
      <c r="CF67" s="953"/>
      <c r="CG67" s="954"/>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43"/>
      <c r="DW67" s="944"/>
      <c r="DX67" s="944"/>
      <c r="DY67" s="944"/>
      <c r="DZ67" s="945"/>
      <c r="EA67" s="197"/>
    </row>
    <row r="68" spans="1:131" s="198" customFormat="1" ht="26.25" customHeight="1" thickTop="1" x14ac:dyDescent="0.15">
      <c r="A68" s="209">
        <v>1</v>
      </c>
      <c r="B68" s="981" t="s">
        <v>534</v>
      </c>
      <c r="C68" s="982"/>
      <c r="D68" s="982"/>
      <c r="E68" s="982"/>
      <c r="F68" s="982"/>
      <c r="G68" s="982"/>
      <c r="H68" s="982"/>
      <c r="I68" s="982"/>
      <c r="J68" s="982"/>
      <c r="K68" s="982"/>
      <c r="L68" s="982"/>
      <c r="M68" s="982"/>
      <c r="N68" s="982"/>
      <c r="O68" s="982"/>
      <c r="P68" s="983"/>
      <c r="Q68" s="984">
        <v>5</v>
      </c>
      <c r="R68" s="978"/>
      <c r="S68" s="978"/>
      <c r="T68" s="978"/>
      <c r="U68" s="978"/>
      <c r="V68" s="978">
        <v>4</v>
      </c>
      <c r="W68" s="978"/>
      <c r="X68" s="978"/>
      <c r="Y68" s="978"/>
      <c r="Z68" s="978"/>
      <c r="AA68" s="978">
        <v>1</v>
      </c>
      <c r="AB68" s="978"/>
      <c r="AC68" s="978"/>
      <c r="AD68" s="978"/>
      <c r="AE68" s="978"/>
      <c r="AF68" s="978">
        <v>1</v>
      </c>
      <c r="AG68" s="978"/>
      <c r="AH68" s="978"/>
      <c r="AI68" s="978"/>
      <c r="AJ68" s="978"/>
      <c r="AK68" s="978" t="s">
        <v>535</v>
      </c>
      <c r="AL68" s="978"/>
      <c r="AM68" s="978"/>
      <c r="AN68" s="978"/>
      <c r="AO68" s="978"/>
      <c r="AP68" s="978" t="s">
        <v>535</v>
      </c>
      <c r="AQ68" s="978"/>
      <c r="AR68" s="978"/>
      <c r="AS68" s="978"/>
      <c r="AT68" s="978"/>
      <c r="AU68" s="978" t="s">
        <v>535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52"/>
      <c r="BT68" s="953"/>
      <c r="BU68" s="953"/>
      <c r="BV68" s="953"/>
      <c r="BW68" s="953"/>
      <c r="BX68" s="953"/>
      <c r="BY68" s="953"/>
      <c r="BZ68" s="953"/>
      <c r="CA68" s="953"/>
      <c r="CB68" s="953"/>
      <c r="CC68" s="953"/>
      <c r="CD68" s="953"/>
      <c r="CE68" s="953"/>
      <c r="CF68" s="953"/>
      <c r="CG68" s="954"/>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43"/>
      <c r="DW68" s="944"/>
      <c r="DX68" s="944"/>
      <c r="DY68" s="944"/>
      <c r="DZ68" s="945"/>
      <c r="EA68" s="197"/>
    </row>
    <row r="69" spans="1:131" s="198" customFormat="1" ht="26.25" customHeight="1" x14ac:dyDescent="0.15">
      <c r="A69" s="212">
        <v>2</v>
      </c>
      <c r="B69" s="967" t="s">
        <v>536</v>
      </c>
      <c r="C69" s="968"/>
      <c r="D69" s="968"/>
      <c r="E69" s="968"/>
      <c r="F69" s="968"/>
      <c r="G69" s="968"/>
      <c r="H69" s="968"/>
      <c r="I69" s="968"/>
      <c r="J69" s="968"/>
      <c r="K69" s="968"/>
      <c r="L69" s="968"/>
      <c r="M69" s="968"/>
      <c r="N69" s="968"/>
      <c r="O69" s="968"/>
      <c r="P69" s="969"/>
      <c r="Q69" s="970">
        <v>6314</v>
      </c>
      <c r="R69" s="971"/>
      <c r="S69" s="971"/>
      <c r="T69" s="971"/>
      <c r="U69" s="971"/>
      <c r="V69" s="971">
        <v>6304</v>
      </c>
      <c r="W69" s="971"/>
      <c r="X69" s="971"/>
      <c r="Y69" s="971"/>
      <c r="Z69" s="971"/>
      <c r="AA69" s="971">
        <v>10</v>
      </c>
      <c r="AB69" s="971"/>
      <c r="AC69" s="971"/>
      <c r="AD69" s="971"/>
      <c r="AE69" s="971"/>
      <c r="AF69" s="971">
        <v>10</v>
      </c>
      <c r="AG69" s="971"/>
      <c r="AH69" s="971"/>
      <c r="AI69" s="971"/>
      <c r="AJ69" s="971"/>
      <c r="AK69" s="971">
        <v>908</v>
      </c>
      <c r="AL69" s="971"/>
      <c r="AM69" s="971"/>
      <c r="AN69" s="971"/>
      <c r="AO69" s="971"/>
      <c r="AP69" s="971" t="s">
        <v>535</v>
      </c>
      <c r="AQ69" s="971"/>
      <c r="AR69" s="971"/>
      <c r="AS69" s="971"/>
      <c r="AT69" s="971"/>
      <c r="AU69" s="971" t="s">
        <v>535</v>
      </c>
      <c r="AV69" s="971"/>
      <c r="AW69" s="971"/>
      <c r="AX69" s="971"/>
      <c r="AY69" s="971"/>
      <c r="AZ69" s="972"/>
      <c r="BA69" s="972"/>
      <c r="BB69" s="972"/>
      <c r="BC69" s="972"/>
      <c r="BD69" s="973"/>
      <c r="BE69" s="216"/>
      <c r="BF69" s="216"/>
      <c r="BG69" s="216"/>
      <c r="BH69" s="216"/>
      <c r="BI69" s="216"/>
      <c r="BJ69" s="216"/>
      <c r="BK69" s="216"/>
      <c r="BL69" s="216"/>
      <c r="BM69" s="216"/>
      <c r="BN69" s="216"/>
      <c r="BO69" s="216"/>
      <c r="BP69" s="216"/>
      <c r="BQ69" s="213">
        <v>63</v>
      </c>
      <c r="BR69" s="218"/>
      <c r="BS69" s="952"/>
      <c r="BT69" s="953"/>
      <c r="BU69" s="953"/>
      <c r="BV69" s="953"/>
      <c r="BW69" s="953"/>
      <c r="BX69" s="953"/>
      <c r="BY69" s="953"/>
      <c r="BZ69" s="953"/>
      <c r="CA69" s="953"/>
      <c r="CB69" s="953"/>
      <c r="CC69" s="953"/>
      <c r="CD69" s="953"/>
      <c r="CE69" s="953"/>
      <c r="CF69" s="953"/>
      <c r="CG69" s="954"/>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43"/>
      <c r="DW69" s="944"/>
      <c r="DX69" s="944"/>
      <c r="DY69" s="944"/>
      <c r="DZ69" s="945"/>
      <c r="EA69" s="197"/>
    </row>
    <row r="70" spans="1:131" s="198" customFormat="1" ht="26.25" customHeight="1" x14ac:dyDescent="0.15">
      <c r="A70" s="212">
        <v>3</v>
      </c>
      <c r="B70" s="967" t="s">
        <v>537</v>
      </c>
      <c r="C70" s="968"/>
      <c r="D70" s="968"/>
      <c r="E70" s="968"/>
      <c r="F70" s="968"/>
      <c r="G70" s="968"/>
      <c r="H70" s="968"/>
      <c r="I70" s="968"/>
      <c r="J70" s="968"/>
      <c r="K70" s="968"/>
      <c r="L70" s="968"/>
      <c r="M70" s="968"/>
      <c r="N70" s="968"/>
      <c r="O70" s="968"/>
      <c r="P70" s="969"/>
      <c r="Q70" s="970">
        <v>102</v>
      </c>
      <c r="R70" s="971"/>
      <c r="S70" s="971"/>
      <c r="T70" s="971"/>
      <c r="U70" s="971"/>
      <c r="V70" s="971">
        <v>55</v>
      </c>
      <c r="W70" s="971"/>
      <c r="X70" s="971"/>
      <c r="Y70" s="971"/>
      <c r="Z70" s="971"/>
      <c r="AA70" s="971">
        <v>47</v>
      </c>
      <c r="AB70" s="971"/>
      <c r="AC70" s="971"/>
      <c r="AD70" s="971"/>
      <c r="AE70" s="971"/>
      <c r="AF70" s="971">
        <v>47</v>
      </c>
      <c r="AG70" s="971"/>
      <c r="AH70" s="971"/>
      <c r="AI70" s="971"/>
      <c r="AJ70" s="971"/>
      <c r="AK70" s="971" t="s">
        <v>535</v>
      </c>
      <c r="AL70" s="971"/>
      <c r="AM70" s="971"/>
      <c r="AN70" s="971"/>
      <c r="AO70" s="971"/>
      <c r="AP70" s="971" t="s">
        <v>535</v>
      </c>
      <c r="AQ70" s="971"/>
      <c r="AR70" s="971"/>
      <c r="AS70" s="971"/>
      <c r="AT70" s="971"/>
      <c r="AU70" s="971" t="s">
        <v>535</v>
      </c>
      <c r="AV70" s="971"/>
      <c r="AW70" s="971"/>
      <c r="AX70" s="971"/>
      <c r="AY70" s="971"/>
      <c r="AZ70" s="972"/>
      <c r="BA70" s="972"/>
      <c r="BB70" s="972"/>
      <c r="BC70" s="972"/>
      <c r="BD70" s="973"/>
      <c r="BE70" s="216"/>
      <c r="BF70" s="216"/>
      <c r="BG70" s="216"/>
      <c r="BH70" s="216"/>
      <c r="BI70" s="216"/>
      <c r="BJ70" s="216"/>
      <c r="BK70" s="216"/>
      <c r="BL70" s="216"/>
      <c r="BM70" s="216"/>
      <c r="BN70" s="216"/>
      <c r="BO70" s="216"/>
      <c r="BP70" s="216"/>
      <c r="BQ70" s="213">
        <v>64</v>
      </c>
      <c r="BR70" s="218"/>
      <c r="BS70" s="952"/>
      <c r="BT70" s="953"/>
      <c r="BU70" s="953"/>
      <c r="BV70" s="953"/>
      <c r="BW70" s="953"/>
      <c r="BX70" s="953"/>
      <c r="BY70" s="953"/>
      <c r="BZ70" s="953"/>
      <c r="CA70" s="953"/>
      <c r="CB70" s="953"/>
      <c r="CC70" s="953"/>
      <c r="CD70" s="953"/>
      <c r="CE70" s="953"/>
      <c r="CF70" s="953"/>
      <c r="CG70" s="954"/>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43"/>
      <c r="DW70" s="944"/>
      <c r="DX70" s="944"/>
      <c r="DY70" s="944"/>
      <c r="DZ70" s="945"/>
      <c r="EA70" s="197"/>
    </row>
    <row r="71" spans="1:131" s="198" customFormat="1" ht="26.25" customHeight="1" x14ac:dyDescent="0.15">
      <c r="A71" s="212">
        <v>4</v>
      </c>
      <c r="B71" s="967" t="s">
        <v>538</v>
      </c>
      <c r="C71" s="968"/>
      <c r="D71" s="968"/>
      <c r="E71" s="968"/>
      <c r="F71" s="968"/>
      <c r="G71" s="968"/>
      <c r="H71" s="968"/>
      <c r="I71" s="968"/>
      <c r="J71" s="968"/>
      <c r="K71" s="968"/>
      <c r="L71" s="968"/>
      <c r="M71" s="968"/>
      <c r="N71" s="968"/>
      <c r="O71" s="968"/>
      <c r="P71" s="969"/>
      <c r="Q71" s="970">
        <v>22</v>
      </c>
      <c r="R71" s="971"/>
      <c r="S71" s="971"/>
      <c r="T71" s="971"/>
      <c r="U71" s="971"/>
      <c r="V71" s="971">
        <v>21</v>
      </c>
      <c r="W71" s="971"/>
      <c r="X71" s="971"/>
      <c r="Y71" s="971"/>
      <c r="Z71" s="971"/>
      <c r="AA71" s="971">
        <v>1</v>
      </c>
      <c r="AB71" s="971"/>
      <c r="AC71" s="971"/>
      <c r="AD71" s="971"/>
      <c r="AE71" s="971"/>
      <c r="AF71" s="971">
        <v>1</v>
      </c>
      <c r="AG71" s="971"/>
      <c r="AH71" s="971"/>
      <c r="AI71" s="971"/>
      <c r="AJ71" s="971"/>
      <c r="AK71" s="971" t="s">
        <v>535</v>
      </c>
      <c r="AL71" s="971"/>
      <c r="AM71" s="971"/>
      <c r="AN71" s="971"/>
      <c r="AO71" s="971"/>
      <c r="AP71" s="971" t="s">
        <v>535</v>
      </c>
      <c r="AQ71" s="971"/>
      <c r="AR71" s="971"/>
      <c r="AS71" s="971"/>
      <c r="AT71" s="971"/>
      <c r="AU71" s="971" t="s">
        <v>535</v>
      </c>
      <c r="AV71" s="971"/>
      <c r="AW71" s="971"/>
      <c r="AX71" s="971"/>
      <c r="AY71" s="971"/>
      <c r="AZ71" s="972"/>
      <c r="BA71" s="972"/>
      <c r="BB71" s="972"/>
      <c r="BC71" s="972"/>
      <c r="BD71" s="973"/>
      <c r="BE71" s="216"/>
      <c r="BF71" s="216"/>
      <c r="BG71" s="216"/>
      <c r="BH71" s="216"/>
      <c r="BI71" s="216"/>
      <c r="BJ71" s="216"/>
      <c r="BK71" s="216"/>
      <c r="BL71" s="216"/>
      <c r="BM71" s="216"/>
      <c r="BN71" s="216"/>
      <c r="BO71" s="216"/>
      <c r="BP71" s="216"/>
      <c r="BQ71" s="213">
        <v>65</v>
      </c>
      <c r="BR71" s="218"/>
      <c r="BS71" s="952"/>
      <c r="BT71" s="953"/>
      <c r="BU71" s="953"/>
      <c r="BV71" s="953"/>
      <c r="BW71" s="953"/>
      <c r="BX71" s="953"/>
      <c r="BY71" s="953"/>
      <c r="BZ71" s="953"/>
      <c r="CA71" s="953"/>
      <c r="CB71" s="953"/>
      <c r="CC71" s="953"/>
      <c r="CD71" s="953"/>
      <c r="CE71" s="953"/>
      <c r="CF71" s="953"/>
      <c r="CG71" s="954"/>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43"/>
      <c r="DW71" s="944"/>
      <c r="DX71" s="944"/>
      <c r="DY71" s="944"/>
      <c r="DZ71" s="945"/>
      <c r="EA71" s="197"/>
    </row>
    <row r="72" spans="1:131" s="198" customFormat="1" ht="26.25" customHeight="1" x14ac:dyDescent="0.15">
      <c r="A72" s="212">
        <v>5</v>
      </c>
      <c r="B72" s="967" t="s">
        <v>539</v>
      </c>
      <c r="C72" s="968"/>
      <c r="D72" s="968"/>
      <c r="E72" s="968"/>
      <c r="F72" s="968"/>
      <c r="G72" s="968"/>
      <c r="H72" s="968"/>
      <c r="I72" s="968"/>
      <c r="J72" s="968"/>
      <c r="K72" s="968"/>
      <c r="L72" s="968"/>
      <c r="M72" s="968"/>
      <c r="N72" s="968"/>
      <c r="O72" s="968"/>
      <c r="P72" s="969"/>
      <c r="Q72" s="970">
        <v>1251</v>
      </c>
      <c r="R72" s="971"/>
      <c r="S72" s="971"/>
      <c r="T72" s="971"/>
      <c r="U72" s="971"/>
      <c r="V72" s="971">
        <v>1204</v>
      </c>
      <c r="W72" s="971"/>
      <c r="X72" s="971"/>
      <c r="Y72" s="971"/>
      <c r="Z72" s="971"/>
      <c r="AA72" s="971">
        <v>47</v>
      </c>
      <c r="AB72" s="971"/>
      <c r="AC72" s="971"/>
      <c r="AD72" s="971"/>
      <c r="AE72" s="971"/>
      <c r="AF72" s="971">
        <v>47</v>
      </c>
      <c r="AG72" s="971"/>
      <c r="AH72" s="971"/>
      <c r="AI72" s="971"/>
      <c r="AJ72" s="971"/>
      <c r="AK72" s="971" t="s">
        <v>535</v>
      </c>
      <c r="AL72" s="971"/>
      <c r="AM72" s="971"/>
      <c r="AN72" s="971"/>
      <c r="AO72" s="971"/>
      <c r="AP72" s="971">
        <v>1573</v>
      </c>
      <c r="AQ72" s="971"/>
      <c r="AR72" s="971"/>
      <c r="AS72" s="971"/>
      <c r="AT72" s="971"/>
      <c r="AU72" s="971">
        <v>717</v>
      </c>
      <c r="AV72" s="971"/>
      <c r="AW72" s="971"/>
      <c r="AX72" s="971"/>
      <c r="AY72" s="971"/>
      <c r="AZ72" s="972"/>
      <c r="BA72" s="972"/>
      <c r="BB72" s="972"/>
      <c r="BC72" s="972"/>
      <c r="BD72" s="973"/>
      <c r="BE72" s="216"/>
      <c r="BF72" s="216"/>
      <c r="BG72" s="216"/>
      <c r="BH72" s="216"/>
      <c r="BI72" s="216"/>
      <c r="BJ72" s="216"/>
      <c r="BK72" s="216"/>
      <c r="BL72" s="216"/>
      <c r="BM72" s="216"/>
      <c r="BN72" s="216"/>
      <c r="BO72" s="216"/>
      <c r="BP72" s="216"/>
      <c r="BQ72" s="213">
        <v>66</v>
      </c>
      <c r="BR72" s="218"/>
      <c r="BS72" s="952"/>
      <c r="BT72" s="953"/>
      <c r="BU72" s="953"/>
      <c r="BV72" s="953"/>
      <c r="BW72" s="953"/>
      <c r="BX72" s="953"/>
      <c r="BY72" s="953"/>
      <c r="BZ72" s="953"/>
      <c r="CA72" s="953"/>
      <c r="CB72" s="953"/>
      <c r="CC72" s="953"/>
      <c r="CD72" s="953"/>
      <c r="CE72" s="953"/>
      <c r="CF72" s="953"/>
      <c r="CG72" s="954"/>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43"/>
      <c r="DW72" s="944"/>
      <c r="DX72" s="944"/>
      <c r="DY72" s="944"/>
      <c r="DZ72" s="945"/>
      <c r="EA72" s="197"/>
    </row>
    <row r="73" spans="1:131" s="198" customFormat="1" ht="26.25" customHeight="1" x14ac:dyDescent="0.15">
      <c r="A73" s="212">
        <v>6</v>
      </c>
      <c r="B73" s="967" t="s">
        <v>540</v>
      </c>
      <c r="C73" s="968"/>
      <c r="D73" s="968"/>
      <c r="E73" s="968"/>
      <c r="F73" s="968"/>
      <c r="G73" s="968"/>
      <c r="H73" s="968"/>
      <c r="I73" s="968"/>
      <c r="J73" s="968"/>
      <c r="K73" s="968"/>
      <c r="L73" s="968"/>
      <c r="M73" s="968"/>
      <c r="N73" s="968"/>
      <c r="O73" s="968"/>
      <c r="P73" s="969"/>
      <c r="Q73" s="970">
        <v>911</v>
      </c>
      <c r="R73" s="971"/>
      <c r="S73" s="971"/>
      <c r="T73" s="971"/>
      <c r="U73" s="971"/>
      <c r="V73" s="971">
        <v>894</v>
      </c>
      <c r="W73" s="971"/>
      <c r="X73" s="971"/>
      <c r="Y73" s="971"/>
      <c r="Z73" s="971"/>
      <c r="AA73" s="971">
        <v>17</v>
      </c>
      <c r="AB73" s="971"/>
      <c r="AC73" s="971"/>
      <c r="AD73" s="971"/>
      <c r="AE73" s="971"/>
      <c r="AF73" s="971">
        <v>17</v>
      </c>
      <c r="AG73" s="971"/>
      <c r="AH73" s="971"/>
      <c r="AI73" s="971"/>
      <c r="AJ73" s="971"/>
      <c r="AK73" s="971">
        <v>6</v>
      </c>
      <c r="AL73" s="971"/>
      <c r="AM73" s="971"/>
      <c r="AN73" s="971"/>
      <c r="AO73" s="971"/>
      <c r="AP73" s="971" t="s">
        <v>542</v>
      </c>
      <c r="AQ73" s="971"/>
      <c r="AR73" s="971"/>
      <c r="AS73" s="971"/>
      <c r="AT73" s="971"/>
      <c r="AU73" s="971" t="s">
        <v>535</v>
      </c>
      <c r="AV73" s="971"/>
      <c r="AW73" s="971"/>
      <c r="AX73" s="971"/>
      <c r="AY73" s="971"/>
      <c r="AZ73" s="972"/>
      <c r="BA73" s="972"/>
      <c r="BB73" s="972"/>
      <c r="BC73" s="972"/>
      <c r="BD73" s="973"/>
      <c r="BE73" s="216"/>
      <c r="BF73" s="216"/>
      <c r="BG73" s="216"/>
      <c r="BH73" s="216"/>
      <c r="BI73" s="216"/>
      <c r="BJ73" s="216"/>
      <c r="BK73" s="216"/>
      <c r="BL73" s="216"/>
      <c r="BM73" s="216"/>
      <c r="BN73" s="216"/>
      <c r="BO73" s="216"/>
      <c r="BP73" s="216"/>
      <c r="BQ73" s="213">
        <v>67</v>
      </c>
      <c r="BR73" s="218"/>
      <c r="BS73" s="952"/>
      <c r="BT73" s="953"/>
      <c r="BU73" s="953"/>
      <c r="BV73" s="953"/>
      <c r="BW73" s="953"/>
      <c r="BX73" s="953"/>
      <c r="BY73" s="953"/>
      <c r="BZ73" s="953"/>
      <c r="CA73" s="953"/>
      <c r="CB73" s="953"/>
      <c r="CC73" s="953"/>
      <c r="CD73" s="953"/>
      <c r="CE73" s="953"/>
      <c r="CF73" s="953"/>
      <c r="CG73" s="954"/>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43"/>
      <c r="DW73" s="944"/>
      <c r="DX73" s="944"/>
      <c r="DY73" s="944"/>
      <c r="DZ73" s="945"/>
      <c r="EA73" s="197"/>
    </row>
    <row r="74" spans="1:131" s="198" customFormat="1" ht="26.25" customHeight="1" x14ac:dyDescent="0.15">
      <c r="A74" s="212">
        <v>7</v>
      </c>
      <c r="B74" s="967" t="s">
        <v>541</v>
      </c>
      <c r="C74" s="968"/>
      <c r="D74" s="968"/>
      <c r="E74" s="968"/>
      <c r="F74" s="968"/>
      <c r="G74" s="968"/>
      <c r="H74" s="968"/>
      <c r="I74" s="968"/>
      <c r="J74" s="968"/>
      <c r="K74" s="968"/>
      <c r="L74" s="968"/>
      <c r="M74" s="968"/>
      <c r="N74" s="968"/>
      <c r="O74" s="968"/>
      <c r="P74" s="969"/>
      <c r="Q74" s="970">
        <v>123408</v>
      </c>
      <c r="R74" s="971"/>
      <c r="S74" s="971"/>
      <c r="T74" s="971"/>
      <c r="U74" s="971"/>
      <c r="V74" s="971">
        <v>117136</v>
      </c>
      <c r="W74" s="971"/>
      <c r="X74" s="971"/>
      <c r="Y74" s="971"/>
      <c r="Z74" s="971"/>
      <c r="AA74" s="971">
        <v>6272</v>
      </c>
      <c r="AB74" s="971"/>
      <c r="AC74" s="971"/>
      <c r="AD74" s="971"/>
      <c r="AE74" s="971"/>
      <c r="AF74" s="971">
        <v>6272</v>
      </c>
      <c r="AG74" s="971"/>
      <c r="AH74" s="971"/>
      <c r="AI74" s="971"/>
      <c r="AJ74" s="971"/>
      <c r="AK74" s="971" t="s">
        <v>535</v>
      </c>
      <c r="AL74" s="971"/>
      <c r="AM74" s="971"/>
      <c r="AN74" s="971"/>
      <c r="AO74" s="971"/>
      <c r="AP74" s="971" t="s">
        <v>535</v>
      </c>
      <c r="AQ74" s="971"/>
      <c r="AR74" s="971"/>
      <c r="AS74" s="971"/>
      <c r="AT74" s="971"/>
      <c r="AU74" s="971" t="s">
        <v>535</v>
      </c>
      <c r="AV74" s="971"/>
      <c r="AW74" s="971"/>
      <c r="AX74" s="971"/>
      <c r="AY74" s="971"/>
      <c r="AZ74" s="972"/>
      <c r="BA74" s="972"/>
      <c r="BB74" s="972"/>
      <c r="BC74" s="972"/>
      <c r="BD74" s="973"/>
      <c r="BE74" s="216"/>
      <c r="BF74" s="216"/>
      <c r="BG74" s="216"/>
      <c r="BH74" s="216"/>
      <c r="BI74" s="216"/>
      <c r="BJ74" s="216"/>
      <c r="BK74" s="216"/>
      <c r="BL74" s="216"/>
      <c r="BM74" s="216"/>
      <c r="BN74" s="216"/>
      <c r="BO74" s="216"/>
      <c r="BP74" s="216"/>
      <c r="BQ74" s="213">
        <v>68</v>
      </c>
      <c r="BR74" s="218"/>
      <c r="BS74" s="952"/>
      <c r="BT74" s="953"/>
      <c r="BU74" s="953"/>
      <c r="BV74" s="953"/>
      <c r="BW74" s="953"/>
      <c r="BX74" s="953"/>
      <c r="BY74" s="953"/>
      <c r="BZ74" s="953"/>
      <c r="CA74" s="953"/>
      <c r="CB74" s="953"/>
      <c r="CC74" s="953"/>
      <c r="CD74" s="953"/>
      <c r="CE74" s="953"/>
      <c r="CF74" s="953"/>
      <c r="CG74" s="954"/>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43"/>
      <c r="DW74" s="944"/>
      <c r="DX74" s="944"/>
      <c r="DY74" s="944"/>
      <c r="DZ74" s="945"/>
      <c r="EA74" s="197"/>
    </row>
    <row r="75" spans="1:131" s="198" customFormat="1" ht="26.25" customHeight="1" x14ac:dyDescent="0.15">
      <c r="A75" s="212">
        <v>8</v>
      </c>
      <c r="B75" s="967"/>
      <c r="C75" s="968"/>
      <c r="D75" s="968"/>
      <c r="E75" s="968"/>
      <c r="F75" s="968"/>
      <c r="G75" s="968"/>
      <c r="H75" s="968"/>
      <c r="I75" s="968"/>
      <c r="J75" s="968"/>
      <c r="K75" s="968"/>
      <c r="L75" s="968"/>
      <c r="M75" s="968"/>
      <c r="N75" s="968"/>
      <c r="O75" s="968"/>
      <c r="P75" s="969"/>
      <c r="Q75" s="977"/>
      <c r="R75" s="975"/>
      <c r="S75" s="975"/>
      <c r="T75" s="975"/>
      <c r="U75" s="976"/>
      <c r="V75" s="974"/>
      <c r="W75" s="975"/>
      <c r="X75" s="975"/>
      <c r="Y75" s="975"/>
      <c r="Z75" s="976"/>
      <c r="AA75" s="974"/>
      <c r="AB75" s="975"/>
      <c r="AC75" s="975"/>
      <c r="AD75" s="975"/>
      <c r="AE75" s="976"/>
      <c r="AF75" s="974"/>
      <c r="AG75" s="975"/>
      <c r="AH75" s="975"/>
      <c r="AI75" s="975"/>
      <c r="AJ75" s="976"/>
      <c r="AK75" s="974"/>
      <c r="AL75" s="975"/>
      <c r="AM75" s="975"/>
      <c r="AN75" s="975"/>
      <c r="AO75" s="976"/>
      <c r="AP75" s="974"/>
      <c r="AQ75" s="975"/>
      <c r="AR75" s="975"/>
      <c r="AS75" s="975"/>
      <c r="AT75" s="976"/>
      <c r="AU75" s="974"/>
      <c r="AV75" s="975"/>
      <c r="AW75" s="975"/>
      <c r="AX75" s="975"/>
      <c r="AY75" s="976"/>
      <c r="AZ75" s="972"/>
      <c r="BA75" s="972"/>
      <c r="BB75" s="972"/>
      <c r="BC75" s="972"/>
      <c r="BD75" s="973"/>
      <c r="BE75" s="216"/>
      <c r="BF75" s="216"/>
      <c r="BG75" s="216"/>
      <c r="BH75" s="216"/>
      <c r="BI75" s="216"/>
      <c r="BJ75" s="216"/>
      <c r="BK75" s="216"/>
      <c r="BL75" s="216"/>
      <c r="BM75" s="216"/>
      <c r="BN75" s="216"/>
      <c r="BO75" s="216"/>
      <c r="BP75" s="216"/>
      <c r="BQ75" s="213">
        <v>69</v>
      </c>
      <c r="BR75" s="218"/>
      <c r="BS75" s="952"/>
      <c r="BT75" s="953"/>
      <c r="BU75" s="953"/>
      <c r="BV75" s="953"/>
      <c r="BW75" s="953"/>
      <c r="BX75" s="953"/>
      <c r="BY75" s="953"/>
      <c r="BZ75" s="953"/>
      <c r="CA75" s="953"/>
      <c r="CB75" s="953"/>
      <c r="CC75" s="953"/>
      <c r="CD75" s="953"/>
      <c r="CE75" s="953"/>
      <c r="CF75" s="953"/>
      <c r="CG75" s="954"/>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43"/>
      <c r="DW75" s="944"/>
      <c r="DX75" s="944"/>
      <c r="DY75" s="944"/>
      <c r="DZ75" s="945"/>
      <c r="EA75" s="197"/>
    </row>
    <row r="76" spans="1:131" s="198" customFormat="1" ht="26.25" customHeight="1" x14ac:dyDescent="0.15">
      <c r="A76" s="212">
        <v>9</v>
      </c>
      <c r="B76" s="967"/>
      <c r="C76" s="968"/>
      <c r="D76" s="968"/>
      <c r="E76" s="968"/>
      <c r="F76" s="968"/>
      <c r="G76" s="968"/>
      <c r="H76" s="968"/>
      <c r="I76" s="968"/>
      <c r="J76" s="968"/>
      <c r="K76" s="968"/>
      <c r="L76" s="968"/>
      <c r="M76" s="968"/>
      <c r="N76" s="968"/>
      <c r="O76" s="968"/>
      <c r="P76" s="969"/>
      <c r="Q76" s="977"/>
      <c r="R76" s="975"/>
      <c r="S76" s="975"/>
      <c r="T76" s="975"/>
      <c r="U76" s="976"/>
      <c r="V76" s="974"/>
      <c r="W76" s="975"/>
      <c r="X76" s="975"/>
      <c r="Y76" s="975"/>
      <c r="Z76" s="976"/>
      <c r="AA76" s="974"/>
      <c r="AB76" s="975"/>
      <c r="AC76" s="975"/>
      <c r="AD76" s="975"/>
      <c r="AE76" s="976"/>
      <c r="AF76" s="974"/>
      <c r="AG76" s="975"/>
      <c r="AH76" s="975"/>
      <c r="AI76" s="975"/>
      <c r="AJ76" s="976"/>
      <c r="AK76" s="974"/>
      <c r="AL76" s="975"/>
      <c r="AM76" s="975"/>
      <c r="AN76" s="975"/>
      <c r="AO76" s="976"/>
      <c r="AP76" s="974"/>
      <c r="AQ76" s="975"/>
      <c r="AR76" s="975"/>
      <c r="AS76" s="975"/>
      <c r="AT76" s="976"/>
      <c r="AU76" s="974"/>
      <c r="AV76" s="975"/>
      <c r="AW76" s="975"/>
      <c r="AX76" s="975"/>
      <c r="AY76" s="976"/>
      <c r="AZ76" s="972"/>
      <c r="BA76" s="972"/>
      <c r="BB76" s="972"/>
      <c r="BC76" s="972"/>
      <c r="BD76" s="973"/>
      <c r="BE76" s="216"/>
      <c r="BF76" s="216"/>
      <c r="BG76" s="216"/>
      <c r="BH76" s="216"/>
      <c r="BI76" s="216"/>
      <c r="BJ76" s="216"/>
      <c r="BK76" s="216"/>
      <c r="BL76" s="216"/>
      <c r="BM76" s="216"/>
      <c r="BN76" s="216"/>
      <c r="BO76" s="216"/>
      <c r="BP76" s="216"/>
      <c r="BQ76" s="213">
        <v>70</v>
      </c>
      <c r="BR76" s="218"/>
      <c r="BS76" s="952"/>
      <c r="BT76" s="953"/>
      <c r="BU76" s="953"/>
      <c r="BV76" s="953"/>
      <c r="BW76" s="953"/>
      <c r="BX76" s="953"/>
      <c r="BY76" s="953"/>
      <c r="BZ76" s="953"/>
      <c r="CA76" s="953"/>
      <c r="CB76" s="953"/>
      <c r="CC76" s="953"/>
      <c r="CD76" s="953"/>
      <c r="CE76" s="953"/>
      <c r="CF76" s="953"/>
      <c r="CG76" s="954"/>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43"/>
      <c r="DW76" s="944"/>
      <c r="DX76" s="944"/>
      <c r="DY76" s="944"/>
      <c r="DZ76" s="945"/>
      <c r="EA76" s="197"/>
    </row>
    <row r="77" spans="1:131" s="198" customFormat="1" ht="26.25" customHeight="1" x14ac:dyDescent="0.15">
      <c r="A77" s="212">
        <v>10</v>
      </c>
      <c r="B77" s="967"/>
      <c r="C77" s="968"/>
      <c r="D77" s="968"/>
      <c r="E77" s="968"/>
      <c r="F77" s="968"/>
      <c r="G77" s="968"/>
      <c r="H77" s="968"/>
      <c r="I77" s="968"/>
      <c r="J77" s="968"/>
      <c r="K77" s="968"/>
      <c r="L77" s="968"/>
      <c r="M77" s="968"/>
      <c r="N77" s="968"/>
      <c r="O77" s="968"/>
      <c r="P77" s="969"/>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72"/>
      <c r="BA77" s="972"/>
      <c r="BB77" s="972"/>
      <c r="BC77" s="972"/>
      <c r="BD77" s="973"/>
      <c r="BE77" s="216"/>
      <c r="BF77" s="216"/>
      <c r="BG77" s="216"/>
      <c r="BH77" s="216"/>
      <c r="BI77" s="216"/>
      <c r="BJ77" s="216"/>
      <c r="BK77" s="216"/>
      <c r="BL77" s="216"/>
      <c r="BM77" s="216"/>
      <c r="BN77" s="216"/>
      <c r="BO77" s="216"/>
      <c r="BP77" s="216"/>
      <c r="BQ77" s="213">
        <v>71</v>
      </c>
      <c r="BR77" s="218"/>
      <c r="BS77" s="952"/>
      <c r="BT77" s="953"/>
      <c r="BU77" s="953"/>
      <c r="BV77" s="953"/>
      <c r="BW77" s="953"/>
      <c r="BX77" s="953"/>
      <c r="BY77" s="953"/>
      <c r="BZ77" s="953"/>
      <c r="CA77" s="953"/>
      <c r="CB77" s="953"/>
      <c r="CC77" s="953"/>
      <c r="CD77" s="953"/>
      <c r="CE77" s="953"/>
      <c r="CF77" s="953"/>
      <c r="CG77" s="954"/>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43"/>
      <c r="DW77" s="944"/>
      <c r="DX77" s="944"/>
      <c r="DY77" s="944"/>
      <c r="DZ77" s="945"/>
      <c r="EA77" s="197"/>
    </row>
    <row r="78" spans="1:131" s="198" customFormat="1" ht="26.25" customHeight="1" x14ac:dyDescent="0.15">
      <c r="A78" s="212">
        <v>11</v>
      </c>
      <c r="B78" s="967"/>
      <c r="C78" s="968"/>
      <c r="D78" s="968"/>
      <c r="E78" s="968"/>
      <c r="F78" s="968"/>
      <c r="G78" s="968"/>
      <c r="H78" s="968"/>
      <c r="I78" s="968"/>
      <c r="J78" s="968"/>
      <c r="K78" s="968"/>
      <c r="L78" s="968"/>
      <c r="M78" s="968"/>
      <c r="N78" s="968"/>
      <c r="O78" s="968"/>
      <c r="P78" s="969"/>
      <c r="Q78" s="970"/>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16"/>
      <c r="BF78" s="216"/>
      <c r="BG78" s="216"/>
      <c r="BH78" s="216"/>
      <c r="BI78" s="216"/>
      <c r="BJ78" s="219"/>
      <c r="BK78" s="219"/>
      <c r="BL78" s="219"/>
      <c r="BM78" s="219"/>
      <c r="BN78" s="219"/>
      <c r="BO78" s="216"/>
      <c r="BP78" s="216"/>
      <c r="BQ78" s="213">
        <v>72</v>
      </c>
      <c r="BR78" s="218"/>
      <c r="BS78" s="952"/>
      <c r="BT78" s="953"/>
      <c r="BU78" s="953"/>
      <c r="BV78" s="953"/>
      <c r="BW78" s="953"/>
      <c r="BX78" s="953"/>
      <c r="BY78" s="953"/>
      <c r="BZ78" s="953"/>
      <c r="CA78" s="953"/>
      <c r="CB78" s="953"/>
      <c r="CC78" s="953"/>
      <c r="CD78" s="953"/>
      <c r="CE78" s="953"/>
      <c r="CF78" s="953"/>
      <c r="CG78" s="954"/>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43"/>
      <c r="DW78" s="944"/>
      <c r="DX78" s="944"/>
      <c r="DY78" s="944"/>
      <c r="DZ78" s="945"/>
      <c r="EA78" s="197"/>
    </row>
    <row r="79" spans="1:131" s="198" customFormat="1" ht="26.25" customHeight="1" x14ac:dyDescent="0.15">
      <c r="A79" s="212">
        <v>12</v>
      </c>
      <c r="B79" s="967"/>
      <c r="C79" s="968"/>
      <c r="D79" s="968"/>
      <c r="E79" s="968"/>
      <c r="F79" s="968"/>
      <c r="G79" s="968"/>
      <c r="H79" s="968"/>
      <c r="I79" s="968"/>
      <c r="J79" s="968"/>
      <c r="K79" s="968"/>
      <c r="L79" s="968"/>
      <c r="M79" s="968"/>
      <c r="N79" s="968"/>
      <c r="O79" s="968"/>
      <c r="P79" s="969"/>
      <c r="Q79" s="970"/>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16"/>
      <c r="BF79" s="216"/>
      <c r="BG79" s="216"/>
      <c r="BH79" s="216"/>
      <c r="BI79" s="216"/>
      <c r="BJ79" s="219"/>
      <c r="BK79" s="219"/>
      <c r="BL79" s="219"/>
      <c r="BM79" s="219"/>
      <c r="BN79" s="219"/>
      <c r="BO79" s="216"/>
      <c r="BP79" s="216"/>
      <c r="BQ79" s="213">
        <v>73</v>
      </c>
      <c r="BR79" s="218"/>
      <c r="BS79" s="952"/>
      <c r="BT79" s="953"/>
      <c r="BU79" s="953"/>
      <c r="BV79" s="953"/>
      <c r="BW79" s="953"/>
      <c r="BX79" s="953"/>
      <c r="BY79" s="953"/>
      <c r="BZ79" s="953"/>
      <c r="CA79" s="953"/>
      <c r="CB79" s="953"/>
      <c r="CC79" s="953"/>
      <c r="CD79" s="953"/>
      <c r="CE79" s="953"/>
      <c r="CF79" s="953"/>
      <c r="CG79" s="954"/>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43"/>
      <c r="DW79" s="944"/>
      <c r="DX79" s="944"/>
      <c r="DY79" s="944"/>
      <c r="DZ79" s="945"/>
      <c r="EA79" s="197"/>
    </row>
    <row r="80" spans="1:131" s="198" customFormat="1" ht="26.25" customHeight="1" x14ac:dyDescent="0.15">
      <c r="A80" s="212">
        <v>13</v>
      </c>
      <c r="B80" s="967"/>
      <c r="C80" s="968"/>
      <c r="D80" s="968"/>
      <c r="E80" s="968"/>
      <c r="F80" s="968"/>
      <c r="G80" s="968"/>
      <c r="H80" s="968"/>
      <c r="I80" s="968"/>
      <c r="J80" s="968"/>
      <c r="K80" s="968"/>
      <c r="L80" s="968"/>
      <c r="M80" s="968"/>
      <c r="N80" s="968"/>
      <c r="O80" s="968"/>
      <c r="P80" s="969"/>
      <c r="Q80" s="970"/>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16"/>
      <c r="BF80" s="216"/>
      <c r="BG80" s="216"/>
      <c r="BH80" s="216"/>
      <c r="BI80" s="216"/>
      <c r="BJ80" s="216"/>
      <c r="BK80" s="216"/>
      <c r="BL80" s="216"/>
      <c r="BM80" s="216"/>
      <c r="BN80" s="216"/>
      <c r="BO80" s="216"/>
      <c r="BP80" s="216"/>
      <c r="BQ80" s="213">
        <v>74</v>
      </c>
      <c r="BR80" s="218"/>
      <c r="BS80" s="952"/>
      <c r="BT80" s="953"/>
      <c r="BU80" s="953"/>
      <c r="BV80" s="953"/>
      <c r="BW80" s="953"/>
      <c r="BX80" s="953"/>
      <c r="BY80" s="953"/>
      <c r="BZ80" s="953"/>
      <c r="CA80" s="953"/>
      <c r="CB80" s="953"/>
      <c r="CC80" s="953"/>
      <c r="CD80" s="953"/>
      <c r="CE80" s="953"/>
      <c r="CF80" s="953"/>
      <c r="CG80" s="954"/>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43"/>
      <c r="DW80" s="944"/>
      <c r="DX80" s="944"/>
      <c r="DY80" s="944"/>
      <c r="DZ80" s="945"/>
      <c r="EA80" s="197"/>
    </row>
    <row r="81" spans="1:131" s="198" customFormat="1" ht="26.25" customHeight="1" x14ac:dyDescent="0.15">
      <c r="A81" s="212">
        <v>14</v>
      </c>
      <c r="B81" s="967"/>
      <c r="C81" s="968"/>
      <c r="D81" s="968"/>
      <c r="E81" s="968"/>
      <c r="F81" s="968"/>
      <c r="G81" s="968"/>
      <c r="H81" s="968"/>
      <c r="I81" s="968"/>
      <c r="J81" s="968"/>
      <c r="K81" s="968"/>
      <c r="L81" s="968"/>
      <c r="M81" s="968"/>
      <c r="N81" s="968"/>
      <c r="O81" s="968"/>
      <c r="P81" s="969"/>
      <c r="Q81" s="970"/>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16"/>
      <c r="BF81" s="216"/>
      <c r="BG81" s="216"/>
      <c r="BH81" s="216"/>
      <c r="BI81" s="216"/>
      <c r="BJ81" s="216"/>
      <c r="BK81" s="216"/>
      <c r="BL81" s="216"/>
      <c r="BM81" s="216"/>
      <c r="BN81" s="216"/>
      <c r="BO81" s="216"/>
      <c r="BP81" s="216"/>
      <c r="BQ81" s="213">
        <v>75</v>
      </c>
      <c r="BR81" s="218"/>
      <c r="BS81" s="952"/>
      <c r="BT81" s="953"/>
      <c r="BU81" s="953"/>
      <c r="BV81" s="953"/>
      <c r="BW81" s="953"/>
      <c r="BX81" s="953"/>
      <c r="BY81" s="953"/>
      <c r="BZ81" s="953"/>
      <c r="CA81" s="953"/>
      <c r="CB81" s="953"/>
      <c r="CC81" s="953"/>
      <c r="CD81" s="953"/>
      <c r="CE81" s="953"/>
      <c r="CF81" s="953"/>
      <c r="CG81" s="954"/>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43"/>
      <c r="DW81" s="944"/>
      <c r="DX81" s="944"/>
      <c r="DY81" s="944"/>
      <c r="DZ81" s="945"/>
      <c r="EA81" s="197"/>
    </row>
    <row r="82" spans="1:131" s="198" customFormat="1" ht="26.25" customHeight="1" x14ac:dyDescent="0.15">
      <c r="A82" s="212">
        <v>15</v>
      </c>
      <c r="B82" s="967"/>
      <c r="C82" s="968"/>
      <c r="D82" s="968"/>
      <c r="E82" s="968"/>
      <c r="F82" s="968"/>
      <c r="G82" s="968"/>
      <c r="H82" s="968"/>
      <c r="I82" s="968"/>
      <c r="J82" s="968"/>
      <c r="K82" s="968"/>
      <c r="L82" s="968"/>
      <c r="M82" s="968"/>
      <c r="N82" s="968"/>
      <c r="O82" s="968"/>
      <c r="P82" s="969"/>
      <c r="Q82" s="970"/>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16"/>
      <c r="BF82" s="216"/>
      <c r="BG82" s="216"/>
      <c r="BH82" s="216"/>
      <c r="BI82" s="216"/>
      <c r="BJ82" s="216"/>
      <c r="BK82" s="216"/>
      <c r="BL82" s="216"/>
      <c r="BM82" s="216"/>
      <c r="BN82" s="216"/>
      <c r="BO82" s="216"/>
      <c r="BP82" s="216"/>
      <c r="BQ82" s="213">
        <v>76</v>
      </c>
      <c r="BR82" s="218"/>
      <c r="BS82" s="952"/>
      <c r="BT82" s="953"/>
      <c r="BU82" s="953"/>
      <c r="BV82" s="953"/>
      <c r="BW82" s="953"/>
      <c r="BX82" s="953"/>
      <c r="BY82" s="953"/>
      <c r="BZ82" s="953"/>
      <c r="CA82" s="953"/>
      <c r="CB82" s="953"/>
      <c r="CC82" s="953"/>
      <c r="CD82" s="953"/>
      <c r="CE82" s="953"/>
      <c r="CF82" s="953"/>
      <c r="CG82" s="954"/>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43"/>
      <c r="DW82" s="944"/>
      <c r="DX82" s="944"/>
      <c r="DY82" s="944"/>
      <c r="DZ82" s="945"/>
      <c r="EA82" s="197"/>
    </row>
    <row r="83" spans="1:131" s="198" customFormat="1" ht="26.25" customHeight="1" x14ac:dyDescent="0.15">
      <c r="A83" s="212">
        <v>16</v>
      </c>
      <c r="B83" s="967"/>
      <c r="C83" s="968"/>
      <c r="D83" s="968"/>
      <c r="E83" s="968"/>
      <c r="F83" s="968"/>
      <c r="G83" s="968"/>
      <c r="H83" s="968"/>
      <c r="I83" s="968"/>
      <c r="J83" s="968"/>
      <c r="K83" s="968"/>
      <c r="L83" s="968"/>
      <c r="M83" s="968"/>
      <c r="N83" s="968"/>
      <c r="O83" s="968"/>
      <c r="P83" s="969"/>
      <c r="Q83" s="970"/>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16"/>
      <c r="BF83" s="216"/>
      <c r="BG83" s="216"/>
      <c r="BH83" s="216"/>
      <c r="BI83" s="216"/>
      <c r="BJ83" s="216"/>
      <c r="BK83" s="216"/>
      <c r="BL83" s="216"/>
      <c r="BM83" s="216"/>
      <c r="BN83" s="216"/>
      <c r="BO83" s="216"/>
      <c r="BP83" s="216"/>
      <c r="BQ83" s="213">
        <v>77</v>
      </c>
      <c r="BR83" s="218"/>
      <c r="BS83" s="952"/>
      <c r="BT83" s="953"/>
      <c r="BU83" s="953"/>
      <c r="BV83" s="953"/>
      <c r="BW83" s="953"/>
      <c r="BX83" s="953"/>
      <c r="BY83" s="953"/>
      <c r="BZ83" s="953"/>
      <c r="CA83" s="953"/>
      <c r="CB83" s="953"/>
      <c r="CC83" s="953"/>
      <c r="CD83" s="953"/>
      <c r="CE83" s="953"/>
      <c r="CF83" s="953"/>
      <c r="CG83" s="954"/>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43"/>
      <c r="DW83" s="944"/>
      <c r="DX83" s="944"/>
      <c r="DY83" s="944"/>
      <c r="DZ83" s="945"/>
      <c r="EA83" s="197"/>
    </row>
    <row r="84" spans="1:131" s="198" customFormat="1" ht="26.25" customHeight="1" x14ac:dyDescent="0.15">
      <c r="A84" s="212">
        <v>17</v>
      </c>
      <c r="B84" s="967"/>
      <c r="C84" s="968"/>
      <c r="D84" s="968"/>
      <c r="E84" s="968"/>
      <c r="F84" s="968"/>
      <c r="G84" s="968"/>
      <c r="H84" s="968"/>
      <c r="I84" s="968"/>
      <c r="J84" s="968"/>
      <c r="K84" s="968"/>
      <c r="L84" s="968"/>
      <c r="M84" s="968"/>
      <c r="N84" s="968"/>
      <c r="O84" s="968"/>
      <c r="P84" s="969"/>
      <c r="Q84" s="970"/>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16"/>
      <c r="BF84" s="216"/>
      <c r="BG84" s="216"/>
      <c r="BH84" s="216"/>
      <c r="BI84" s="216"/>
      <c r="BJ84" s="216"/>
      <c r="BK84" s="216"/>
      <c r="BL84" s="216"/>
      <c r="BM84" s="216"/>
      <c r="BN84" s="216"/>
      <c r="BO84" s="216"/>
      <c r="BP84" s="216"/>
      <c r="BQ84" s="213">
        <v>78</v>
      </c>
      <c r="BR84" s="218"/>
      <c r="BS84" s="952"/>
      <c r="BT84" s="953"/>
      <c r="BU84" s="953"/>
      <c r="BV84" s="953"/>
      <c r="BW84" s="953"/>
      <c r="BX84" s="953"/>
      <c r="BY84" s="953"/>
      <c r="BZ84" s="953"/>
      <c r="CA84" s="953"/>
      <c r="CB84" s="953"/>
      <c r="CC84" s="953"/>
      <c r="CD84" s="953"/>
      <c r="CE84" s="953"/>
      <c r="CF84" s="953"/>
      <c r="CG84" s="954"/>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43"/>
      <c r="DW84" s="944"/>
      <c r="DX84" s="944"/>
      <c r="DY84" s="944"/>
      <c r="DZ84" s="945"/>
      <c r="EA84" s="197"/>
    </row>
    <row r="85" spans="1:131" s="198" customFormat="1" ht="26.25" customHeight="1" x14ac:dyDescent="0.15">
      <c r="A85" s="212">
        <v>18</v>
      </c>
      <c r="B85" s="967"/>
      <c r="C85" s="968"/>
      <c r="D85" s="968"/>
      <c r="E85" s="968"/>
      <c r="F85" s="968"/>
      <c r="G85" s="968"/>
      <c r="H85" s="968"/>
      <c r="I85" s="968"/>
      <c r="J85" s="968"/>
      <c r="K85" s="968"/>
      <c r="L85" s="968"/>
      <c r="M85" s="968"/>
      <c r="N85" s="968"/>
      <c r="O85" s="968"/>
      <c r="P85" s="969"/>
      <c r="Q85" s="970"/>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16"/>
      <c r="BF85" s="216"/>
      <c r="BG85" s="216"/>
      <c r="BH85" s="216"/>
      <c r="BI85" s="216"/>
      <c r="BJ85" s="216"/>
      <c r="BK85" s="216"/>
      <c r="BL85" s="216"/>
      <c r="BM85" s="216"/>
      <c r="BN85" s="216"/>
      <c r="BO85" s="216"/>
      <c r="BP85" s="216"/>
      <c r="BQ85" s="213">
        <v>79</v>
      </c>
      <c r="BR85" s="218"/>
      <c r="BS85" s="952"/>
      <c r="BT85" s="953"/>
      <c r="BU85" s="953"/>
      <c r="BV85" s="953"/>
      <c r="BW85" s="953"/>
      <c r="BX85" s="953"/>
      <c r="BY85" s="953"/>
      <c r="BZ85" s="953"/>
      <c r="CA85" s="953"/>
      <c r="CB85" s="953"/>
      <c r="CC85" s="953"/>
      <c r="CD85" s="953"/>
      <c r="CE85" s="953"/>
      <c r="CF85" s="953"/>
      <c r="CG85" s="954"/>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43"/>
      <c r="DW85" s="944"/>
      <c r="DX85" s="944"/>
      <c r="DY85" s="944"/>
      <c r="DZ85" s="945"/>
      <c r="EA85" s="197"/>
    </row>
    <row r="86" spans="1:131" s="198" customFormat="1" ht="26.25" customHeight="1" x14ac:dyDescent="0.15">
      <c r="A86" s="212">
        <v>19</v>
      </c>
      <c r="B86" s="967"/>
      <c r="C86" s="968"/>
      <c r="D86" s="968"/>
      <c r="E86" s="968"/>
      <c r="F86" s="968"/>
      <c r="G86" s="968"/>
      <c r="H86" s="968"/>
      <c r="I86" s="968"/>
      <c r="J86" s="968"/>
      <c r="K86" s="968"/>
      <c r="L86" s="968"/>
      <c r="M86" s="968"/>
      <c r="N86" s="968"/>
      <c r="O86" s="968"/>
      <c r="P86" s="969"/>
      <c r="Q86" s="970"/>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16"/>
      <c r="BF86" s="216"/>
      <c r="BG86" s="216"/>
      <c r="BH86" s="216"/>
      <c r="BI86" s="216"/>
      <c r="BJ86" s="216"/>
      <c r="BK86" s="216"/>
      <c r="BL86" s="216"/>
      <c r="BM86" s="216"/>
      <c r="BN86" s="216"/>
      <c r="BO86" s="216"/>
      <c r="BP86" s="216"/>
      <c r="BQ86" s="213">
        <v>80</v>
      </c>
      <c r="BR86" s="218"/>
      <c r="BS86" s="952"/>
      <c r="BT86" s="953"/>
      <c r="BU86" s="953"/>
      <c r="BV86" s="953"/>
      <c r="BW86" s="953"/>
      <c r="BX86" s="953"/>
      <c r="BY86" s="953"/>
      <c r="BZ86" s="953"/>
      <c r="CA86" s="953"/>
      <c r="CB86" s="953"/>
      <c r="CC86" s="953"/>
      <c r="CD86" s="953"/>
      <c r="CE86" s="953"/>
      <c r="CF86" s="953"/>
      <c r="CG86" s="954"/>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43"/>
      <c r="DW86" s="944"/>
      <c r="DX86" s="944"/>
      <c r="DY86" s="944"/>
      <c r="DZ86" s="945"/>
      <c r="EA86" s="197"/>
    </row>
    <row r="87" spans="1:131" s="198" customFormat="1" ht="26.25" customHeight="1" x14ac:dyDescent="0.15">
      <c r="A87" s="220">
        <v>20</v>
      </c>
      <c r="B87" s="963"/>
      <c r="C87" s="964"/>
      <c r="D87" s="964"/>
      <c r="E87" s="964"/>
      <c r="F87" s="964"/>
      <c r="G87" s="964"/>
      <c r="H87" s="964"/>
      <c r="I87" s="964"/>
      <c r="J87" s="964"/>
      <c r="K87" s="964"/>
      <c r="L87" s="964"/>
      <c r="M87" s="964"/>
      <c r="N87" s="964"/>
      <c r="O87" s="964"/>
      <c r="P87" s="965"/>
      <c r="Q87" s="966"/>
      <c r="R87" s="960"/>
      <c r="S87" s="960"/>
      <c r="T87" s="960"/>
      <c r="U87" s="960"/>
      <c r="V87" s="960"/>
      <c r="W87" s="960"/>
      <c r="X87" s="960"/>
      <c r="Y87" s="960"/>
      <c r="Z87" s="960"/>
      <c r="AA87" s="960"/>
      <c r="AB87" s="960"/>
      <c r="AC87" s="960"/>
      <c r="AD87" s="960"/>
      <c r="AE87" s="960"/>
      <c r="AF87" s="960"/>
      <c r="AG87" s="960"/>
      <c r="AH87" s="960"/>
      <c r="AI87" s="960"/>
      <c r="AJ87" s="960"/>
      <c r="AK87" s="960"/>
      <c r="AL87" s="960"/>
      <c r="AM87" s="960"/>
      <c r="AN87" s="960"/>
      <c r="AO87" s="960"/>
      <c r="AP87" s="960"/>
      <c r="AQ87" s="960"/>
      <c r="AR87" s="960"/>
      <c r="AS87" s="960"/>
      <c r="AT87" s="960"/>
      <c r="AU87" s="960"/>
      <c r="AV87" s="960"/>
      <c r="AW87" s="960"/>
      <c r="AX87" s="960"/>
      <c r="AY87" s="960"/>
      <c r="AZ87" s="961"/>
      <c r="BA87" s="961"/>
      <c r="BB87" s="961"/>
      <c r="BC87" s="961"/>
      <c r="BD87" s="962"/>
      <c r="BE87" s="216"/>
      <c r="BF87" s="216"/>
      <c r="BG87" s="216"/>
      <c r="BH87" s="216"/>
      <c r="BI87" s="216"/>
      <c r="BJ87" s="216"/>
      <c r="BK87" s="216"/>
      <c r="BL87" s="216"/>
      <c r="BM87" s="216"/>
      <c r="BN87" s="216"/>
      <c r="BO87" s="216"/>
      <c r="BP87" s="216"/>
      <c r="BQ87" s="213">
        <v>81</v>
      </c>
      <c r="BR87" s="218"/>
      <c r="BS87" s="952"/>
      <c r="BT87" s="953"/>
      <c r="BU87" s="953"/>
      <c r="BV87" s="953"/>
      <c r="BW87" s="953"/>
      <c r="BX87" s="953"/>
      <c r="BY87" s="953"/>
      <c r="BZ87" s="953"/>
      <c r="CA87" s="953"/>
      <c r="CB87" s="953"/>
      <c r="CC87" s="953"/>
      <c r="CD87" s="953"/>
      <c r="CE87" s="953"/>
      <c r="CF87" s="953"/>
      <c r="CG87" s="954"/>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43"/>
      <c r="DW87" s="944"/>
      <c r="DX87" s="944"/>
      <c r="DY87" s="944"/>
      <c r="DZ87" s="945"/>
      <c r="EA87" s="197"/>
    </row>
    <row r="88" spans="1:131" s="198" customFormat="1" ht="26.25" customHeight="1" thickBot="1" x14ac:dyDescent="0.2">
      <c r="A88" s="215" t="s">
        <v>368</v>
      </c>
      <c r="B88" s="946" t="s">
        <v>394</v>
      </c>
      <c r="C88" s="947"/>
      <c r="D88" s="947"/>
      <c r="E88" s="947"/>
      <c r="F88" s="947"/>
      <c r="G88" s="947"/>
      <c r="H88" s="947"/>
      <c r="I88" s="947"/>
      <c r="J88" s="947"/>
      <c r="K88" s="947"/>
      <c r="L88" s="947"/>
      <c r="M88" s="947"/>
      <c r="N88" s="947"/>
      <c r="O88" s="947"/>
      <c r="P88" s="948"/>
      <c r="Q88" s="955"/>
      <c r="R88" s="956"/>
      <c r="S88" s="956"/>
      <c r="T88" s="956"/>
      <c r="U88" s="956"/>
      <c r="V88" s="956"/>
      <c r="W88" s="956"/>
      <c r="X88" s="956"/>
      <c r="Y88" s="956"/>
      <c r="Z88" s="956"/>
      <c r="AA88" s="956"/>
      <c r="AB88" s="956"/>
      <c r="AC88" s="956"/>
      <c r="AD88" s="956"/>
      <c r="AE88" s="956"/>
      <c r="AF88" s="957">
        <v>6395</v>
      </c>
      <c r="AG88" s="957"/>
      <c r="AH88" s="957"/>
      <c r="AI88" s="957"/>
      <c r="AJ88" s="957"/>
      <c r="AK88" s="956"/>
      <c r="AL88" s="956"/>
      <c r="AM88" s="956"/>
      <c r="AN88" s="956"/>
      <c r="AO88" s="956"/>
      <c r="AP88" s="957">
        <v>1573</v>
      </c>
      <c r="AQ88" s="957"/>
      <c r="AR88" s="957"/>
      <c r="AS88" s="957"/>
      <c r="AT88" s="957"/>
      <c r="AU88" s="957">
        <v>717</v>
      </c>
      <c r="AV88" s="957"/>
      <c r="AW88" s="957"/>
      <c r="AX88" s="957"/>
      <c r="AY88" s="957"/>
      <c r="AZ88" s="958"/>
      <c r="BA88" s="958"/>
      <c r="BB88" s="958"/>
      <c r="BC88" s="958"/>
      <c r="BD88" s="959"/>
      <c r="BE88" s="216"/>
      <c r="BF88" s="216"/>
      <c r="BG88" s="216"/>
      <c r="BH88" s="216"/>
      <c r="BI88" s="216"/>
      <c r="BJ88" s="216"/>
      <c r="BK88" s="216"/>
      <c r="BL88" s="216"/>
      <c r="BM88" s="216"/>
      <c r="BN88" s="216"/>
      <c r="BO88" s="216"/>
      <c r="BP88" s="216"/>
      <c r="BQ88" s="213">
        <v>82</v>
      </c>
      <c r="BR88" s="218"/>
      <c r="BS88" s="952"/>
      <c r="BT88" s="953"/>
      <c r="BU88" s="953"/>
      <c r="BV88" s="953"/>
      <c r="BW88" s="953"/>
      <c r="BX88" s="953"/>
      <c r="BY88" s="953"/>
      <c r="BZ88" s="953"/>
      <c r="CA88" s="953"/>
      <c r="CB88" s="953"/>
      <c r="CC88" s="953"/>
      <c r="CD88" s="953"/>
      <c r="CE88" s="953"/>
      <c r="CF88" s="953"/>
      <c r="CG88" s="954"/>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43"/>
      <c r="DW88" s="944"/>
      <c r="DX88" s="944"/>
      <c r="DY88" s="944"/>
      <c r="DZ88" s="9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2"/>
      <c r="BT89" s="953"/>
      <c r="BU89" s="953"/>
      <c r="BV89" s="953"/>
      <c r="BW89" s="953"/>
      <c r="BX89" s="953"/>
      <c r="BY89" s="953"/>
      <c r="BZ89" s="953"/>
      <c r="CA89" s="953"/>
      <c r="CB89" s="953"/>
      <c r="CC89" s="953"/>
      <c r="CD89" s="953"/>
      <c r="CE89" s="953"/>
      <c r="CF89" s="953"/>
      <c r="CG89" s="954"/>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43"/>
      <c r="DW89" s="944"/>
      <c r="DX89" s="944"/>
      <c r="DY89" s="944"/>
      <c r="DZ89" s="9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2"/>
      <c r="BT90" s="953"/>
      <c r="BU90" s="953"/>
      <c r="BV90" s="953"/>
      <c r="BW90" s="953"/>
      <c r="BX90" s="953"/>
      <c r="BY90" s="953"/>
      <c r="BZ90" s="953"/>
      <c r="CA90" s="953"/>
      <c r="CB90" s="953"/>
      <c r="CC90" s="953"/>
      <c r="CD90" s="953"/>
      <c r="CE90" s="953"/>
      <c r="CF90" s="953"/>
      <c r="CG90" s="954"/>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43"/>
      <c r="DW90" s="944"/>
      <c r="DX90" s="944"/>
      <c r="DY90" s="944"/>
      <c r="DZ90" s="9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2"/>
      <c r="BT91" s="953"/>
      <c r="BU91" s="953"/>
      <c r="BV91" s="953"/>
      <c r="BW91" s="953"/>
      <c r="BX91" s="953"/>
      <c r="BY91" s="953"/>
      <c r="BZ91" s="953"/>
      <c r="CA91" s="953"/>
      <c r="CB91" s="953"/>
      <c r="CC91" s="953"/>
      <c r="CD91" s="953"/>
      <c r="CE91" s="953"/>
      <c r="CF91" s="953"/>
      <c r="CG91" s="954"/>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43"/>
      <c r="DW91" s="944"/>
      <c r="DX91" s="944"/>
      <c r="DY91" s="944"/>
      <c r="DZ91" s="9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2"/>
      <c r="BT92" s="953"/>
      <c r="BU92" s="953"/>
      <c r="BV92" s="953"/>
      <c r="BW92" s="953"/>
      <c r="BX92" s="953"/>
      <c r="BY92" s="953"/>
      <c r="BZ92" s="953"/>
      <c r="CA92" s="953"/>
      <c r="CB92" s="953"/>
      <c r="CC92" s="953"/>
      <c r="CD92" s="953"/>
      <c r="CE92" s="953"/>
      <c r="CF92" s="953"/>
      <c r="CG92" s="954"/>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43"/>
      <c r="DW92" s="944"/>
      <c r="DX92" s="944"/>
      <c r="DY92" s="944"/>
      <c r="DZ92" s="9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2"/>
      <c r="BT93" s="953"/>
      <c r="BU93" s="953"/>
      <c r="BV93" s="953"/>
      <c r="BW93" s="953"/>
      <c r="BX93" s="953"/>
      <c r="BY93" s="953"/>
      <c r="BZ93" s="953"/>
      <c r="CA93" s="953"/>
      <c r="CB93" s="953"/>
      <c r="CC93" s="953"/>
      <c r="CD93" s="953"/>
      <c r="CE93" s="953"/>
      <c r="CF93" s="953"/>
      <c r="CG93" s="954"/>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43"/>
      <c r="DW93" s="944"/>
      <c r="DX93" s="944"/>
      <c r="DY93" s="944"/>
      <c r="DZ93" s="9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2"/>
      <c r="BT94" s="953"/>
      <c r="BU94" s="953"/>
      <c r="BV94" s="953"/>
      <c r="BW94" s="953"/>
      <c r="BX94" s="953"/>
      <c r="BY94" s="953"/>
      <c r="BZ94" s="953"/>
      <c r="CA94" s="953"/>
      <c r="CB94" s="953"/>
      <c r="CC94" s="953"/>
      <c r="CD94" s="953"/>
      <c r="CE94" s="953"/>
      <c r="CF94" s="953"/>
      <c r="CG94" s="954"/>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43"/>
      <c r="DW94" s="944"/>
      <c r="DX94" s="944"/>
      <c r="DY94" s="944"/>
      <c r="DZ94" s="9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2"/>
      <c r="BT95" s="953"/>
      <c r="BU95" s="953"/>
      <c r="BV95" s="953"/>
      <c r="BW95" s="953"/>
      <c r="BX95" s="953"/>
      <c r="BY95" s="953"/>
      <c r="BZ95" s="953"/>
      <c r="CA95" s="953"/>
      <c r="CB95" s="953"/>
      <c r="CC95" s="953"/>
      <c r="CD95" s="953"/>
      <c r="CE95" s="953"/>
      <c r="CF95" s="953"/>
      <c r="CG95" s="954"/>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43"/>
      <c r="DW95" s="944"/>
      <c r="DX95" s="944"/>
      <c r="DY95" s="944"/>
      <c r="DZ95" s="9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2"/>
      <c r="BT96" s="953"/>
      <c r="BU96" s="953"/>
      <c r="BV96" s="953"/>
      <c r="BW96" s="953"/>
      <c r="BX96" s="953"/>
      <c r="BY96" s="953"/>
      <c r="BZ96" s="953"/>
      <c r="CA96" s="953"/>
      <c r="CB96" s="953"/>
      <c r="CC96" s="953"/>
      <c r="CD96" s="953"/>
      <c r="CE96" s="953"/>
      <c r="CF96" s="953"/>
      <c r="CG96" s="954"/>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43"/>
      <c r="DW96" s="944"/>
      <c r="DX96" s="944"/>
      <c r="DY96" s="944"/>
      <c r="DZ96" s="9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2"/>
      <c r="BT97" s="953"/>
      <c r="BU97" s="953"/>
      <c r="BV97" s="953"/>
      <c r="BW97" s="953"/>
      <c r="BX97" s="953"/>
      <c r="BY97" s="953"/>
      <c r="BZ97" s="953"/>
      <c r="CA97" s="953"/>
      <c r="CB97" s="953"/>
      <c r="CC97" s="953"/>
      <c r="CD97" s="953"/>
      <c r="CE97" s="953"/>
      <c r="CF97" s="953"/>
      <c r="CG97" s="954"/>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43"/>
      <c r="DW97" s="944"/>
      <c r="DX97" s="944"/>
      <c r="DY97" s="944"/>
      <c r="DZ97" s="9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2"/>
      <c r="BT98" s="953"/>
      <c r="BU98" s="953"/>
      <c r="BV98" s="953"/>
      <c r="BW98" s="953"/>
      <c r="BX98" s="953"/>
      <c r="BY98" s="953"/>
      <c r="BZ98" s="953"/>
      <c r="CA98" s="953"/>
      <c r="CB98" s="953"/>
      <c r="CC98" s="953"/>
      <c r="CD98" s="953"/>
      <c r="CE98" s="953"/>
      <c r="CF98" s="953"/>
      <c r="CG98" s="954"/>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43"/>
      <c r="DW98" s="944"/>
      <c r="DX98" s="944"/>
      <c r="DY98" s="944"/>
      <c r="DZ98" s="9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2"/>
      <c r="BT99" s="953"/>
      <c r="BU99" s="953"/>
      <c r="BV99" s="953"/>
      <c r="BW99" s="953"/>
      <c r="BX99" s="953"/>
      <c r="BY99" s="953"/>
      <c r="BZ99" s="953"/>
      <c r="CA99" s="953"/>
      <c r="CB99" s="953"/>
      <c r="CC99" s="953"/>
      <c r="CD99" s="953"/>
      <c r="CE99" s="953"/>
      <c r="CF99" s="953"/>
      <c r="CG99" s="954"/>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43"/>
      <c r="DW99" s="944"/>
      <c r="DX99" s="944"/>
      <c r="DY99" s="944"/>
      <c r="DZ99" s="9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2"/>
      <c r="BT100" s="953"/>
      <c r="BU100" s="953"/>
      <c r="BV100" s="953"/>
      <c r="BW100" s="953"/>
      <c r="BX100" s="953"/>
      <c r="BY100" s="953"/>
      <c r="BZ100" s="953"/>
      <c r="CA100" s="953"/>
      <c r="CB100" s="953"/>
      <c r="CC100" s="953"/>
      <c r="CD100" s="953"/>
      <c r="CE100" s="953"/>
      <c r="CF100" s="953"/>
      <c r="CG100" s="954"/>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43"/>
      <c r="DW100" s="944"/>
      <c r="DX100" s="944"/>
      <c r="DY100" s="944"/>
      <c r="DZ100" s="9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2"/>
      <c r="BT101" s="953"/>
      <c r="BU101" s="953"/>
      <c r="BV101" s="953"/>
      <c r="BW101" s="953"/>
      <c r="BX101" s="953"/>
      <c r="BY101" s="953"/>
      <c r="BZ101" s="953"/>
      <c r="CA101" s="953"/>
      <c r="CB101" s="953"/>
      <c r="CC101" s="953"/>
      <c r="CD101" s="953"/>
      <c r="CE101" s="953"/>
      <c r="CF101" s="953"/>
      <c r="CG101" s="954"/>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43"/>
      <c r="DW101" s="944"/>
      <c r="DX101" s="944"/>
      <c r="DY101" s="944"/>
      <c r="DZ101" s="9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6" t="s">
        <v>395</v>
      </c>
      <c r="BS102" s="947"/>
      <c r="BT102" s="947"/>
      <c r="BU102" s="947"/>
      <c r="BV102" s="947"/>
      <c r="BW102" s="947"/>
      <c r="BX102" s="947"/>
      <c r="BY102" s="947"/>
      <c r="BZ102" s="947"/>
      <c r="CA102" s="947"/>
      <c r="CB102" s="947"/>
      <c r="CC102" s="947"/>
      <c r="CD102" s="947"/>
      <c r="CE102" s="947"/>
      <c r="CF102" s="947"/>
      <c r="CG102" s="948"/>
      <c r="CH102" s="949"/>
      <c r="CI102" s="950"/>
      <c r="CJ102" s="950"/>
      <c r="CK102" s="950"/>
      <c r="CL102" s="951"/>
      <c r="CM102" s="949"/>
      <c r="CN102" s="950"/>
      <c r="CO102" s="950"/>
      <c r="CP102" s="950"/>
      <c r="CQ102" s="951"/>
      <c r="CR102" s="937">
        <v>24</v>
      </c>
      <c r="CS102" s="938"/>
      <c r="CT102" s="938"/>
      <c r="CU102" s="938"/>
      <c r="CV102" s="939"/>
      <c r="CW102" s="937" t="s">
        <v>547</v>
      </c>
      <c r="CX102" s="938"/>
      <c r="CY102" s="938"/>
      <c r="CZ102" s="938"/>
      <c r="DA102" s="939"/>
      <c r="DB102" s="937" t="s">
        <v>547</v>
      </c>
      <c r="DC102" s="938"/>
      <c r="DD102" s="938"/>
      <c r="DE102" s="938"/>
      <c r="DF102" s="939"/>
      <c r="DG102" s="937" t="s">
        <v>547</v>
      </c>
      <c r="DH102" s="938"/>
      <c r="DI102" s="938"/>
      <c r="DJ102" s="938"/>
      <c r="DK102" s="939"/>
      <c r="DL102" s="937" t="s">
        <v>547</v>
      </c>
      <c r="DM102" s="938"/>
      <c r="DN102" s="938"/>
      <c r="DO102" s="938"/>
      <c r="DP102" s="939"/>
      <c r="DQ102" s="937" t="s">
        <v>548</v>
      </c>
      <c r="DR102" s="938"/>
      <c r="DS102" s="938"/>
      <c r="DT102" s="938"/>
      <c r="DU102" s="939"/>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5"/>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5"/>
    </row>
    <row r="110" spans="1:131" s="197" customFormat="1" ht="26.25" customHeight="1" x14ac:dyDescent="0.15">
      <c r="A110" s="777" t="s">
        <v>406</v>
      </c>
      <c r="B110" s="778"/>
      <c r="C110" s="778"/>
      <c r="D110" s="778"/>
      <c r="E110" s="778"/>
      <c r="F110" s="778"/>
      <c r="G110" s="778"/>
      <c r="H110" s="778"/>
      <c r="I110" s="778"/>
      <c r="J110" s="778"/>
      <c r="K110" s="778"/>
      <c r="L110" s="778"/>
      <c r="M110" s="778"/>
      <c r="N110" s="778"/>
      <c r="O110" s="778"/>
      <c r="P110" s="778"/>
      <c r="Q110" s="778"/>
      <c r="R110" s="778"/>
      <c r="S110" s="778"/>
      <c r="T110" s="778"/>
      <c r="U110" s="778"/>
      <c r="V110" s="778"/>
      <c r="W110" s="778"/>
      <c r="X110" s="778"/>
      <c r="Y110" s="778"/>
      <c r="Z110" s="779"/>
      <c r="AA110" s="880">
        <v>882645</v>
      </c>
      <c r="AB110" s="881"/>
      <c r="AC110" s="881"/>
      <c r="AD110" s="881"/>
      <c r="AE110" s="882"/>
      <c r="AF110" s="883">
        <v>863088</v>
      </c>
      <c r="AG110" s="881"/>
      <c r="AH110" s="881"/>
      <c r="AI110" s="881"/>
      <c r="AJ110" s="882"/>
      <c r="AK110" s="883">
        <v>759962</v>
      </c>
      <c r="AL110" s="881"/>
      <c r="AM110" s="881"/>
      <c r="AN110" s="881"/>
      <c r="AO110" s="882"/>
      <c r="AP110" s="884">
        <v>13.2</v>
      </c>
      <c r="AQ110" s="885"/>
      <c r="AR110" s="885"/>
      <c r="AS110" s="885"/>
      <c r="AT110" s="886"/>
      <c r="AU110" s="916" t="s">
        <v>60</v>
      </c>
      <c r="AV110" s="917"/>
      <c r="AW110" s="917"/>
      <c r="AX110" s="917"/>
      <c r="AY110" s="918"/>
      <c r="AZ110" s="807" t="s">
        <v>407</v>
      </c>
      <c r="BA110" s="778"/>
      <c r="BB110" s="778"/>
      <c r="BC110" s="778"/>
      <c r="BD110" s="778"/>
      <c r="BE110" s="778"/>
      <c r="BF110" s="778"/>
      <c r="BG110" s="778"/>
      <c r="BH110" s="778"/>
      <c r="BI110" s="778"/>
      <c r="BJ110" s="778"/>
      <c r="BK110" s="778"/>
      <c r="BL110" s="778"/>
      <c r="BM110" s="778"/>
      <c r="BN110" s="778"/>
      <c r="BO110" s="778"/>
      <c r="BP110" s="779"/>
      <c r="BQ110" s="795">
        <v>7722774</v>
      </c>
      <c r="BR110" s="796"/>
      <c r="BS110" s="796"/>
      <c r="BT110" s="796"/>
      <c r="BU110" s="796"/>
      <c r="BV110" s="796">
        <v>8184597</v>
      </c>
      <c r="BW110" s="796"/>
      <c r="BX110" s="796"/>
      <c r="BY110" s="796"/>
      <c r="BZ110" s="796"/>
      <c r="CA110" s="796">
        <v>8120145</v>
      </c>
      <c r="CB110" s="796"/>
      <c r="CC110" s="796"/>
      <c r="CD110" s="796"/>
      <c r="CE110" s="796"/>
      <c r="CF110" s="869">
        <v>141</v>
      </c>
      <c r="CG110" s="870"/>
      <c r="CH110" s="870"/>
      <c r="CI110" s="870"/>
      <c r="CJ110" s="870"/>
      <c r="CK110" s="912" t="s">
        <v>408</v>
      </c>
      <c r="CL110" s="872"/>
      <c r="CM110" s="877" t="s">
        <v>409</v>
      </c>
      <c r="CN110" s="878"/>
      <c r="CO110" s="878"/>
      <c r="CP110" s="878"/>
      <c r="CQ110" s="878"/>
      <c r="CR110" s="878"/>
      <c r="CS110" s="878"/>
      <c r="CT110" s="878"/>
      <c r="CU110" s="878"/>
      <c r="CV110" s="878"/>
      <c r="CW110" s="878"/>
      <c r="CX110" s="878"/>
      <c r="CY110" s="878"/>
      <c r="CZ110" s="878"/>
      <c r="DA110" s="878"/>
      <c r="DB110" s="878"/>
      <c r="DC110" s="878"/>
      <c r="DD110" s="878"/>
      <c r="DE110" s="878"/>
      <c r="DF110" s="879"/>
      <c r="DG110" s="795" t="s">
        <v>112</v>
      </c>
      <c r="DH110" s="796"/>
      <c r="DI110" s="796"/>
      <c r="DJ110" s="796"/>
      <c r="DK110" s="796"/>
      <c r="DL110" s="796" t="s">
        <v>112</v>
      </c>
      <c r="DM110" s="796"/>
      <c r="DN110" s="796"/>
      <c r="DO110" s="796"/>
      <c r="DP110" s="796"/>
      <c r="DQ110" s="796" t="s">
        <v>112</v>
      </c>
      <c r="DR110" s="796"/>
      <c r="DS110" s="796"/>
      <c r="DT110" s="796"/>
      <c r="DU110" s="796"/>
      <c r="DV110" s="808" t="s">
        <v>112</v>
      </c>
      <c r="DW110" s="808"/>
      <c r="DX110" s="808"/>
      <c r="DY110" s="808"/>
      <c r="DZ110" s="809"/>
    </row>
    <row r="111" spans="1:131" s="197" customFormat="1" ht="26.25" customHeight="1" x14ac:dyDescent="0.15">
      <c r="A111" s="761" t="s">
        <v>410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1"/>
      <c r="AA111" s="904" t="s">
        <v>112</v>
      </c>
      <c r="AB111" s="905"/>
      <c r="AC111" s="905"/>
      <c r="AD111" s="905"/>
      <c r="AE111" s="906"/>
      <c r="AF111" s="907" t="s">
        <v>112</v>
      </c>
      <c r="AG111" s="905"/>
      <c r="AH111" s="905"/>
      <c r="AI111" s="905"/>
      <c r="AJ111" s="906"/>
      <c r="AK111" s="907" t="s">
        <v>112</v>
      </c>
      <c r="AL111" s="905"/>
      <c r="AM111" s="905"/>
      <c r="AN111" s="905"/>
      <c r="AO111" s="906"/>
      <c r="AP111" s="908" t="s">
        <v>112</v>
      </c>
      <c r="AQ111" s="909"/>
      <c r="AR111" s="909"/>
      <c r="AS111" s="909"/>
      <c r="AT111" s="910"/>
      <c r="AU111" s="919"/>
      <c r="AV111" s="920"/>
      <c r="AW111" s="920"/>
      <c r="AX111" s="920"/>
      <c r="AY111" s="921"/>
      <c r="AZ111" s="826" t="s">
        <v>411</v>
      </c>
      <c r="BA111" s="767"/>
      <c r="BB111" s="767"/>
      <c r="BC111" s="767"/>
      <c r="BD111" s="767"/>
      <c r="BE111" s="767"/>
      <c r="BF111" s="767"/>
      <c r="BG111" s="767"/>
      <c r="BH111" s="767"/>
      <c r="BI111" s="767"/>
      <c r="BJ111" s="767"/>
      <c r="BK111" s="767"/>
      <c r="BL111" s="767"/>
      <c r="BM111" s="767"/>
      <c r="BN111" s="767"/>
      <c r="BO111" s="767"/>
      <c r="BP111" s="768"/>
      <c r="BQ111" s="827" t="s">
        <v>112</v>
      </c>
      <c r="BR111" s="819"/>
      <c r="BS111" s="819"/>
      <c r="BT111" s="819"/>
      <c r="BU111" s="819"/>
      <c r="BV111" s="819" t="s">
        <v>112</v>
      </c>
      <c r="BW111" s="819"/>
      <c r="BX111" s="819"/>
      <c r="BY111" s="819"/>
      <c r="BZ111" s="819"/>
      <c r="CA111" s="819" t="s">
        <v>112</v>
      </c>
      <c r="CB111" s="819"/>
      <c r="CC111" s="819"/>
      <c r="CD111" s="819"/>
      <c r="CE111" s="819"/>
      <c r="CF111" s="860" t="s">
        <v>112</v>
      </c>
      <c r="CG111" s="861"/>
      <c r="CH111" s="861"/>
      <c r="CI111" s="861"/>
      <c r="CJ111" s="861"/>
      <c r="CK111" s="913"/>
      <c r="CL111" s="874"/>
      <c r="CM111" s="810" t="s">
        <v>412</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27" t="s">
        <v>112</v>
      </c>
      <c r="DH111" s="819"/>
      <c r="DI111" s="819"/>
      <c r="DJ111" s="819"/>
      <c r="DK111" s="819"/>
      <c r="DL111" s="819" t="s">
        <v>112</v>
      </c>
      <c r="DM111" s="819"/>
      <c r="DN111" s="819"/>
      <c r="DO111" s="819"/>
      <c r="DP111" s="819"/>
      <c r="DQ111" s="819" t="s">
        <v>112</v>
      </c>
      <c r="DR111" s="819"/>
      <c r="DS111" s="819"/>
      <c r="DT111" s="819"/>
      <c r="DU111" s="819"/>
      <c r="DV111" s="820" t="s">
        <v>112</v>
      </c>
      <c r="DW111" s="820"/>
      <c r="DX111" s="820"/>
      <c r="DY111" s="820"/>
      <c r="DZ111" s="821"/>
    </row>
    <row r="112" spans="1:131" s="197" customFormat="1" ht="26.25" customHeight="1" x14ac:dyDescent="0.15">
      <c r="A112" s="898" t="s">
        <v>413</v>
      </c>
      <c r="B112" s="899"/>
      <c r="C112" s="767" t="s">
        <v>414</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39" t="s">
        <v>112</v>
      </c>
      <c r="AB112" s="724"/>
      <c r="AC112" s="724"/>
      <c r="AD112" s="724"/>
      <c r="AE112" s="725"/>
      <c r="AF112" s="723" t="s">
        <v>112</v>
      </c>
      <c r="AG112" s="724"/>
      <c r="AH112" s="724"/>
      <c r="AI112" s="724"/>
      <c r="AJ112" s="725"/>
      <c r="AK112" s="723" t="s">
        <v>112</v>
      </c>
      <c r="AL112" s="724"/>
      <c r="AM112" s="724"/>
      <c r="AN112" s="724"/>
      <c r="AO112" s="725"/>
      <c r="AP112" s="774" t="s">
        <v>112</v>
      </c>
      <c r="AQ112" s="775"/>
      <c r="AR112" s="775"/>
      <c r="AS112" s="775"/>
      <c r="AT112" s="776"/>
      <c r="AU112" s="919"/>
      <c r="AV112" s="920"/>
      <c r="AW112" s="920"/>
      <c r="AX112" s="920"/>
      <c r="AY112" s="921"/>
      <c r="AZ112" s="826" t="s">
        <v>415</v>
      </c>
      <c r="BA112" s="767"/>
      <c r="BB112" s="767"/>
      <c r="BC112" s="767"/>
      <c r="BD112" s="767"/>
      <c r="BE112" s="767"/>
      <c r="BF112" s="767"/>
      <c r="BG112" s="767"/>
      <c r="BH112" s="767"/>
      <c r="BI112" s="767"/>
      <c r="BJ112" s="767"/>
      <c r="BK112" s="767"/>
      <c r="BL112" s="767"/>
      <c r="BM112" s="767"/>
      <c r="BN112" s="767"/>
      <c r="BO112" s="767"/>
      <c r="BP112" s="768"/>
      <c r="BQ112" s="827">
        <v>2460854</v>
      </c>
      <c r="BR112" s="819"/>
      <c r="BS112" s="819"/>
      <c r="BT112" s="819"/>
      <c r="BU112" s="819"/>
      <c r="BV112" s="819">
        <v>2406068</v>
      </c>
      <c r="BW112" s="819"/>
      <c r="BX112" s="819"/>
      <c r="BY112" s="819"/>
      <c r="BZ112" s="819"/>
      <c r="CA112" s="819">
        <v>2479550</v>
      </c>
      <c r="CB112" s="819"/>
      <c r="CC112" s="819"/>
      <c r="CD112" s="819"/>
      <c r="CE112" s="819"/>
      <c r="CF112" s="860">
        <v>43.1</v>
      </c>
      <c r="CG112" s="861"/>
      <c r="CH112" s="861"/>
      <c r="CI112" s="861"/>
      <c r="CJ112" s="861"/>
      <c r="CK112" s="913"/>
      <c r="CL112" s="874"/>
      <c r="CM112" s="810" t="s">
        <v>416</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27" t="s">
        <v>112</v>
      </c>
      <c r="DH112" s="819"/>
      <c r="DI112" s="819"/>
      <c r="DJ112" s="819"/>
      <c r="DK112" s="819"/>
      <c r="DL112" s="819" t="s">
        <v>112</v>
      </c>
      <c r="DM112" s="819"/>
      <c r="DN112" s="819"/>
      <c r="DO112" s="819"/>
      <c r="DP112" s="819"/>
      <c r="DQ112" s="819" t="s">
        <v>112</v>
      </c>
      <c r="DR112" s="819"/>
      <c r="DS112" s="819"/>
      <c r="DT112" s="819"/>
      <c r="DU112" s="819"/>
      <c r="DV112" s="820" t="s">
        <v>112</v>
      </c>
      <c r="DW112" s="820"/>
      <c r="DX112" s="820"/>
      <c r="DY112" s="820"/>
      <c r="DZ112" s="821"/>
    </row>
    <row r="113" spans="1:130" s="197" customFormat="1" ht="26.25" customHeight="1" x14ac:dyDescent="0.15">
      <c r="A113" s="900"/>
      <c r="B113" s="901"/>
      <c r="C113" s="767" t="s">
        <v>417</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04">
        <v>129458</v>
      </c>
      <c r="AB113" s="905"/>
      <c r="AC113" s="905"/>
      <c r="AD113" s="905"/>
      <c r="AE113" s="906"/>
      <c r="AF113" s="907">
        <v>142780</v>
      </c>
      <c r="AG113" s="905"/>
      <c r="AH113" s="905"/>
      <c r="AI113" s="905"/>
      <c r="AJ113" s="906"/>
      <c r="AK113" s="907">
        <v>144152</v>
      </c>
      <c r="AL113" s="905"/>
      <c r="AM113" s="905"/>
      <c r="AN113" s="905"/>
      <c r="AO113" s="906"/>
      <c r="AP113" s="908">
        <v>2.5</v>
      </c>
      <c r="AQ113" s="909"/>
      <c r="AR113" s="909"/>
      <c r="AS113" s="909"/>
      <c r="AT113" s="910"/>
      <c r="AU113" s="919"/>
      <c r="AV113" s="920"/>
      <c r="AW113" s="920"/>
      <c r="AX113" s="920"/>
      <c r="AY113" s="921"/>
      <c r="AZ113" s="826" t="s">
        <v>418</v>
      </c>
      <c r="BA113" s="767"/>
      <c r="BB113" s="767"/>
      <c r="BC113" s="767"/>
      <c r="BD113" s="767"/>
      <c r="BE113" s="767"/>
      <c r="BF113" s="767"/>
      <c r="BG113" s="767"/>
      <c r="BH113" s="767"/>
      <c r="BI113" s="767"/>
      <c r="BJ113" s="767"/>
      <c r="BK113" s="767"/>
      <c r="BL113" s="767"/>
      <c r="BM113" s="767"/>
      <c r="BN113" s="767"/>
      <c r="BO113" s="767"/>
      <c r="BP113" s="768"/>
      <c r="BQ113" s="827">
        <v>767028</v>
      </c>
      <c r="BR113" s="819"/>
      <c r="BS113" s="819"/>
      <c r="BT113" s="819"/>
      <c r="BU113" s="819"/>
      <c r="BV113" s="819">
        <v>728420</v>
      </c>
      <c r="BW113" s="819"/>
      <c r="BX113" s="819"/>
      <c r="BY113" s="819"/>
      <c r="BZ113" s="819"/>
      <c r="CA113" s="819">
        <v>717319</v>
      </c>
      <c r="CB113" s="819"/>
      <c r="CC113" s="819"/>
      <c r="CD113" s="819"/>
      <c r="CE113" s="819"/>
      <c r="CF113" s="860">
        <v>12.5</v>
      </c>
      <c r="CG113" s="861"/>
      <c r="CH113" s="861"/>
      <c r="CI113" s="861"/>
      <c r="CJ113" s="861"/>
      <c r="CK113" s="913"/>
      <c r="CL113" s="874"/>
      <c r="CM113" s="810" t="s">
        <v>419</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739" t="s">
        <v>112</v>
      </c>
      <c r="DH113" s="724"/>
      <c r="DI113" s="724"/>
      <c r="DJ113" s="724"/>
      <c r="DK113" s="725"/>
      <c r="DL113" s="723" t="s">
        <v>112</v>
      </c>
      <c r="DM113" s="724"/>
      <c r="DN113" s="724"/>
      <c r="DO113" s="724"/>
      <c r="DP113" s="725"/>
      <c r="DQ113" s="723" t="s">
        <v>112</v>
      </c>
      <c r="DR113" s="724"/>
      <c r="DS113" s="724"/>
      <c r="DT113" s="724"/>
      <c r="DU113" s="725"/>
      <c r="DV113" s="774" t="s">
        <v>112</v>
      </c>
      <c r="DW113" s="775"/>
      <c r="DX113" s="775"/>
      <c r="DY113" s="775"/>
      <c r="DZ113" s="776"/>
    </row>
    <row r="114" spans="1:130" s="197" customFormat="1" ht="26.25" customHeight="1" x14ac:dyDescent="0.15">
      <c r="A114" s="900"/>
      <c r="B114" s="901"/>
      <c r="C114" s="767" t="s">
        <v>420</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39">
        <v>51056</v>
      </c>
      <c r="AB114" s="724"/>
      <c r="AC114" s="724"/>
      <c r="AD114" s="724"/>
      <c r="AE114" s="725"/>
      <c r="AF114" s="723">
        <v>50999</v>
      </c>
      <c r="AG114" s="724"/>
      <c r="AH114" s="724"/>
      <c r="AI114" s="724"/>
      <c r="AJ114" s="725"/>
      <c r="AK114" s="723">
        <v>62925</v>
      </c>
      <c r="AL114" s="724"/>
      <c r="AM114" s="724"/>
      <c r="AN114" s="724"/>
      <c r="AO114" s="725"/>
      <c r="AP114" s="774">
        <v>1.1000000000000001</v>
      </c>
      <c r="AQ114" s="775"/>
      <c r="AR114" s="775"/>
      <c r="AS114" s="775"/>
      <c r="AT114" s="776"/>
      <c r="AU114" s="919"/>
      <c r="AV114" s="920"/>
      <c r="AW114" s="920"/>
      <c r="AX114" s="920"/>
      <c r="AY114" s="921"/>
      <c r="AZ114" s="826" t="s">
        <v>421</v>
      </c>
      <c r="BA114" s="767"/>
      <c r="BB114" s="767"/>
      <c r="BC114" s="767"/>
      <c r="BD114" s="767"/>
      <c r="BE114" s="767"/>
      <c r="BF114" s="767"/>
      <c r="BG114" s="767"/>
      <c r="BH114" s="767"/>
      <c r="BI114" s="767"/>
      <c r="BJ114" s="767"/>
      <c r="BK114" s="767"/>
      <c r="BL114" s="767"/>
      <c r="BM114" s="767"/>
      <c r="BN114" s="767"/>
      <c r="BO114" s="767"/>
      <c r="BP114" s="768"/>
      <c r="BQ114" s="827">
        <v>524424</v>
      </c>
      <c r="BR114" s="819"/>
      <c r="BS114" s="819"/>
      <c r="BT114" s="819"/>
      <c r="BU114" s="819"/>
      <c r="BV114" s="819">
        <v>444759</v>
      </c>
      <c r="BW114" s="819"/>
      <c r="BX114" s="819"/>
      <c r="BY114" s="819"/>
      <c r="BZ114" s="819"/>
      <c r="CA114" s="819">
        <v>294626</v>
      </c>
      <c r="CB114" s="819"/>
      <c r="CC114" s="819"/>
      <c r="CD114" s="819"/>
      <c r="CE114" s="819"/>
      <c r="CF114" s="860">
        <v>5.0999999999999996</v>
      </c>
      <c r="CG114" s="861"/>
      <c r="CH114" s="861"/>
      <c r="CI114" s="861"/>
      <c r="CJ114" s="861"/>
      <c r="CK114" s="913"/>
      <c r="CL114" s="874"/>
      <c r="CM114" s="810" t="s">
        <v>422</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739" t="s">
        <v>112</v>
      </c>
      <c r="DH114" s="724"/>
      <c r="DI114" s="724"/>
      <c r="DJ114" s="724"/>
      <c r="DK114" s="725"/>
      <c r="DL114" s="723" t="s">
        <v>112</v>
      </c>
      <c r="DM114" s="724"/>
      <c r="DN114" s="724"/>
      <c r="DO114" s="724"/>
      <c r="DP114" s="725"/>
      <c r="DQ114" s="723" t="s">
        <v>112</v>
      </c>
      <c r="DR114" s="724"/>
      <c r="DS114" s="724"/>
      <c r="DT114" s="724"/>
      <c r="DU114" s="725"/>
      <c r="DV114" s="774" t="s">
        <v>112</v>
      </c>
      <c r="DW114" s="775"/>
      <c r="DX114" s="775"/>
      <c r="DY114" s="775"/>
      <c r="DZ114" s="776"/>
    </row>
    <row r="115" spans="1:130" s="197" customFormat="1" ht="26.25" customHeight="1" x14ac:dyDescent="0.15">
      <c r="A115" s="900"/>
      <c r="B115" s="901"/>
      <c r="C115" s="767" t="s">
        <v>423</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04" t="s">
        <v>112</v>
      </c>
      <c r="AB115" s="905"/>
      <c r="AC115" s="905"/>
      <c r="AD115" s="905"/>
      <c r="AE115" s="906"/>
      <c r="AF115" s="907" t="s">
        <v>112</v>
      </c>
      <c r="AG115" s="905"/>
      <c r="AH115" s="905"/>
      <c r="AI115" s="905"/>
      <c r="AJ115" s="906"/>
      <c r="AK115" s="907" t="s">
        <v>112</v>
      </c>
      <c r="AL115" s="905"/>
      <c r="AM115" s="905"/>
      <c r="AN115" s="905"/>
      <c r="AO115" s="906"/>
      <c r="AP115" s="908" t="s">
        <v>112</v>
      </c>
      <c r="AQ115" s="909"/>
      <c r="AR115" s="909"/>
      <c r="AS115" s="909"/>
      <c r="AT115" s="910"/>
      <c r="AU115" s="919"/>
      <c r="AV115" s="920"/>
      <c r="AW115" s="920"/>
      <c r="AX115" s="920"/>
      <c r="AY115" s="921"/>
      <c r="AZ115" s="826" t="s">
        <v>424</v>
      </c>
      <c r="BA115" s="767"/>
      <c r="BB115" s="767"/>
      <c r="BC115" s="767"/>
      <c r="BD115" s="767"/>
      <c r="BE115" s="767"/>
      <c r="BF115" s="767"/>
      <c r="BG115" s="767"/>
      <c r="BH115" s="767"/>
      <c r="BI115" s="767"/>
      <c r="BJ115" s="767"/>
      <c r="BK115" s="767"/>
      <c r="BL115" s="767"/>
      <c r="BM115" s="767"/>
      <c r="BN115" s="767"/>
      <c r="BO115" s="767"/>
      <c r="BP115" s="768"/>
      <c r="BQ115" s="827" t="s">
        <v>112</v>
      </c>
      <c r="BR115" s="819"/>
      <c r="BS115" s="819"/>
      <c r="BT115" s="819"/>
      <c r="BU115" s="819"/>
      <c r="BV115" s="819" t="s">
        <v>112</v>
      </c>
      <c r="BW115" s="819"/>
      <c r="BX115" s="819"/>
      <c r="BY115" s="819"/>
      <c r="BZ115" s="819"/>
      <c r="CA115" s="819" t="s">
        <v>112</v>
      </c>
      <c r="CB115" s="819"/>
      <c r="CC115" s="819"/>
      <c r="CD115" s="819"/>
      <c r="CE115" s="819"/>
      <c r="CF115" s="860" t="s">
        <v>112</v>
      </c>
      <c r="CG115" s="861"/>
      <c r="CH115" s="861"/>
      <c r="CI115" s="861"/>
      <c r="CJ115" s="861"/>
      <c r="CK115" s="913"/>
      <c r="CL115" s="874"/>
      <c r="CM115" s="826" t="s">
        <v>425</v>
      </c>
      <c r="CN115" s="897"/>
      <c r="CO115" s="897"/>
      <c r="CP115" s="897"/>
      <c r="CQ115" s="897"/>
      <c r="CR115" s="897"/>
      <c r="CS115" s="897"/>
      <c r="CT115" s="897"/>
      <c r="CU115" s="897"/>
      <c r="CV115" s="897"/>
      <c r="CW115" s="897"/>
      <c r="CX115" s="897"/>
      <c r="CY115" s="897"/>
      <c r="CZ115" s="897"/>
      <c r="DA115" s="897"/>
      <c r="DB115" s="897"/>
      <c r="DC115" s="897"/>
      <c r="DD115" s="897"/>
      <c r="DE115" s="897"/>
      <c r="DF115" s="768"/>
      <c r="DG115" s="739" t="s">
        <v>112</v>
      </c>
      <c r="DH115" s="724"/>
      <c r="DI115" s="724"/>
      <c r="DJ115" s="724"/>
      <c r="DK115" s="725"/>
      <c r="DL115" s="723" t="s">
        <v>112</v>
      </c>
      <c r="DM115" s="724"/>
      <c r="DN115" s="724"/>
      <c r="DO115" s="724"/>
      <c r="DP115" s="725"/>
      <c r="DQ115" s="723" t="s">
        <v>112</v>
      </c>
      <c r="DR115" s="724"/>
      <c r="DS115" s="724"/>
      <c r="DT115" s="724"/>
      <c r="DU115" s="725"/>
      <c r="DV115" s="774" t="s">
        <v>112</v>
      </c>
      <c r="DW115" s="775"/>
      <c r="DX115" s="775"/>
      <c r="DY115" s="775"/>
      <c r="DZ115" s="776"/>
    </row>
    <row r="116" spans="1:130" s="197" customFormat="1" ht="26.25" customHeight="1" x14ac:dyDescent="0.15">
      <c r="A116" s="902"/>
      <c r="B116" s="903"/>
      <c r="C116" s="854" t="s">
        <v>426</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739" t="s">
        <v>112</v>
      </c>
      <c r="AB116" s="724"/>
      <c r="AC116" s="724"/>
      <c r="AD116" s="724"/>
      <c r="AE116" s="725"/>
      <c r="AF116" s="723" t="s">
        <v>112</v>
      </c>
      <c r="AG116" s="724"/>
      <c r="AH116" s="724"/>
      <c r="AI116" s="724"/>
      <c r="AJ116" s="725"/>
      <c r="AK116" s="723" t="s">
        <v>112</v>
      </c>
      <c r="AL116" s="724"/>
      <c r="AM116" s="724"/>
      <c r="AN116" s="724"/>
      <c r="AO116" s="725"/>
      <c r="AP116" s="774" t="s">
        <v>112</v>
      </c>
      <c r="AQ116" s="775"/>
      <c r="AR116" s="775"/>
      <c r="AS116" s="775"/>
      <c r="AT116" s="776"/>
      <c r="AU116" s="919"/>
      <c r="AV116" s="920"/>
      <c r="AW116" s="920"/>
      <c r="AX116" s="920"/>
      <c r="AY116" s="921"/>
      <c r="AZ116" s="826" t="s">
        <v>427</v>
      </c>
      <c r="BA116" s="767"/>
      <c r="BB116" s="767"/>
      <c r="BC116" s="767"/>
      <c r="BD116" s="767"/>
      <c r="BE116" s="767"/>
      <c r="BF116" s="767"/>
      <c r="BG116" s="767"/>
      <c r="BH116" s="767"/>
      <c r="BI116" s="767"/>
      <c r="BJ116" s="767"/>
      <c r="BK116" s="767"/>
      <c r="BL116" s="767"/>
      <c r="BM116" s="767"/>
      <c r="BN116" s="767"/>
      <c r="BO116" s="767"/>
      <c r="BP116" s="768"/>
      <c r="BQ116" s="827" t="s">
        <v>112</v>
      </c>
      <c r="BR116" s="819"/>
      <c r="BS116" s="819"/>
      <c r="BT116" s="819"/>
      <c r="BU116" s="819"/>
      <c r="BV116" s="819" t="s">
        <v>112</v>
      </c>
      <c r="BW116" s="819"/>
      <c r="BX116" s="819"/>
      <c r="BY116" s="819"/>
      <c r="BZ116" s="819"/>
      <c r="CA116" s="819" t="s">
        <v>112</v>
      </c>
      <c r="CB116" s="819"/>
      <c r="CC116" s="819"/>
      <c r="CD116" s="819"/>
      <c r="CE116" s="819"/>
      <c r="CF116" s="860" t="s">
        <v>112</v>
      </c>
      <c r="CG116" s="861"/>
      <c r="CH116" s="861"/>
      <c r="CI116" s="861"/>
      <c r="CJ116" s="861"/>
      <c r="CK116" s="913"/>
      <c r="CL116" s="874"/>
      <c r="CM116" s="810" t="s">
        <v>428</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739" t="s">
        <v>112</v>
      </c>
      <c r="DH116" s="724"/>
      <c r="DI116" s="724"/>
      <c r="DJ116" s="724"/>
      <c r="DK116" s="725"/>
      <c r="DL116" s="723" t="s">
        <v>112</v>
      </c>
      <c r="DM116" s="724"/>
      <c r="DN116" s="724"/>
      <c r="DO116" s="724"/>
      <c r="DP116" s="725"/>
      <c r="DQ116" s="723" t="s">
        <v>112</v>
      </c>
      <c r="DR116" s="724"/>
      <c r="DS116" s="724"/>
      <c r="DT116" s="724"/>
      <c r="DU116" s="725"/>
      <c r="DV116" s="774" t="s">
        <v>112</v>
      </c>
      <c r="DW116" s="775"/>
      <c r="DX116" s="775"/>
      <c r="DY116" s="775"/>
      <c r="DZ116" s="77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6" t="s">
        <v>429</v>
      </c>
      <c r="Z117" s="889"/>
      <c r="AA117" s="894">
        <v>1063159</v>
      </c>
      <c r="AB117" s="895"/>
      <c r="AC117" s="895"/>
      <c r="AD117" s="895"/>
      <c r="AE117" s="896"/>
      <c r="AF117" s="924">
        <v>1056867</v>
      </c>
      <c r="AG117" s="895"/>
      <c r="AH117" s="895"/>
      <c r="AI117" s="895"/>
      <c r="AJ117" s="896"/>
      <c r="AK117" s="924">
        <v>967039</v>
      </c>
      <c r="AL117" s="895"/>
      <c r="AM117" s="895"/>
      <c r="AN117" s="895"/>
      <c r="AO117" s="896"/>
      <c r="AP117" s="925"/>
      <c r="AQ117" s="926"/>
      <c r="AR117" s="926"/>
      <c r="AS117" s="926"/>
      <c r="AT117" s="927"/>
      <c r="AU117" s="919"/>
      <c r="AV117" s="920"/>
      <c r="AW117" s="920"/>
      <c r="AX117" s="920"/>
      <c r="AY117" s="921"/>
      <c r="AZ117" s="853" t="s">
        <v>430</v>
      </c>
      <c r="BA117" s="854"/>
      <c r="BB117" s="854"/>
      <c r="BC117" s="854"/>
      <c r="BD117" s="854"/>
      <c r="BE117" s="854"/>
      <c r="BF117" s="854"/>
      <c r="BG117" s="854"/>
      <c r="BH117" s="854"/>
      <c r="BI117" s="854"/>
      <c r="BJ117" s="854"/>
      <c r="BK117" s="854"/>
      <c r="BL117" s="854"/>
      <c r="BM117" s="854"/>
      <c r="BN117" s="854"/>
      <c r="BO117" s="854"/>
      <c r="BP117" s="855"/>
      <c r="BQ117" s="856" t="s">
        <v>112</v>
      </c>
      <c r="BR117" s="857"/>
      <c r="BS117" s="857"/>
      <c r="BT117" s="857"/>
      <c r="BU117" s="857"/>
      <c r="BV117" s="857" t="s">
        <v>112</v>
      </c>
      <c r="BW117" s="857"/>
      <c r="BX117" s="857"/>
      <c r="BY117" s="857"/>
      <c r="BZ117" s="857"/>
      <c r="CA117" s="857" t="s">
        <v>112</v>
      </c>
      <c r="CB117" s="857"/>
      <c r="CC117" s="857"/>
      <c r="CD117" s="857"/>
      <c r="CE117" s="857"/>
      <c r="CF117" s="860" t="s">
        <v>112</v>
      </c>
      <c r="CG117" s="861"/>
      <c r="CH117" s="861"/>
      <c r="CI117" s="861"/>
      <c r="CJ117" s="861"/>
      <c r="CK117" s="913"/>
      <c r="CL117" s="874"/>
      <c r="CM117" s="810" t="s">
        <v>431</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739" t="s">
        <v>112</v>
      </c>
      <c r="DH117" s="724"/>
      <c r="DI117" s="724"/>
      <c r="DJ117" s="724"/>
      <c r="DK117" s="725"/>
      <c r="DL117" s="723" t="s">
        <v>112</v>
      </c>
      <c r="DM117" s="724"/>
      <c r="DN117" s="724"/>
      <c r="DO117" s="724"/>
      <c r="DP117" s="725"/>
      <c r="DQ117" s="723" t="s">
        <v>112</v>
      </c>
      <c r="DR117" s="724"/>
      <c r="DS117" s="724"/>
      <c r="DT117" s="724"/>
      <c r="DU117" s="725"/>
      <c r="DV117" s="774" t="s">
        <v>112</v>
      </c>
      <c r="DW117" s="775"/>
      <c r="DX117" s="775"/>
      <c r="DY117" s="775"/>
      <c r="DZ117" s="77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2"/>
      <c r="AV118" s="923"/>
      <c r="AW118" s="923"/>
      <c r="AX118" s="923"/>
      <c r="AY118" s="923"/>
      <c r="AZ118" s="228" t="s">
        <v>170</v>
      </c>
      <c r="BA118" s="228"/>
      <c r="BB118" s="228"/>
      <c r="BC118" s="228"/>
      <c r="BD118" s="228"/>
      <c r="BE118" s="228"/>
      <c r="BF118" s="228"/>
      <c r="BG118" s="228"/>
      <c r="BH118" s="228"/>
      <c r="BI118" s="228"/>
      <c r="BJ118" s="228"/>
      <c r="BK118" s="228"/>
      <c r="BL118" s="228"/>
      <c r="BM118" s="228"/>
      <c r="BN118" s="228"/>
      <c r="BO118" s="836" t="s">
        <v>432</v>
      </c>
      <c r="BP118" s="837"/>
      <c r="BQ118" s="856">
        <v>11475080</v>
      </c>
      <c r="BR118" s="857"/>
      <c r="BS118" s="857"/>
      <c r="BT118" s="857"/>
      <c r="BU118" s="857"/>
      <c r="BV118" s="857">
        <v>11763844</v>
      </c>
      <c r="BW118" s="857"/>
      <c r="BX118" s="857"/>
      <c r="BY118" s="857"/>
      <c r="BZ118" s="857"/>
      <c r="CA118" s="857">
        <v>11611640</v>
      </c>
      <c r="CB118" s="857"/>
      <c r="CC118" s="857"/>
      <c r="CD118" s="857"/>
      <c r="CE118" s="857"/>
      <c r="CF118" s="750"/>
      <c r="CG118" s="751"/>
      <c r="CH118" s="751"/>
      <c r="CI118" s="751"/>
      <c r="CJ118" s="841"/>
      <c r="CK118" s="913"/>
      <c r="CL118" s="874"/>
      <c r="CM118" s="810" t="s">
        <v>433</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739" t="s">
        <v>112</v>
      </c>
      <c r="DH118" s="724"/>
      <c r="DI118" s="724"/>
      <c r="DJ118" s="724"/>
      <c r="DK118" s="725"/>
      <c r="DL118" s="723" t="s">
        <v>112</v>
      </c>
      <c r="DM118" s="724"/>
      <c r="DN118" s="724"/>
      <c r="DO118" s="724"/>
      <c r="DP118" s="725"/>
      <c r="DQ118" s="723" t="s">
        <v>112</v>
      </c>
      <c r="DR118" s="724"/>
      <c r="DS118" s="724"/>
      <c r="DT118" s="724"/>
      <c r="DU118" s="725"/>
      <c r="DV118" s="774" t="s">
        <v>112</v>
      </c>
      <c r="DW118" s="775"/>
      <c r="DX118" s="775"/>
      <c r="DY118" s="775"/>
      <c r="DZ118" s="776"/>
    </row>
    <row r="119" spans="1:130" s="197" customFormat="1" ht="26.25" customHeight="1" x14ac:dyDescent="0.15">
      <c r="A119" s="871" t="s">
        <v>408</v>
      </c>
      <c r="B119" s="872"/>
      <c r="C119" s="877" t="s">
        <v>409</v>
      </c>
      <c r="D119" s="878"/>
      <c r="E119" s="878"/>
      <c r="F119" s="878"/>
      <c r="G119" s="878"/>
      <c r="H119" s="878"/>
      <c r="I119" s="878"/>
      <c r="J119" s="878"/>
      <c r="K119" s="878"/>
      <c r="L119" s="878"/>
      <c r="M119" s="878"/>
      <c r="N119" s="878"/>
      <c r="O119" s="878"/>
      <c r="P119" s="878"/>
      <c r="Q119" s="878"/>
      <c r="R119" s="878"/>
      <c r="S119" s="878"/>
      <c r="T119" s="878"/>
      <c r="U119" s="878"/>
      <c r="V119" s="878"/>
      <c r="W119" s="878"/>
      <c r="X119" s="878"/>
      <c r="Y119" s="878"/>
      <c r="Z119" s="879"/>
      <c r="AA119" s="880" t="s">
        <v>112</v>
      </c>
      <c r="AB119" s="881"/>
      <c r="AC119" s="881"/>
      <c r="AD119" s="881"/>
      <c r="AE119" s="882"/>
      <c r="AF119" s="883" t="s">
        <v>112</v>
      </c>
      <c r="AG119" s="881"/>
      <c r="AH119" s="881"/>
      <c r="AI119" s="881"/>
      <c r="AJ119" s="882"/>
      <c r="AK119" s="883" t="s">
        <v>112</v>
      </c>
      <c r="AL119" s="881"/>
      <c r="AM119" s="881"/>
      <c r="AN119" s="881"/>
      <c r="AO119" s="882"/>
      <c r="AP119" s="884" t="s">
        <v>112</v>
      </c>
      <c r="AQ119" s="885"/>
      <c r="AR119" s="885"/>
      <c r="AS119" s="885"/>
      <c r="AT119" s="886"/>
      <c r="AU119" s="842" t="s">
        <v>434</v>
      </c>
      <c r="AV119" s="843"/>
      <c r="AW119" s="843"/>
      <c r="AX119" s="843"/>
      <c r="AY119" s="844"/>
      <c r="AZ119" s="807" t="s">
        <v>435</v>
      </c>
      <c r="BA119" s="778"/>
      <c r="BB119" s="778"/>
      <c r="BC119" s="778"/>
      <c r="BD119" s="778"/>
      <c r="BE119" s="778"/>
      <c r="BF119" s="778"/>
      <c r="BG119" s="778"/>
      <c r="BH119" s="778"/>
      <c r="BI119" s="778"/>
      <c r="BJ119" s="778"/>
      <c r="BK119" s="778"/>
      <c r="BL119" s="778"/>
      <c r="BM119" s="778"/>
      <c r="BN119" s="778"/>
      <c r="BO119" s="778"/>
      <c r="BP119" s="779"/>
      <c r="BQ119" s="795">
        <v>3565713</v>
      </c>
      <c r="BR119" s="796"/>
      <c r="BS119" s="796"/>
      <c r="BT119" s="796"/>
      <c r="BU119" s="796"/>
      <c r="BV119" s="796">
        <v>3920957</v>
      </c>
      <c r="BW119" s="796"/>
      <c r="BX119" s="796"/>
      <c r="BY119" s="796"/>
      <c r="BZ119" s="796"/>
      <c r="CA119" s="796">
        <v>4350003</v>
      </c>
      <c r="CB119" s="796"/>
      <c r="CC119" s="796"/>
      <c r="CD119" s="796"/>
      <c r="CE119" s="796"/>
      <c r="CF119" s="869">
        <v>75.5</v>
      </c>
      <c r="CG119" s="870"/>
      <c r="CH119" s="870"/>
      <c r="CI119" s="870"/>
      <c r="CJ119" s="870"/>
      <c r="CK119" s="914"/>
      <c r="CL119" s="876"/>
      <c r="CM119" s="814" t="s">
        <v>436</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716" t="s">
        <v>112</v>
      </c>
      <c r="DH119" s="717"/>
      <c r="DI119" s="717"/>
      <c r="DJ119" s="717"/>
      <c r="DK119" s="718"/>
      <c r="DL119" s="719" t="s">
        <v>112</v>
      </c>
      <c r="DM119" s="717"/>
      <c r="DN119" s="717"/>
      <c r="DO119" s="717"/>
      <c r="DP119" s="718"/>
      <c r="DQ119" s="719" t="s">
        <v>112</v>
      </c>
      <c r="DR119" s="717"/>
      <c r="DS119" s="717"/>
      <c r="DT119" s="717"/>
      <c r="DU119" s="718"/>
      <c r="DV119" s="822" t="s">
        <v>112</v>
      </c>
      <c r="DW119" s="823"/>
      <c r="DX119" s="823"/>
      <c r="DY119" s="823"/>
      <c r="DZ119" s="824"/>
    </row>
    <row r="120" spans="1:130" s="197" customFormat="1" ht="26.25" customHeight="1" x14ac:dyDescent="0.15">
      <c r="A120" s="873"/>
      <c r="B120" s="874"/>
      <c r="C120" s="810" t="s">
        <v>412</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739" t="s">
        <v>112</v>
      </c>
      <c r="AB120" s="724"/>
      <c r="AC120" s="724"/>
      <c r="AD120" s="724"/>
      <c r="AE120" s="725"/>
      <c r="AF120" s="723" t="s">
        <v>112</v>
      </c>
      <c r="AG120" s="724"/>
      <c r="AH120" s="724"/>
      <c r="AI120" s="724"/>
      <c r="AJ120" s="725"/>
      <c r="AK120" s="723" t="s">
        <v>112</v>
      </c>
      <c r="AL120" s="724"/>
      <c r="AM120" s="724"/>
      <c r="AN120" s="724"/>
      <c r="AO120" s="725"/>
      <c r="AP120" s="774" t="s">
        <v>112</v>
      </c>
      <c r="AQ120" s="775"/>
      <c r="AR120" s="775"/>
      <c r="AS120" s="775"/>
      <c r="AT120" s="776"/>
      <c r="AU120" s="845"/>
      <c r="AV120" s="846"/>
      <c r="AW120" s="846"/>
      <c r="AX120" s="846"/>
      <c r="AY120" s="847"/>
      <c r="AZ120" s="826" t="s">
        <v>437</v>
      </c>
      <c r="BA120" s="767"/>
      <c r="BB120" s="767"/>
      <c r="BC120" s="767"/>
      <c r="BD120" s="767"/>
      <c r="BE120" s="767"/>
      <c r="BF120" s="767"/>
      <c r="BG120" s="767"/>
      <c r="BH120" s="767"/>
      <c r="BI120" s="767"/>
      <c r="BJ120" s="767"/>
      <c r="BK120" s="767"/>
      <c r="BL120" s="767"/>
      <c r="BM120" s="767"/>
      <c r="BN120" s="767"/>
      <c r="BO120" s="767"/>
      <c r="BP120" s="768"/>
      <c r="BQ120" s="827">
        <v>86953</v>
      </c>
      <c r="BR120" s="819"/>
      <c r="BS120" s="819"/>
      <c r="BT120" s="819"/>
      <c r="BU120" s="819"/>
      <c r="BV120" s="819">
        <v>75126</v>
      </c>
      <c r="BW120" s="819"/>
      <c r="BX120" s="819"/>
      <c r="BY120" s="819"/>
      <c r="BZ120" s="819"/>
      <c r="CA120" s="819">
        <v>61323</v>
      </c>
      <c r="CB120" s="819"/>
      <c r="CC120" s="819"/>
      <c r="CD120" s="819"/>
      <c r="CE120" s="819"/>
      <c r="CF120" s="860">
        <v>1.1000000000000001</v>
      </c>
      <c r="CG120" s="861"/>
      <c r="CH120" s="861"/>
      <c r="CI120" s="861"/>
      <c r="CJ120" s="861"/>
      <c r="CK120" s="862" t="s">
        <v>438</v>
      </c>
      <c r="CL120" s="801"/>
      <c r="CM120" s="801"/>
      <c r="CN120" s="801"/>
      <c r="CO120" s="802"/>
      <c r="CP120" s="866" t="s">
        <v>387</v>
      </c>
      <c r="CQ120" s="867"/>
      <c r="CR120" s="867"/>
      <c r="CS120" s="867"/>
      <c r="CT120" s="867"/>
      <c r="CU120" s="867"/>
      <c r="CV120" s="867"/>
      <c r="CW120" s="867"/>
      <c r="CX120" s="867"/>
      <c r="CY120" s="867"/>
      <c r="CZ120" s="867"/>
      <c r="DA120" s="867"/>
      <c r="DB120" s="867"/>
      <c r="DC120" s="867"/>
      <c r="DD120" s="867"/>
      <c r="DE120" s="867"/>
      <c r="DF120" s="868"/>
      <c r="DG120" s="795">
        <v>2460583</v>
      </c>
      <c r="DH120" s="796"/>
      <c r="DI120" s="796"/>
      <c r="DJ120" s="796"/>
      <c r="DK120" s="796"/>
      <c r="DL120" s="796">
        <v>2405908</v>
      </c>
      <c r="DM120" s="796"/>
      <c r="DN120" s="796"/>
      <c r="DO120" s="796"/>
      <c r="DP120" s="796"/>
      <c r="DQ120" s="796">
        <v>2479515</v>
      </c>
      <c r="DR120" s="796"/>
      <c r="DS120" s="796"/>
      <c r="DT120" s="796"/>
      <c r="DU120" s="796"/>
      <c r="DV120" s="808">
        <v>43.1</v>
      </c>
      <c r="DW120" s="808"/>
      <c r="DX120" s="808"/>
      <c r="DY120" s="808"/>
      <c r="DZ120" s="809"/>
    </row>
    <row r="121" spans="1:130" s="197" customFormat="1" ht="26.25" customHeight="1" x14ac:dyDescent="0.15">
      <c r="A121" s="873"/>
      <c r="B121" s="874"/>
      <c r="C121" s="850" t="s">
        <v>439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39" t="s">
        <v>112</v>
      </c>
      <c r="AB121" s="724"/>
      <c r="AC121" s="724"/>
      <c r="AD121" s="724"/>
      <c r="AE121" s="725"/>
      <c r="AF121" s="723" t="s">
        <v>112</v>
      </c>
      <c r="AG121" s="724"/>
      <c r="AH121" s="724"/>
      <c r="AI121" s="724"/>
      <c r="AJ121" s="725"/>
      <c r="AK121" s="723" t="s">
        <v>112</v>
      </c>
      <c r="AL121" s="724"/>
      <c r="AM121" s="724"/>
      <c r="AN121" s="724"/>
      <c r="AO121" s="725"/>
      <c r="AP121" s="774" t="s">
        <v>112</v>
      </c>
      <c r="AQ121" s="775"/>
      <c r="AR121" s="775"/>
      <c r="AS121" s="775"/>
      <c r="AT121" s="776"/>
      <c r="AU121" s="845"/>
      <c r="AV121" s="846"/>
      <c r="AW121" s="846"/>
      <c r="AX121" s="846"/>
      <c r="AY121" s="847"/>
      <c r="AZ121" s="853" t="s">
        <v>440</v>
      </c>
      <c r="BA121" s="854"/>
      <c r="BB121" s="854"/>
      <c r="BC121" s="854"/>
      <c r="BD121" s="854"/>
      <c r="BE121" s="854"/>
      <c r="BF121" s="854"/>
      <c r="BG121" s="854"/>
      <c r="BH121" s="854"/>
      <c r="BI121" s="854"/>
      <c r="BJ121" s="854"/>
      <c r="BK121" s="854"/>
      <c r="BL121" s="854"/>
      <c r="BM121" s="854"/>
      <c r="BN121" s="854"/>
      <c r="BO121" s="854"/>
      <c r="BP121" s="855"/>
      <c r="BQ121" s="856">
        <v>7692039</v>
      </c>
      <c r="BR121" s="857"/>
      <c r="BS121" s="857"/>
      <c r="BT121" s="857"/>
      <c r="BU121" s="857"/>
      <c r="BV121" s="857">
        <v>7743644</v>
      </c>
      <c r="BW121" s="857"/>
      <c r="BX121" s="857"/>
      <c r="BY121" s="857"/>
      <c r="BZ121" s="857"/>
      <c r="CA121" s="857">
        <v>7746319</v>
      </c>
      <c r="CB121" s="857"/>
      <c r="CC121" s="857"/>
      <c r="CD121" s="857"/>
      <c r="CE121" s="857"/>
      <c r="CF121" s="858">
        <v>134.5</v>
      </c>
      <c r="CG121" s="859"/>
      <c r="CH121" s="859"/>
      <c r="CI121" s="859"/>
      <c r="CJ121" s="859"/>
      <c r="CK121" s="863"/>
      <c r="CL121" s="803"/>
      <c r="CM121" s="803"/>
      <c r="CN121" s="803"/>
      <c r="CO121" s="804"/>
      <c r="CP121" s="828" t="s">
        <v>385</v>
      </c>
      <c r="CQ121" s="829"/>
      <c r="CR121" s="829"/>
      <c r="CS121" s="829"/>
      <c r="CT121" s="829"/>
      <c r="CU121" s="829"/>
      <c r="CV121" s="829"/>
      <c r="CW121" s="829"/>
      <c r="CX121" s="829"/>
      <c r="CY121" s="829"/>
      <c r="CZ121" s="829"/>
      <c r="DA121" s="829"/>
      <c r="DB121" s="829"/>
      <c r="DC121" s="829"/>
      <c r="DD121" s="829"/>
      <c r="DE121" s="829"/>
      <c r="DF121" s="830"/>
      <c r="DG121" s="827" t="s">
        <v>112</v>
      </c>
      <c r="DH121" s="819"/>
      <c r="DI121" s="819"/>
      <c r="DJ121" s="819"/>
      <c r="DK121" s="819"/>
      <c r="DL121" s="819" t="s">
        <v>112</v>
      </c>
      <c r="DM121" s="819"/>
      <c r="DN121" s="819"/>
      <c r="DO121" s="819"/>
      <c r="DP121" s="819"/>
      <c r="DQ121" s="819" t="s">
        <v>112</v>
      </c>
      <c r="DR121" s="819"/>
      <c r="DS121" s="819"/>
      <c r="DT121" s="819"/>
      <c r="DU121" s="819"/>
      <c r="DV121" s="820" t="s">
        <v>112</v>
      </c>
      <c r="DW121" s="820"/>
      <c r="DX121" s="820"/>
      <c r="DY121" s="820"/>
      <c r="DZ121" s="821"/>
    </row>
    <row r="122" spans="1:130" s="197" customFormat="1" ht="26.25" customHeight="1" x14ac:dyDescent="0.15">
      <c r="A122" s="873"/>
      <c r="B122" s="874"/>
      <c r="C122" s="810" t="s">
        <v>422</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739" t="s">
        <v>112</v>
      </c>
      <c r="AB122" s="724"/>
      <c r="AC122" s="724"/>
      <c r="AD122" s="724"/>
      <c r="AE122" s="725"/>
      <c r="AF122" s="723" t="s">
        <v>112</v>
      </c>
      <c r="AG122" s="724"/>
      <c r="AH122" s="724"/>
      <c r="AI122" s="724"/>
      <c r="AJ122" s="725"/>
      <c r="AK122" s="723" t="s">
        <v>112</v>
      </c>
      <c r="AL122" s="724"/>
      <c r="AM122" s="724"/>
      <c r="AN122" s="724"/>
      <c r="AO122" s="725"/>
      <c r="AP122" s="774" t="s">
        <v>112</v>
      </c>
      <c r="AQ122" s="775"/>
      <c r="AR122" s="775"/>
      <c r="AS122" s="775"/>
      <c r="AT122" s="776"/>
      <c r="AU122" s="848"/>
      <c r="AV122" s="849"/>
      <c r="AW122" s="849"/>
      <c r="AX122" s="849"/>
      <c r="AY122" s="849"/>
      <c r="AZ122" s="228" t="s">
        <v>170</v>
      </c>
      <c r="BA122" s="228"/>
      <c r="BB122" s="228"/>
      <c r="BC122" s="228"/>
      <c r="BD122" s="228"/>
      <c r="BE122" s="228"/>
      <c r="BF122" s="228"/>
      <c r="BG122" s="228"/>
      <c r="BH122" s="228"/>
      <c r="BI122" s="228"/>
      <c r="BJ122" s="228"/>
      <c r="BK122" s="228"/>
      <c r="BL122" s="228"/>
      <c r="BM122" s="228"/>
      <c r="BN122" s="228"/>
      <c r="BO122" s="836" t="s">
        <v>441</v>
      </c>
      <c r="BP122" s="837"/>
      <c r="BQ122" s="838">
        <v>11344705</v>
      </c>
      <c r="BR122" s="839"/>
      <c r="BS122" s="839"/>
      <c r="BT122" s="839"/>
      <c r="BU122" s="839"/>
      <c r="BV122" s="839">
        <v>11739727</v>
      </c>
      <c r="BW122" s="839"/>
      <c r="BX122" s="839"/>
      <c r="BY122" s="839"/>
      <c r="BZ122" s="839"/>
      <c r="CA122" s="839">
        <v>12157645</v>
      </c>
      <c r="CB122" s="839"/>
      <c r="CC122" s="839"/>
      <c r="CD122" s="839"/>
      <c r="CE122" s="839"/>
      <c r="CF122" s="750"/>
      <c r="CG122" s="751"/>
      <c r="CH122" s="751"/>
      <c r="CI122" s="751"/>
      <c r="CJ122" s="841"/>
      <c r="CK122" s="863"/>
      <c r="CL122" s="803"/>
      <c r="CM122" s="803"/>
      <c r="CN122" s="803"/>
      <c r="CO122" s="804"/>
      <c r="CP122" s="828"/>
      <c r="CQ122" s="829"/>
      <c r="CR122" s="829"/>
      <c r="CS122" s="829"/>
      <c r="CT122" s="829"/>
      <c r="CU122" s="829"/>
      <c r="CV122" s="829"/>
      <c r="CW122" s="829"/>
      <c r="CX122" s="829"/>
      <c r="CY122" s="829"/>
      <c r="CZ122" s="829"/>
      <c r="DA122" s="829"/>
      <c r="DB122" s="829"/>
      <c r="DC122" s="829"/>
      <c r="DD122" s="829"/>
      <c r="DE122" s="829"/>
      <c r="DF122" s="830"/>
      <c r="DG122" s="827"/>
      <c r="DH122" s="819"/>
      <c r="DI122" s="819"/>
      <c r="DJ122" s="819"/>
      <c r="DK122" s="819"/>
      <c r="DL122" s="819"/>
      <c r="DM122" s="819"/>
      <c r="DN122" s="819"/>
      <c r="DO122" s="819"/>
      <c r="DP122" s="819"/>
      <c r="DQ122" s="819"/>
      <c r="DR122" s="819"/>
      <c r="DS122" s="819"/>
      <c r="DT122" s="819"/>
      <c r="DU122" s="819"/>
      <c r="DV122" s="820"/>
      <c r="DW122" s="820"/>
      <c r="DX122" s="820"/>
      <c r="DY122" s="820"/>
      <c r="DZ122" s="821"/>
    </row>
    <row r="123" spans="1:130" s="197" customFormat="1" ht="26.25" customHeight="1" thickBot="1" x14ac:dyDescent="0.2">
      <c r="A123" s="873"/>
      <c r="B123" s="874"/>
      <c r="C123" s="810" t="s">
        <v>428</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739" t="s">
        <v>112</v>
      </c>
      <c r="AB123" s="724"/>
      <c r="AC123" s="724"/>
      <c r="AD123" s="724"/>
      <c r="AE123" s="725"/>
      <c r="AF123" s="723" t="s">
        <v>112</v>
      </c>
      <c r="AG123" s="724"/>
      <c r="AH123" s="724"/>
      <c r="AI123" s="724"/>
      <c r="AJ123" s="725"/>
      <c r="AK123" s="723" t="s">
        <v>112</v>
      </c>
      <c r="AL123" s="724"/>
      <c r="AM123" s="724"/>
      <c r="AN123" s="724"/>
      <c r="AO123" s="725"/>
      <c r="AP123" s="774" t="s">
        <v>112</v>
      </c>
      <c r="AQ123" s="775"/>
      <c r="AR123" s="775"/>
      <c r="AS123" s="775"/>
      <c r="AT123" s="776"/>
      <c r="AU123" s="833" t="s">
        <v>442</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31">
        <v>2.2999999999999998</v>
      </c>
      <c r="BR123" s="832"/>
      <c r="BS123" s="832"/>
      <c r="BT123" s="832"/>
      <c r="BU123" s="832"/>
      <c r="BV123" s="832">
        <v>0.4</v>
      </c>
      <c r="BW123" s="832"/>
      <c r="BX123" s="832"/>
      <c r="BY123" s="832"/>
      <c r="BZ123" s="832"/>
      <c r="CA123" s="832" t="s">
        <v>112</v>
      </c>
      <c r="CB123" s="832"/>
      <c r="CC123" s="832"/>
      <c r="CD123" s="832"/>
      <c r="CE123" s="832"/>
      <c r="CF123" s="726"/>
      <c r="CG123" s="727"/>
      <c r="CH123" s="727"/>
      <c r="CI123" s="727"/>
      <c r="CJ123" s="840"/>
      <c r="CK123" s="863"/>
      <c r="CL123" s="803"/>
      <c r="CM123" s="803"/>
      <c r="CN123" s="803"/>
      <c r="CO123" s="804"/>
      <c r="CP123" s="828"/>
      <c r="CQ123" s="829"/>
      <c r="CR123" s="829"/>
      <c r="CS123" s="829"/>
      <c r="CT123" s="829"/>
      <c r="CU123" s="829"/>
      <c r="CV123" s="829"/>
      <c r="CW123" s="829"/>
      <c r="CX123" s="829"/>
      <c r="CY123" s="829"/>
      <c r="CZ123" s="829"/>
      <c r="DA123" s="829"/>
      <c r="DB123" s="829"/>
      <c r="DC123" s="829"/>
      <c r="DD123" s="829"/>
      <c r="DE123" s="829"/>
      <c r="DF123" s="830"/>
      <c r="DG123" s="739"/>
      <c r="DH123" s="724"/>
      <c r="DI123" s="724"/>
      <c r="DJ123" s="724"/>
      <c r="DK123" s="725"/>
      <c r="DL123" s="723"/>
      <c r="DM123" s="724"/>
      <c r="DN123" s="724"/>
      <c r="DO123" s="724"/>
      <c r="DP123" s="725"/>
      <c r="DQ123" s="723"/>
      <c r="DR123" s="724"/>
      <c r="DS123" s="724"/>
      <c r="DT123" s="724"/>
      <c r="DU123" s="725"/>
      <c r="DV123" s="774"/>
      <c r="DW123" s="775"/>
      <c r="DX123" s="775"/>
      <c r="DY123" s="775"/>
      <c r="DZ123" s="776"/>
    </row>
    <row r="124" spans="1:130" s="197" customFormat="1" ht="26.25" customHeight="1" x14ac:dyDescent="0.15">
      <c r="A124" s="873"/>
      <c r="B124" s="874"/>
      <c r="C124" s="810" t="s">
        <v>431</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739" t="s">
        <v>112</v>
      </c>
      <c r="AB124" s="724"/>
      <c r="AC124" s="724"/>
      <c r="AD124" s="724"/>
      <c r="AE124" s="725"/>
      <c r="AF124" s="723" t="s">
        <v>112</v>
      </c>
      <c r="AG124" s="724"/>
      <c r="AH124" s="724"/>
      <c r="AI124" s="724"/>
      <c r="AJ124" s="725"/>
      <c r="AK124" s="723" t="s">
        <v>112</v>
      </c>
      <c r="AL124" s="724"/>
      <c r="AM124" s="724"/>
      <c r="AN124" s="724"/>
      <c r="AO124" s="725"/>
      <c r="AP124" s="774" t="s">
        <v>112</v>
      </c>
      <c r="AQ124" s="775"/>
      <c r="AR124" s="775"/>
      <c r="AS124" s="775"/>
      <c r="AT124" s="77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64"/>
      <c r="CL124" s="864"/>
      <c r="CM124" s="864"/>
      <c r="CN124" s="864"/>
      <c r="CO124" s="865"/>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22" t="s">
        <v>112</v>
      </c>
      <c r="DW124" s="823"/>
      <c r="DX124" s="823"/>
      <c r="DY124" s="823"/>
      <c r="DZ124" s="824"/>
    </row>
    <row r="125" spans="1:130" s="197" customFormat="1" ht="26.25" customHeight="1" thickBot="1" x14ac:dyDescent="0.2">
      <c r="A125" s="873"/>
      <c r="B125" s="874"/>
      <c r="C125" s="810" t="s">
        <v>433</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739" t="s">
        <v>112</v>
      </c>
      <c r="AB125" s="724"/>
      <c r="AC125" s="724"/>
      <c r="AD125" s="724"/>
      <c r="AE125" s="725"/>
      <c r="AF125" s="723" t="s">
        <v>112</v>
      </c>
      <c r="AG125" s="724"/>
      <c r="AH125" s="724"/>
      <c r="AI125" s="724"/>
      <c r="AJ125" s="725"/>
      <c r="AK125" s="723" t="s">
        <v>112</v>
      </c>
      <c r="AL125" s="724"/>
      <c r="AM125" s="724"/>
      <c r="AN125" s="724"/>
      <c r="AO125" s="725"/>
      <c r="AP125" s="774" t="s">
        <v>112</v>
      </c>
      <c r="AQ125" s="775"/>
      <c r="AR125" s="775"/>
      <c r="AS125" s="775"/>
      <c r="AT125" s="77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1" t="s">
        <v>444</v>
      </c>
      <c r="CL125" s="801"/>
      <c r="CM125" s="801"/>
      <c r="CN125" s="801"/>
      <c r="CO125" s="802"/>
      <c r="CP125" s="807" t="s">
        <v>445</v>
      </c>
      <c r="CQ125" s="778"/>
      <c r="CR125" s="778"/>
      <c r="CS125" s="778"/>
      <c r="CT125" s="778"/>
      <c r="CU125" s="778"/>
      <c r="CV125" s="778"/>
      <c r="CW125" s="778"/>
      <c r="CX125" s="778"/>
      <c r="CY125" s="778"/>
      <c r="CZ125" s="778"/>
      <c r="DA125" s="778"/>
      <c r="DB125" s="778"/>
      <c r="DC125" s="778"/>
      <c r="DD125" s="778"/>
      <c r="DE125" s="778"/>
      <c r="DF125" s="779"/>
      <c r="DG125" s="795" t="s">
        <v>112</v>
      </c>
      <c r="DH125" s="796"/>
      <c r="DI125" s="796"/>
      <c r="DJ125" s="796"/>
      <c r="DK125" s="796"/>
      <c r="DL125" s="796" t="s">
        <v>112</v>
      </c>
      <c r="DM125" s="796"/>
      <c r="DN125" s="796"/>
      <c r="DO125" s="796"/>
      <c r="DP125" s="796"/>
      <c r="DQ125" s="796" t="s">
        <v>112</v>
      </c>
      <c r="DR125" s="796"/>
      <c r="DS125" s="796"/>
      <c r="DT125" s="796"/>
      <c r="DU125" s="796"/>
      <c r="DV125" s="808" t="s">
        <v>112</v>
      </c>
      <c r="DW125" s="808"/>
      <c r="DX125" s="808"/>
      <c r="DY125" s="808"/>
      <c r="DZ125" s="809"/>
    </row>
    <row r="126" spans="1:130" s="197" customFormat="1" ht="26.25" customHeight="1" x14ac:dyDescent="0.15">
      <c r="A126" s="873"/>
      <c r="B126" s="874"/>
      <c r="C126" s="810" t="s">
        <v>436</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739" t="s">
        <v>112</v>
      </c>
      <c r="AB126" s="724"/>
      <c r="AC126" s="724"/>
      <c r="AD126" s="724"/>
      <c r="AE126" s="725"/>
      <c r="AF126" s="723" t="s">
        <v>112</v>
      </c>
      <c r="AG126" s="724"/>
      <c r="AH126" s="724"/>
      <c r="AI126" s="724"/>
      <c r="AJ126" s="725"/>
      <c r="AK126" s="723" t="s">
        <v>112</v>
      </c>
      <c r="AL126" s="724"/>
      <c r="AM126" s="724"/>
      <c r="AN126" s="724"/>
      <c r="AO126" s="725"/>
      <c r="AP126" s="774" t="s">
        <v>112</v>
      </c>
      <c r="AQ126" s="775"/>
      <c r="AR126" s="775"/>
      <c r="AS126" s="775"/>
      <c r="AT126" s="776"/>
      <c r="AU126" s="233"/>
      <c r="AV126" s="233"/>
      <c r="AW126" s="233"/>
      <c r="AX126" s="813" t="s">
        <v>446</v>
      </c>
      <c r="AY126" s="748"/>
      <c r="AZ126" s="748"/>
      <c r="BA126" s="748"/>
      <c r="BB126" s="748"/>
      <c r="BC126" s="748"/>
      <c r="BD126" s="748"/>
      <c r="BE126" s="749"/>
      <c r="BF126" s="747" t="s">
        <v>447</v>
      </c>
      <c r="BG126" s="748"/>
      <c r="BH126" s="748"/>
      <c r="BI126" s="748"/>
      <c r="BJ126" s="748"/>
      <c r="BK126" s="748"/>
      <c r="BL126" s="749"/>
      <c r="BM126" s="747" t="s">
        <v>448</v>
      </c>
      <c r="BN126" s="748"/>
      <c r="BO126" s="748"/>
      <c r="BP126" s="748"/>
      <c r="BQ126" s="748"/>
      <c r="BR126" s="748"/>
      <c r="BS126" s="749"/>
      <c r="BT126" s="747" t="s">
        <v>449</v>
      </c>
      <c r="BU126" s="748"/>
      <c r="BV126" s="748"/>
      <c r="BW126" s="748"/>
      <c r="BX126" s="748"/>
      <c r="BY126" s="748"/>
      <c r="BZ126" s="825"/>
      <c r="CA126" s="233"/>
      <c r="CB126" s="233"/>
      <c r="CC126" s="233"/>
      <c r="CD126" s="234"/>
      <c r="CE126" s="234"/>
      <c r="CF126" s="234"/>
      <c r="CG126" s="231"/>
      <c r="CH126" s="231"/>
      <c r="CI126" s="231"/>
      <c r="CJ126" s="232"/>
      <c r="CK126" s="803"/>
      <c r="CL126" s="803"/>
      <c r="CM126" s="803"/>
      <c r="CN126" s="803"/>
      <c r="CO126" s="804"/>
      <c r="CP126" s="826" t="s">
        <v>450</v>
      </c>
      <c r="CQ126" s="767"/>
      <c r="CR126" s="767"/>
      <c r="CS126" s="767"/>
      <c r="CT126" s="767"/>
      <c r="CU126" s="767"/>
      <c r="CV126" s="767"/>
      <c r="CW126" s="767"/>
      <c r="CX126" s="767"/>
      <c r="CY126" s="767"/>
      <c r="CZ126" s="767"/>
      <c r="DA126" s="767"/>
      <c r="DB126" s="767"/>
      <c r="DC126" s="767"/>
      <c r="DD126" s="767"/>
      <c r="DE126" s="767"/>
      <c r="DF126" s="768"/>
      <c r="DG126" s="827" t="s">
        <v>112</v>
      </c>
      <c r="DH126" s="819"/>
      <c r="DI126" s="819"/>
      <c r="DJ126" s="819"/>
      <c r="DK126" s="819"/>
      <c r="DL126" s="819" t="s">
        <v>112</v>
      </c>
      <c r="DM126" s="819"/>
      <c r="DN126" s="819"/>
      <c r="DO126" s="819"/>
      <c r="DP126" s="819"/>
      <c r="DQ126" s="819" t="s">
        <v>112</v>
      </c>
      <c r="DR126" s="819"/>
      <c r="DS126" s="819"/>
      <c r="DT126" s="819"/>
      <c r="DU126" s="819"/>
      <c r="DV126" s="820" t="s">
        <v>112</v>
      </c>
      <c r="DW126" s="820"/>
      <c r="DX126" s="820"/>
      <c r="DY126" s="820"/>
      <c r="DZ126" s="821"/>
    </row>
    <row r="127" spans="1:130" s="197" customFormat="1" ht="26.25" customHeight="1" thickBot="1" x14ac:dyDescent="0.2">
      <c r="A127" s="875"/>
      <c r="B127" s="876"/>
      <c r="C127" s="814" t="s">
        <v>451</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39" t="s">
        <v>112</v>
      </c>
      <c r="AB127" s="724"/>
      <c r="AC127" s="724"/>
      <c r="AD127" s="724"/>
      <c r="AE127" s="725"/>
      <c r="AF127" s="723" t="s">
        <v>112</v>
      </c>
      <c r="AG127" s="724"/>
      <c r="AH127" s="724"/>
      <c r="AI127" s="724"/>
      <c r="AJ127" s="725"/>
      <c r="AK127" s="723" t="s">
        <v>112</v>
      </c>
      <c r="AL127" s="724"/>
      <c r="AM127" s="724"/>
      <c r="AN127" s="724"/>
      <c r="AO127" s="725"/>
      <c r="AP127" s="774" t="s">
        <v>112</v>
      </c>
      <c r="AQ127" s="775"/>
      <c r="AR127" s="775"/>
      <c r="AS127" s="775"/>
      <c r="AT127" s="776"/>
      <c r="AU127" s="233"/>
      <c r="AV127" s="233"/>
      <c r="AW127" s="233"/>
      <c r="AX127" s="777" t="s">
        <v>452</v>
      </c>
      <c r="AY127" s="778"/>
      <c r="AZ127" s="778"/>
      <c r="BA127" s="778"/>
      <c r="BB127" s="778"/>
      <c r="BC127" s="778"/>
      <c r="BD127" s="778"/>
      <c r="BE127" s="779"/>
      <c r="BF127" s="780" t="s">
        <v>112</v>
      </c>
      <c r="BG127" s="781"/>
      <c r="BH127" s="781"/>
      <c r="BI127" s="781"/>
      <c r="BJ127" s="781"/>
      <c r="BK127" s="781"/>
      <c r="BL127" s="782"/>
      <c r="BM127" s="780">
        <v>14.23</v>
      </c>
      <c r="BN127" s="781"/>
      <c r="BO127" s="781"/>
      <c r="BP127" s="781"/>
      <c r="BQ127" s="781"/>
      <c r="BR127" s="781"/>
      <c r="BS127" s="782"/>
      <c r="BT127" s="780">
        <v>20</v>
      </c>
      <c r="BU127" s="781"/>
      <c r="BV127" s="781"/>
      <c r="BW127" s="781"/>
      <c r="BX127" s="781"/>
      <c r="BY127" s="781"/>
      <c r="BZ127" s="797"/>
      <c r="CA127" s="234"/>
      <c r="CB127" s="234"/>
      <c r="CC127" s="234"/>
      <c r="CD127" s="234"/>
      <c r="CE127" s="234"/>
      <c r="CF127" s="234"/>
      <c r="CG127" s="231"/>
      <c r="CH127" s="231"/>
      <c r="CI127" s="231"/>
      <c r="CJ127" s="232"/>
      <c r="CK127" s="805"/>
      <c r="CL127" s="805"/>
      <c r="CM127" s="805"/>
      <c r="CN127" s="805"/>
      <c r="CO127" s="806"/>
      <c r="CP127" s="798" t="s">
        <v>453</v>
      </c>
      <c r="CQ127" s="759"/>
      <c r="CR127" s="759"/>
      <c r="CS127" s="759"/>
      <c r="CT127" s="759"/>
      <c r="CU127" s="759"/>
      <c r="CV127" s="759"/>
      <c r="CW127" s="759"/>
      <c r="CX127" s="759"/>
      <c r="CY127" s="759"/>
      <c r="CZ127" s="759"/>
      <c r="DA127" s="759"/>
      <c r="DB127" s="759"/>
      <c r="DC127" s="759"/>
      <c r="DD127" s="759"/>
      <c r="DE127" s="759"/>
      <c r="DF127" s="760"/>
      <c r="DG127" s="799" t="s">
        <v>112</v>
      </c>
      <c r="DH127" s="800"/>
      <c r="DI127" s="800"/>
      <c r="DJ127" s="800"/>
      <c r="DK127" s="800"/>
      <c r="DL127" s="800" t="s">
        <v>112</v>
      </c>
      <c r="DM127" s="800"/>
      <c r="DN127" s="800"/>
      <c r="DO127" s="800"/>
      <c r="DP127" s="800"/>
      <c r="DQ127" s="800" t="s">
        <v>112</v>
      </c>
      <c r="DR127" s="800"/>
      <c r="DS127" s="800"/>
      <c r="DT127" s="800"/>
      <c r="DU127" s="800"/>
      <c r="DV127" s="817" t="s">
        <v>112</v>
      </c>
      <c r="DW127" s="817"/>
      <c r="DX127" s="817"/>
      <c r="DY127" s="817"/>
      <c r="DZ127" s="818"/>
    </row>
    <row r="128" spans="1:130" s="197" customFormat="1" ht="26.25" customHeight="1" x14ac:dyDescent="0.15">
      <c r="A128" s="791" t="s">
        <v>454</v>
      </c>
      <c r="B128" s="792"/>
      <c r="C128" s="792"/>
      <c r="D128" s="792"/>
      <c r="E128" s="792"/>
      <c r="F128" s="792"/>
      <c r="G128" s="792"/>
      <c r="H128" s="792"/>
      <c r="I128" s="792"/>
      <c r="J128" s="792"/>
      <c r="K128" s="792"/>
      <c r="L128" s="792"/>
      <c r="M128" s="792"/>
      <c r="N128" s="792"/>
      <c r="O128" s="792"/>
      <c r="P128" s="792"/>
      <c r="Q128" s="792"/>
      <c r="R128" s="792"/>
      <c r="S128" s="792"/>
      <c r="T128" s="792"/>
      <c r="U128" s="792"/>
      <c r="V128" s="792"/>
      <c r="W128" s="793" t="s">
        <v>455</v>
      </c>
      <c r="X128" s="793"/>
      <c r="Y128" s="793"/>
      <c r="Z128" s="794"/>
      <c r="AA128" s="740">
        <v>15447</v>
      </c>
      <c r="AB128" s="741"/>
      <c r="AC128" s="741"/>
      <c r="AD128" s="741"/>
      <c r="AE128" s="742"/>
      <c r="AF128" s="743">
        <v>11251</v>
      </c>
      <c r="AG128" s="741"/>
      <c r="AH128" s="741"/>
      <c r="AI128" s="741"/>
      <c r="AJ128" s="742"/>
      <c r="AK128" s="743">
        <v>9360</v>
      </c>
      <c r="AL128" s="741"/>
      <c r="AM128" s="741"/>
      <c r="AN128" s="741"/>
      <c r="AO128" s="742"/>
      <c r="AP128" s="744"/>
      <c r="AQ128" s="745"/>
      <c r="AR128" s="745"/>
      <c r="AS128" s="745"/>
      <c r="AT128" s="746"/>
      <c r="AU128" s="235"/>
      <c r="AV128" s="235"/>
      <c r="AW128" s="235"/>
      <c r="AX128" s="766" t="s">
        <v>456</v>
      </c>
      <c r="AY128" s="767"/>
      <c r="AZ128" s="767"/>
      <c r="BA128" s="767"/>
      <c r="BB128" s="767"/>
      <c r="BC128" s="767"/>
      <c r="BD128" s="767"/>
      <c r="BE128" s="768"/>
      <c r="BF128" s="786" t="s">
        <v>112</v>
      </c>
      <c r="BG128" s="787"/>
      <c r="BH128" s="787"/>
      <c r="BI128" s="787"/>
      <c r="BJ128" s="787"/>
      <c r="BK128" s="787"/>
      <c r="BL128" s="788"/>
      <c r="BM128" s="786">
        <v>19.23</v>
      </c>
      <c r="BN128" s="787"/>
      <c r="BO128" s="787"/>
      <c r="BP128" s="787"/>
      <c r="BQ128" s="787"/>
      <c r="BR128" s="787"/>
      <c r="BS128" s="788"/>
      <c r="BT128" s="786">
        <v>30</v>
      </c>
      <c r="BU128" s="789"/>
      <c r="BV128" s="789"/>
      <c r="BW128" s="789"/>
      <c r="BX128" s="789"/>
      <c r="BY128" s="789"/>
      <c r="BZ128" s="79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61" t="s">
        <v>90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457</v>
      </c>
      <c r="X129" s="764"/>
      <c r="Y129" s="764"/>
      <c r="Z129" s="765"/>
      <c r="AA129" s="739">
        <v>6251591</v>
      </c>
      <c r="AB129" s="724"/>
      <c r="AC129" s="724"/>
      <c r="AD129" s="724"/>
      <c r="AE129" s="725"/>
      <c r="AF129" s="723">
        <v>6382883</v>
      </c>
      <c r="AG129" s="724"/>
      <c r="AH129" s="724"/>
      <c r="AI129" s="724"/>
      <c r="AJ129" s="725"/>
      <c r="AK129" s="723">
        <v>6500508</v>
      </c>
      <c r="AL129" s="724"/>
      <c r="AM129" s="724"/>
      <c r="AN129" s="724"/>
      <c r="AO129" s="725"/>
      <c r="AP129" s="783"/>
      <c r="AQ129" s="784"/>
      <c r="AR129" s="784"/>
      <c r="AS129" s="784"/>
      <c r="AT129" s="785"/>
      <c r="AU129" s="235"/>
      <c r="AV129" s="235"/>
      <c r="AW129" s="235"/>
      <c r="AX129" s="766" t="s">
        <v>458</v>
      </c>
      <c r="AY129" s="767"/>
      <c r="AZ129" s="767"/>
      <c r="BA129" s="767"/>
      <c r="BB129" s="767"/>
      <c r="BC129" s="767"/>
      <c r="BD129" s="767"/>
      <c r="BE129" s="768"/>
      <c r="BF129" s="769">
        <v>5.9</v>
      </c>
      <c r="BG129" s="770"/>
      <c r="BH129" s="770"/>
      <c r="BI129" s="770"/>
      <c r="BJ129" s="770"/>
      <c r="BK129" s="770"/>
      <c r="BL129" s="771"/>
      <c r="BM129" s="769">
        <v>25</v>
      </c>
      <c r="BN129" s="770"/>
      <c r="BO129" s="770"/>
      <c r="BP129" s="770"/>
      <c r="BQ129" s="770"/>
      <c r="BR129" s="770"/>
      <c r="BS129" s="771"/>
      <c r="BT129" s="769">
        <v>35</v>
      </c>
      <c r="BU129" s="772"/>
      <c r="BV129" s="772"/>
      <c r="BW129" s="772"/>
      <c r="BX129" s="772"/>
      <c r="BY129" s="772"/>
      <c r="BZ129" s="77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61" t="s">
        <v>459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460</v>
      </c>
      <c r="X130" s="764"/>
      <c r="Y130" s="764"/>
      <c r="Z130" s="765"/>
      <c r="AA130" s="739">
        <v>642465</v>
      </c>
      <c r="AB130" s="724"/>
      <c r="AC130" s="724"/>
      <c r="AD130" s="724"/>
      <c r="AE130" s="725"/>
      <c r="AF130" s="723">
        <v>651432</v>
      </c>
      <c r="AG130" s="724"/>
      <c r="AH130" s="724"/>
      <c r="AI130" s="724"/>
      <c r="AJ130" s="725"/>
      <c r="AK130" s="723">
        <v>741487</v>
      </c>
      <c r="AL130" s="724"/>
      <c r="AM130" s="724"/>
      <c r="AN130" s="724"/>
      <c r="AO130" s="725"/>
      <c r="AP130" s="783"/>
      <c r="AQ130" s="784"/>
      <c r="AR130" s="784"/>
      <c r="AS130" s="784"/>
      <c r="AT130" s="785"/>
      <c r="AU130" s="235"/>
      <c r="AV130" s="235"/>
      <c r="AW130" s="235"/>
      <c r="AX130" s="758" t="s">
        <v>461</v>
      </c>
      <c r="AY130" s="759"/>
      <c r="AZ130" s="759"/>
      <c r="BA130" s="759"/>
      <c r="BB130" s="759"/>
      <c r="BC130" s="759"/>
      <c r="BD130" s="759"/>
      <c r="BE130" s="760"/>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5609126</v>
      </c>
      <c r="AB131" s="717"/>
      <c r="AC131" s="717"/>
      <c r="AD131" s="717"/>
      <c r="AE131" s="718"/>
      <c r="AF131" s="719">
        <v>5731451</v>
      </c>
      <c r="AG131" s="717"/>
      <c r="AH131" s="717"/>
      <c r="AI131" s="717"/>
      <c r="AJ131" s="718"/>
      <c r="AK131" s="719">
        <v>5759021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29" t="s">
        <v>463</v>
      </c>
      <c r="B132" s="730"/>
      <c r="C132" s="730"/>
      <c r="D132" s="730"/>
      <c r="E132" s="730"/>
      <c r="F132" s="730"/>
      <c r="G132" s="730"/>
      <c r="H132" s="730"/>
      <c r="I132" s="730"/>
      <c r="J132" s="730"/>
      <c r="K132" s="730"/>
      <c r="L132" s="730"/>
      <c r="M132" s="730"/>
      <c r="N132" s="730"/>
      <c r="O132" s="730"/>
      <c r="P132" s="730"/>
      <c r="Q132" s="730"/>
      <c r="R132" s="730"/>
      <c r="S132" s="730"/>
      <c r="T132" s="730"/>
      <c r="U132" s="730"/>
      <c r="V132" s="733" t="s">
        <v>464</v>
      </c>
      <c r="W132" s="733"/>
      <c r="X132" s="733"/>
      <c r="Y132" s="733"/>
      <c r="Z132" s="734"/>
      <c r="AA132" s="735">
        <v>7.2247797609999997</v>
      </c>
      <c r="AB132" s="736"/>
      <c r="AC132" s="736"/>
      <c r="AD132" s="736"/>
      <c r="AE132" s="737"/>
      <c r="AF132" s="738">
        <v>6.8775603250000001</v>
      </c>
      <c r="AG132" s="736"/>
      <c r="AH132" s="736"/>
      <c r="AI132" s="736"/>
      <c r="AJ132" s="737"/>
      <c r="AK132" s="738">
        <v>3.7539713780000001</v>
      </c>
      <c r="AL132" s="736"/>
      <c r="AM132" s="736"/>
      <c r="AN132" s="736"/>
      <c r="AO132" s="737"/>
      <c r="AP132" s="750"/>
      <c r="AQ132" s="751"/>
      <c r="AR132" s="751"/>
      <c r="AS132" s="751"/>
      <c r="AT132" s="75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1"/>
      <c r="B133" s="732"/>
      <c r="C133" s="732"/>
      <c r="D133" s="732"/>
      <c r="E133" s="732"/>
      <c r="F133" s="732"/>
      <c r="G133" s="732"/>
      <c r="H133" s="732"/>
      <c r="I133" s="732"/>
      <c r="J133" s="732"/>
      <c r="K133" s="732"/>
      <c r="L133" s="732"/>
      <c r="M133" s="732"/>
      <c r="N133" s="732"/>
      <c r="O133" s="732"/>
      <c r="P133" s="732"/>
      <c r="Q133" s="732"/>
      <c r="R133" s="732"/>
      <c r="S133" s="732"/>
      <c r="T133" s="732"/>
      <c r="U133" s="732"/>
      <c r="V133" s="753" t="s">
        <v>465</v>
      </c>
      <c r="W133" s="753"/>
      <c r="X133" s="753"/>
      <c r="Y133" s="753"/>
      <c r="Z133" s="754"/>
      <c r="AA133" s="755">
        <v>7.5</v>
      </c>
      <c r="AB133" s="756"/>
      <c r="AC133" s="756"/>
      <c r="AD133" s="756"/>
      <c r="AE133" s="757"/>
      <c r="AF133" s="755">
        <v>7.1</v>
      </c>
      <c r="AG133" s="756"/>
      <c r="AH133" s="756"/>
      <c r="AI133" s="756"/>
      <c r="AJ133" s="757"/>
      <c r="AK133" s="755">
        <v>5.9</v>
      </c>
      <c r="AL133" s="756"/>
      <c r="AM133" s="756"/>
      <c r="AN133" s="756"/>
      <c r="AO133" s="757"/>
      <c r="AP133" s="726"/>
      <c r="AQ133" s="727"/>
      <c r="AR133" s="727"/>
      <c r="AS133" s="727"/>
      <c r="AT133" s="7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G7:DK7"/>
    <mergeCell ref="DL7:DP7"/>
    <mergeCell ref="DQ7:DU7"/>
    <mergeCell ref="AK7:AO7"/>
    <mergeCell ref="AP7:AT7"/>
    <mergeCell ref="AU7:AY7"/>
    <mergeCell ref="BS7:CG7"/>
    <mergeCell ref="CH7:CL7"/>
    <mergeCell ref="CM7:CQ7"/>
    <mergeCell ref="AP8:AT8"/>
    <mergeCell ref="AU8:AY8"/>
    <mergeCell ref="BS8:CG8"/>
    <mergeCell ref="CR7:CV7"/>
    <mergeCell ref="CW7:DA7"/>
    <mergeCell ref="DB7:DF7"/>
    <mergeCell ref="CH8:CL8"/>
    <mergeCell ref="CM8:CQ8"/>
    <mergeCell ref="CR8:CV8"/>
    <mergeCell ref="CW8:DA8"/>
    <mergeCell ref="B8:P8"/>
    <mergeCell ref="Q8:U8"/>
    <mergeCell ref="V8:Z8"/>
    <mergeCell ref="AA8:AE8"/>
    <mergeCell ref="AF8:AJ8"/>
    <mergeCell ref="AK8:AO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AZ56:BD56"/>
    <mergeCell ref="CR55:CV55"/>
    <mergeCell ref="CW55:DA55"/>
    <mergeCell ref="DB55:DF55"/>
    <mergeCell ref="DG55:DK55"/>
    <mergeCell ref="DL55:DP55"/>
    <mergeCell ref="CW56:DA56"/>
    <mergeCell ref="DL56:DP56"/>
    <mergeCell ref="DV55:DZ55"/>
    <mergeCell ref="B56:P56"/>
    <mergeCell ref="Q56:U56"/>
    <mergeCell ref="V56:Z56"/>
    <mergeCell ref="AA56:AE56"/>
    <mergeCell ref="AF56:AJ56"/>
    <mergeCell ref="AK56:AO56"/>
    <mergeCell ref="AP56:AT56"/>
    <mergeCell ref="AU56:AY56"/>
    <mergeCell ref="DG56:DK56"/>
    <mergeCell ref="DQ56:DU56"/>
    <mergeCell ref="DV56:DZ56"/>
    <mergeCell ref="B57:P57"/>
    <mergeCell ref="Q57:U57"/>
    <mergeCell ref="V57:Z57"/>
    <mergeCell ref="AA57:AE57"/>
    <mergeCell ref="AF57:AJ57"/>
    <mergeCell ref="BE56:BI56"/>
    <mergeCell ref="DG57:DK57"/>
    <mergeCell ref="AK57:AO57"/>
    <mergeCell ref="AU58:AY58"/>
    <mergeCell ref="AZ58:BD58"/>
    <mergeCell ref="BE58:BI58"/>
    <mergeCell ref="BS58:CG58"/>
    <mergeCell ref="CH58:CL58"/>
    <mergeCell ref="DB56:DF56"/>
    <mergeCell ref="BS56:CG56"/>
    <mergeCell ref="CH56:CL56"/>
    <mergeCell ref="CM56:CQ56"/>
    <mergeCell ref="CR56:CV56"/>
    <mergeCell ref="AZ57:BD57"/>
    <mergeCell ref="BE57:BI57"/>
    <mergeCell ref="BS57:CG57"/>
    <mergeCell ref="DV57:DZ57"/>
    <mergeCell ref="CW57:DA57"/>
    <mergeCell ref="DV58:DZ58"/>
    <mergeCell ref="CR58:CV58"/>
    <mergeCell ref="CW58:DA58"/>
    <mergeCell ref="DB58:DF58"/>
    <mergeCell ref="DG58:DK58"/>
    <mergeCell ref="B58:P58"/>
    <mergeCell ref="Q58:U58"/>
    <mergeCell ref="V58:Z58"/>
    <mergeCell ref="AA58:AE58"/>
    <mergeCell ref="AF58:AJ58"/>
    <mergeCell ref="AK58:AO58"/>
    <mergeCell ref="AP58:AT58"/>
    <mergeCell ref="CH57:CL57"/>
    <mergeCell ref="CM57:CQ57"/>
    <mergeCell ref="CH59:CL59"/>
    <mergeCell ref="CM59:CQ59"/>
    <mergeCell ref="CR59:CV59"/>
    <mergeCell ref="CM58:CQ58"/>
    <mergeCell ref="CR57:CV57"/>
    <mergeCell ref="AP57:AT57"/>
    <mergeCell ref="AU57:AY57"/>
    <mergeCell ref="CW59:DA59"/>
    <mergeCell ref="AP60:AT60"/>
    <mergeCell ref="AU60:AY60"/>
    <mergeCell ref="AZ60:BD60"/>
    <mergeCell ref="BE60:BI60"/>
    <mergeCell ref="BS60:CG60"/>
    <mergeCell ref="B60:P60"/>
    <mergeCell ref="Q60:U60"/>
    <mergeCell ref="V60:Z60"/>
    <mergeCell ref="AA60:AE60"/>
    <mergeCell ref="AF60:AJ60"/>
    <mergeCell ref="BE59:BI59"/>
    <mergeCell ref="B59:P59"/>
    <mergeCell ref="Q59:U59"/>
    <mergeCell ref="V59:Z59"/>
    <mergeCell ref="DB59:DF59"/>
    <mergeCell ref="DG59:DK59"/>
    <mergeCell ref="DL59:DP59"/>
    <mergeCell ref="DQ59:DU59"/>
    <mergeCell ref="DL57:DP57"/>
    <mergeCell ref="DQ57:DU57"/>
    <mergeCell ref="DB57:DF57"/>
    <mergeCell ref="DL58:DP58"/>
    <mergeCell ref="DQ58:DU58"/>
    <mergeCell ref="AK61:AO61"/>
    <mergeCell ref="AP61:AT61"/>
    <mergeCell ref="CH60:CL60"/>
    <mergeCell ref="CM60:CQ60"/>
    <mergeCell ref="CR60:CV60"/>
    <mergeCell ref="CW60:DA60"/>
    <mergeCell ref="AK60:AO60"/>
    <mergeCell ref="AZ61:BD61"/>
    <mergeCell ref="BE61:BI61"/>
    <mergeCell ref="BS61:CG61"/>
    <mergeCell ref="DQ60:DU60"/>
    <mergeCell ref="B61:P61"/>
    <mergeCell ref="Q61:U61"/>
    <mergeCell ref="AA59:AE59"/>
    <mergeCell ref="AF59:AJ59"/>
    <mergeCell ref="AA61:AE61"/>
    <mergeCell ref="AF61:AJ61"/>
    <mergeCell ref="DL61:DP61"/>
    <mergeCell ref="DQ61:DU61"/>
    <mergeCell ref="AU61:AY61"/>
    <mergeCell ref="DL63:DP63"/>
    <mergeCell ref="DQ63:DU63"/>
    <mergeCell ref="DV63:DZ63"/>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DV59:DZ59"/>
    <mergeCell ref="DV60:DZ60"/>
    <mergeCell ref="AK59:AO59"/>
    <mergeCell ref="AP59:AT59"/>
    <mergeCell ref="AU59:AY59"/>
    <mergeCell ref="AZ59:BD59"/>
    <mergeCell ref="DL60:DP60"/>
    <mergeCell ref="DB60:DF60"/>
    <mergeCell ref="DG60:DK60"/>
    <mergeCell ref="BS59:CG59"/>
    <mergeCell ref="BJ63:BN63"/>
    <mergeCell ref="BS63:CG63"/>
    <mergeCell ref="CR61:CV61"/>
    <mergeCell ref="CW61:DA61"/>
    <mergeCell ref="DB61:DF61"/>
    <mergeCell ref="DG61:DK61"/>
    <mergeCell ref="CH61:CL61"/>
    <mergeCell ref="CM61:CQ61"/>
    <mergeCell ref="DB64:DF64"/>
    <mergeCell ref="DG64:DK64"/>
    <mergeCell ref="CH63:CL63"/>
    <mergeCell ref="CM63:CQ63"/>
    <mergeCell ref="CR63:CV63"/>
    <mergeCell ref="CW63:DA63"/>
    <mergeCell ref="DB63:DF63"/>
    <mergeCell ref="DG63:DK63"/>
    <mergeCell ref="V61:Z61"/>
    <mergeCell ref="BS64:CG64"/>
    <mergeCell ref="CH64:CL64"/>
    <mergeCell ref="CM64:CQ64"/>
    <mergeCell ref="CR64:CV64"/>
    <mergeCell ref="CW64:DA64"/>
    <mergeCell ref="AP63:AT63"/>
    <mergeCell ref="AU63:AY63"/>
    <mergeCell ref="AZ63:BD63"/>
    <mergeCell ref="BE63:BI63"/>
    <mergeCell ref="AU66:AY67"/>
    <mergeCell ref="AZ66:BD67"/>
    <mergeCell ref="BS66:CG66"/>
    <mergeCell ref="CH66:CL66"/>
    <mergeCell ref="CM66:CQ66"/>
    <mergeCell ref="AF62:AJ62"/>
    <mergeCell ref="AK62:AO62"/>
    <mergeCell ref="AP62:AT62"/>
    <mergeCell ref="AU62:AY62"/>
    <mergeCell ref="AZ62:BD62"/>
    <mergeCell ref="DV67:DZ67"/>
    <mergeCell ref="CW66:DA66"/>
    <mergeCell ref="DB66:DF66"/>
    <mergeCell ref="DG66:DK66"/>
    <mergeCell ref="DL66:DP66"/>
    <mergeCell ref="DQ66:DU66"/>
    <mergeCell ref="DV66:DZ66"/>
    <mergeCell ref="DQ67:DU67"/>
    <mergeCell ref="CW67:DA67"/>
    <mergeCell ref="DB67:DF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CM70:CQ70"/>
    <mergeCell ref="DG69:DK69"/>
    <mergeCell ref="DL69:DP69"/>
    <mergeCell ref="DQ69:DU69"/>
    <mergeCell ref="DV69:DZ69"/>
    <mergeCell ref="B70:P70"/>
    <mergeCell ref="Q70:U70"/>
    <mergeCell ref="V70:Z70"/>
    <mergeCell ref="AA70:AE70"/>
    <mergeCell ref="AF70:AJ70"/>
    <mergeCell ref="CH70:CL70"/>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DB68:DF68"/>
    <mergeCell ref="DG68:DK68"/>
    <mergeCell ref="DL68:DP68"/>
    <mergeCell ref="DQ68:DU68"/>
    <mergeCell ref="DB71:DF71"/>
    <mergeCell ref="DG71:DK71"/>
    <mergeCell ref="DL71:DP71"/>
    <mergeCell ref="DQ71:DU71"/>
    <mergeCell ref="DV70:DZ70"/>
    <mergeCell ref="DG70:DK70"/>
    <mergeCell ref="DL70:DP70"/>
    <mergeCell ref="DQ70:DU70"/>
    <mergeCell ref="DV68:DZ68"/>
    <mergeCell ref="BS71:CG71"/>
    <mergeCell ref="CH71:CL71"/>
    <mergeCell ref="CM71:CQ71"/>
    <mergeCell ref="CR71:CV71"/>
    <mergeCell ref="CW71:DA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AK109:AO109"/>
    <mergeCell ref="AP109:AT109"/>
    <mergeCell ref="CF111:CJ111"/>
    <mergeCell ref="CM111:DF111"/>
    <mergeCell ref="DG111:DK111"/>
    <mergeCell ref="A108:AT108"/>
    <mergeCell ref="A109:Z109"/>
    <mergeCell ref="AA109:AE109"/>
    <mergeCell ref="AF109:AJ109"/>
    <mergeCell ref="DL111:DP111"/>
    <mergeCell ref="CF109:CJ109"/>
    <mergeCell ref="CK109:DF109"/>
    <mergeCell ref="DV102:DZ102"/>
    <mergeCell ref="BQ103:DZ103"/>
    <mergeCell ref="BQ104:DZ104"/>
    <mergeCell ref="AU108:DZ108"/>
    <mergeCell ref="AZ110:BP110"/>
    <mergeCell ref="BQ110:BU110"/>
    <mergeCell ref="BV110:BZ110"/>
    <mergeCell ref="A110:Z110"/>
    <mergeCell ref="AA110:AE110"/>
    <mergeCell ref="AF110:AJ110"/>
    <mergeCell ref="AK110:AO110"/>
    <mergeCell ref="AP110:AT110"/>
    <mergeCell ref="AU110:AY118"/>
    <mergeCell ref="AF117:AJ117"/>
    <mergeCell ref="AK117:AO117"/>
    <mergeCell ref="AP117:AT117"/>
    <mergeCell ref="AP116:AT116"/>
    <mergeCell ref="AZ112:BP112"/>
    <mergeCell ref="BQ112:BU112"/>
    <mergeCell ref="DG109:DK109"/>
    <mergeCell ref="DL109:DP109"/>
    <mergeCell ref="DQ109:DU109"/>
    <mergeCell ref="DV109:DZ109"/>
    <mergeCell ref="AU109:BP109"/>
    <mergeCell ref="BQ109:BU109"/>
    <mergeCell ref="BV109:BZ109"/>
    <mergeCell ref="CA109:CE109"/>
    <mergeCell ref="DG112:DK112"/>
    <mergeCell ref="DL112:DP112"/>
    <mergeCell ref="DQ112:DU112"/>
    <mergeCell ref="DV112:DZ112"/>
    <mergeCell ref="C113:Z113"/>
    <mergeCell ref="AA113:AE113"/>
    <mergeCell ref="AF113:AJ113"/>
    <mergeCell ref="AK113:AO113"/>
    <mergeCell ref="AP113:AT113"/>
    <mergeCell ref="AZ113:BP113"/>
    <mergeCell ref="CA110:CE110"/>
    <mergeCell ref="CF110:CJ110"/>
    <mergeCell ref="CK110:CL119"/>
    <mergeCell ref="AZ111:BP111"/>
    <mergeCell ref="BQ111:BU111"/>
    <mergeCell ref="BV111:BZ111"/>
    <mergeCell ref="CA111:CE111"/>
    <mergeCell ref="AZ115:BP115"/>
    <mergeCell ref="BQ115:BU115"/>
    <mergeCell ref="CF116:CJ116"/>
    <mergeCell ref="CM110:DF110"/>
    <mergeCell ref="DG110:DK110"/>
    <mergeCell ref="DL110:DP110"/>
    <mergeCell ref="DQ110:DU110"/>
    <mergeCell ref="DV110:DZ110"/>
    <mergeCell ref="A111:Z111"/>
    <mergeCell ref="AA111:AE111"/>
    <mergeCell ref="AF111:AJ111"/>
    <mergeCell ref="AK111:AO111"/>
    <mergeCell ref="AP111:AT111"/>
    <mergeCell ref="DV113:DZ113"/>
    <mergeCell ref="C114:Z114"/>
    <mergeCell ref="AA114:AE114"/>
    <mergeCell ref="AF114:AJ114"/>
    <mergeCell ref="BV114:BZ114"/>
    <mergeCell ref="CA114:CE114"/>
    <mergeCell ref="CF114:CJ114"/>
    <mergeCell ref="CM114:DF114"/>
    <mergeCell ref="AP112:AT112"/>
    <mergeCell ref="DQ114:DU114"/>
    <mergeCell ref="DV114:DZ114"/>
    <mergeCell ref="C115:Z115"/>
    <mergeCell ref="AA115:AE115"/>
    <mergeCell ref="AF115:AJ115"/>
    <mergeCell ref="AK115:AO115"/>
    <mergeCell ref="AP115:AT115"/>
    <mergeCell ref="DL113:DP113"/>
    <mergeCell ref="DQ113:DU113"/>
    <mergeCell ref="DL116:DP116"/>
    <mergeCell ref="BV112:BZ112"/>
    <mergeCell ref="CA112:CE112"/>
    <mergeCell ref="CF112:CJ112"/>
    <mergeCell ref="CM112:DF112"/>
    <mergeCell ref="A112:B116"/>
    <mergeCell ref="C112:Z112"/>
    <mergeCell ref="AA112:AE112"/>
    <mergeCell ref="AF112:AJ112"/>
    <mergeCell ref="AK112:AO112"/>
    <mergeCell ref="CM116:DF116"/>
    <mergeCell ref="DG116:DK116"/>
    <mergeCell ref="BQ113:BU113"/>
    <mergeCell ref="BV113:BZ113"/>
    <mergeCell ref="CA113:CE113"/>
    <mergeCell ref="CF113:CJ113"/>
    <mergeCell ref="CM113:DF113"/>
    <mergeCell ref="DG113:DK113"/>
    <mergeCell ref="CF115:CJ115"/>
    <mergeCell ref="CM115:DF115"/>
    <mergeCell ref="DG115:DK115"/>
    <mergeCell ref="DL115:DP115"/>
    <mergeCell ref="DQ115:DU115"/>
    <mergeCell ref="AK114:AO114"/>
    <mergeCell ref="AP114:AT114"/>
    <mergeCell ref="AZ114:BP114"/>
    <mergeCell ref="BQ114:BU114"/>
    <mergeCell ref="BV115:BZ115"/>
    <mergeCell ref="DG114:DK114"/>
    <mergeCell ref="DL114:DP114"/>
    <mergeCell ref="BV116:BZ116"/>
    <mergeCell ref="CA116:CE116"/>
    <mergeCell ref="CA115:CE115"/>
    <mergeCell ref="A117:X117"/>
    <mergeCell ref="Y117:Z117"/>
    <mergeCell ref="AA117:AE117"/>
    <mergeCell ref="AZ117:BP117"/>
    <mergeCell ref="BQ117:BU117"/>
    <mergeCell ref="BV117:BZ117"/>
    <mergeCell ref="CA117:CE117"/>
    <mergeCell ref="DV117:DZ117"/>
    <mergeCell ref="DQ116:DU116"/>
    <mergeCell ref="DV116:DZ116"/>
    <mergeCell ref="DV115:DZ115"/>
    <mergeCell ref="C116:Z116"/>
    <mergeCell ref="AA116:AE116"/>
    <mergeCell ref="AF116:AJ116"/>
    <mergeCell ref="AK116:AO116"/>
    <mergeCell ref="AZ116:BP116"/>
    <mergeCell ref="BQ116:BU116"/>
    <mergeCell ref="BO118:BP118"/>
    <mergeCell ref="CF117:CJ117"/>
    <mergeCell ref="CM117:DF117"/>
    <mergeCell ref="DG117:DK117"/>
    <mergeCell ref="DL117:DP117"/>
    <mergeCell ref="DQ117:DU117"/>
    <mergeCell ref="BV118:BZ118"/>
    <mergeCell ref="CA118:CE118"/>
    <mergeCell ref="CF118:CJ118"/>
    <mergeCell ref="CM118:DF118"/>
    <mergeCell ref="DG118:DK118"/>
    <mergeCell ref="A118:Z118"/>
    <mergeCell ref="AA118:AE118"/>
    <mergeCell ref="AF118:AJ118"/>
    <mergeCell ref="AK118:AO118"/>
    <mergeCell ref="AP118:AT118"/>
    <mergeCell ref="DL118:DP118"/>
    <mergeCell ref="DQ118:DU118"/>
    <mergeCell ref="DV118:DZ118"/>
    <mergeCell ref="A119:B127"/>
    <mergeCell ref="C119:Z119"/>
    <mergeCell ref="AA119:AE119"/>
    <mergeCell ref="AF119:AJ119"/>
    <mergeCell ref="AK119:AO119"/>
    <mergeCell ref="AP119:AT119"/>
    <mergeCell ref="BQ118:BU118"/>
    <mergeCell ref="AZ120:BP120"/>
    <mergeCell ref="AZ119:BP119"/>
    <mergeCell ref="BQ119:BU119"/>
    <mergeCell ref="BV119:BZ119"/>
    <mergeCell ref="CA119:CE119"/>
    <mergeCell ref="CF119:CJ119"/>
    <mergeCell ref="DQ123:DU123"/>
    <mergeCell ref="DG119:DK119"/>
    <mergeCell ref="DL119:DP119"/>
    <mergeCell ref="DQ119:DU119"/>
    <mergeCell ref="CK120:CO124"/>
    <mergeCell ref="CP120:DF120"/>
    <mergeCell ref="DQ120:DU120"/>
    <mergeCell ref="DQ122:DU122"/>
    <mergeCell ref="DL123:DP123"/>
    <mergeCell ref="CM119:DF119"/>
    <mergeCell ref="DV119:DZ119"/>
    <mergeCell ref="C120:Z120"/>
    <mergeCell ref="AA120:AE120"/>
    <mergeCell ref="AF120:AJ120"/>
    <mergeCell ref="AK120:AO120"/>
    <mergeCell ref="AP120:AT120"/>
    <mergeCell ref="BQ120:BU120"/>
    <mergeCell ref="BV120:BZ120"/>
    <mergeCell ref="CA120:CE120"/>
    <mergeCell ref="CF120:CJ120"/>
    <mergeCell ref="BQ121:BU121"/>
    <mergeCell ref="BV121:BZ121"/>
    <mergeCell ref="CA121:CE121"/>
    <mergeCell ref="CF121:CJ121"/>
    <mergeCell ref="DG120:DK120"/>
    <mergeCell ref="DL120:DP120"/>
    <mergeCell ref="DG121:DK121"/>
    <mergeCell ref="DV120:DZ120"/>
    <mergeCell ref="C121:Z121"/>
    <mergeCell ref="AA121:AE121"/>
    <mergeCell ref="AF121:AJ121"/>
    <mergeCell ref="AK121:AO121"/>
    <mergeCell ref="AP121:AT121"/>
    <mergeCell ref="AZ121:BP121"/>
    <mergeCell ref="DL121:DP121"/>
    <mergeCell ref="DQ121:DU121"/>
    <mergeCell ref="CP121:DF121"/>
    <mergeCell ref="C122:Z122"/>
    <mergeCell ref="AA122:AE122"/>
    <mergeCell ref="AF122:AJ122"/>
    <mergeCell ref="AK122:AO122"/>
    <mergeCell ref="AP122:AT122"/>
    <mergeCell ref="AU119:AY122"/>
    <mergeCell ref="DV122:DZ122"/>
    <mergeCell ref="C123:Z123"/>
    <mergeCell ref="AA123:AE123"/>
    <mergeCell ref="AF123:AJ123"/>
    <mergeCell ref="AK123:AO123"/>
    <mergeCell ref="AP123:AT123"/>
    <mergeCell ref="CF122:CJ122"/>
    <mergeCell ref="DG123:DK123"/>
    <mergeCell ref="DG122:DK122"/>
    <mergeCell ref="DL122:DP122"/>
    <mergeCell ref="DV121:DZ121"/>
    <mergeCell ref="AU123:BP123"/>
    <mergeCell ref="BO122:BP122"/>
    <mergeCell ref="BQ122:BU122"/>
    <mergeCell ref="CA123:CE123"/>
    <mergeCell ref="CF123:CJ123"/>
    <mergeCell ref="CP123:DF123"/>
    <mergeCell ref="CP122:DF122"/>
    <mergeCell ref="BV122:BZ122"/>
    <mergeCell ref="CA122:CE122"/>
    <mergeCell ref="DV123:DZ123"/>
    <mergeCell ref="C124:Z124"/>
    <mergeCell ref="AA124:AE124"/>
    <mergeCell ref="AF124:AJ124"/>
    <mergeCell ref="AK124:AO124"/>
    <mergeCell ref="AP124:AT124"/>
    <mergeCell ref="CP124:DF124"/>
    <mergeCell ref="DG124:DK124"/>
    <mergeCell ref="BQ123:BU123"/>
    <mergeCell ref="BV123:BZ123"/>
    <mergeCell ref="DV127:DZ127"/>
    <mergeCell ref="DQ126:DU126"/>
    <mergeCell ref="DV126:DZ126"/>
    <mergeCell ref="DV124:DZ124"/>
    <mergeCell ref="BT126:BZ126"/>
    <mergeCell ref="CP126:DF126"/>
    <mergeCell ref="DG126:DK126"/>
    <mergeCell ref="DL126:DP126"/>
    <mergeCell ref="C127:Z127"/>
    <mergeCell ref="AA127:AE127"/>
    <mergeCell ref="AF127:AJ127"/>
    <mergeCell ref="AK127:AO127"/>
    <mergeCell ref="DL124:DP124"/>
    <mergeCell ref="DQ124:DU124"/>
    <mergeCell ref="C125:Z125"/>
    <mergeCell ref="AA125:AE125"/>
    <mergeCell ref="AF125:AJ125"/>
    <mergeCell ref="AK125:AO125"/>
    <mergeCell ref="AP125:AT125"/>
    <mergeCell ref="CK125:CO127"/>
    <mergeCell ref="CP125:DF125"/>
    <mergeCell ref="DV125:DZ125"/>
    <mergeCell ref="C126:Z126"/>
    <mergeCell ref="AA126:AE126"/>
    <mergeCell ref="AF126:AJ126"/>
    <mergeCell ref="AK126:AO126"/>
    <mergeCell ref="AP126:AT126"/>
    <mergeCell ref="AX126:BE126"/>
    <mergeCell ref="DG125:DK125"/>
    <mergeCell ref="DL125:DP125"/>
    <mergeCell ref="DQ125:DU125"/>
    <mergeCell ref="BT127:BZ127"/>
    <mergeCell ref="CP127:DF127"/>
    <mergeCell ref="DG127:DK127"/>
    <mergeCell ref="DL127:DP127"/>
    <mergeCell ref="DQ127:DU127"/>
    <mergeCell ref="BM128:BS128"/>
    <mergeCell ref="BT128:BZ128"/>
    <mergeCell ref="A129:V129"/>
    <mergeCell ref="W129:Z129"/>
    <mergeCell ref="AA129:AE129"/>
    <mergeCell ref="AF129:AJ129"/>
    <mergeCell ref="AK129:AO129"/>
    <mergeCell ref="AP129:AT129"/>
    <mergeCell ref="A128:V128"/>
    <mergeCell ref="W128:Z128"/>
    <mergeCell ref="AX129:BE129"/>
    <mergeCell ref="BF129:BL129"/>
    <mergeCell ref="BM129:BS129"/>
    <mergeCell ref="BT129:BZ129"/>
    <mergeCell ref="AP127:AT127"/>
    <mergeCell ref="AX127:BE127"/>
    <mergeCell ref="BF127:BL127"/>
    <mergeCell ref="BM127:BS127"/>
    <mergeCell ref="AX128:BE128"/>
    <mergeCell ref="BF128:BL128"/>
    <mergeCell ref="BF126:BL126"/>
    <mergeCell ref="BM126:BS126"/>
    <mergeCell ref="AP132:AT132"/>
    <mergeCell ref="V133:Z133"/>
    <mergeCell ref="AA133:AE133"/>
    <mergeCell ref="AF133:AJ133"/>
    <mergeCell ref="AK133:AO133"/>
    <mergeCell ref="AX130:BE130"/>
    <mergeCell ref="A130:V130"/>
    <mergeCell ref="W130:Z130"/>
    <mergeCell ref="AA130:AE130"/>
    <mergeCell ref="AF130:AJ130"/>
    <mergeCell ref="AA128:AE128"/>
    <mergeCell ref="AF128:AJ128"/>
    <mergeCell ref="AK128:AO128"/>
    <mergeCell ref="AP128:AT128"/>
    <mergeCell ref="AP130:AT130"/>
    <mergeCell ref="AP133:AT133"/>
    <mergeCell ref="A132:U133"/>
    <mergeCell ref="V132:Z132"/>
    <mergeCell ref="AA132:AE132"/>
    <mergeCell ref="AF132:AJ132"/>
    <mergeCell ref="AK132:AO132"/>
    <mergeCell ref="BM130:BS130"/>
    <mergeCell ref="BT130:BZ130"/>
    <mergeCell ref="A131:V131"/>
    <mergeCell ref="W131:Z131"/>
    <mergeCell ref="AA131:AE131"/>
    <mergeCell ref="AF131:AJ131"/>
    <mergeCell ref="AK131:AO131"/>
    <mergeCell ref="AP131:AT131"/>
    <mergeCell ref="BF130:BL130"/>
    <mergeCell ref="AK130:AO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1971429</v>
      </c>
      <c r="L9" s="264">
        <v>56923</v>
      </c>
      <c r="M9" s="265">
        <v>59313</v>
      </c>
      <c r="N9" s="266">
        <v>-4</v>
      </c>
    </row>
    <row r="10" spans="1:16" x14ac:dyDescent="0.15">
      <c r="A10" s="248"/>
      <c r="B10" s="244"/>
      <c r="C10" s="244"/>
      <c r="D10" s="244"/>
      <c r="E10" s="244"/>
      <c r="F10" s="244"/>
      <c r="G10" s="1133" t="s">
        <v>474</v>
      </c>
      <c r="H10" s="1134"/>
      <c r="I10" s="1134"/>
      <c r="J10" s="1135"/>
      <c r="K10" s="267">
        <v>175727</v>
      </c>
      <c r="L10" s="268">
        <v>5074</v>
      </c>
      <c r="M10" s="269">
        <v>5376</v>
      </c>
      <c r="N10" s="270">
        <v>-5.6</v>
      </c>
    </row>
    <row r="11" spans="1:16" ht="13.5" customHeight="1" x14ac:dyDescent="0.15">
      <c r="A11" s="248"/>
      <c r="B11" s="244"/>
      <c r="C11" s="244"/>
      <c r="D11" s="244"/>
      <c r="E11" s="244"/>
      <c r="F11" s="244"/>
      <c r="G11" s="1133" t="s">
        <v>475</v>
      </c>
      <c r="H11" s="1134"/>
      <c r="I11" s="1134"/>
      <c r="J11" s="1135"/>
      <c r="K11" s="267">
        <v>303846</v>
      </c>
      <c r="L11" s="268">
        <v>8773</v>
      </c>
      <c r="M11" s="269">
        <v>7786</v>
      </c>
      <c r="N11" s="270">
        <v>12.7</v>
      </c>
    </row>
    <row r="12" spans="1:16" ht="13.5" customHeight="1" x14ac:dyDescent="0.15">
      <c r="A12" s="248"/>
      <c r="B12" s="244"/>
      <c r="C12" s="244"/>
      <c r="D12" s="244"/>
      <c r="E12" s="244"/>
      <c r="F12" s="244"/>
      <c r="G12" s="1133" t="s">
        <v>476</v>
      </c>
      <c r="H12" s="1134"/>
      <c r="I12" s="1134"/>
      <c r="J12" s="1135"/>
      <c r="K12" s="267" t="s">
        <v>477</v>
      </c>
      <c r="L12" s="268" t="s">
        <v>477</v>
      </c>
      <c r="M12" s="269">
        <v>131</v>
      </c>
      <c r="N12" s="270" t="s">
        <v>477</v>
      </c>
    </row>
    <row r="13" spans="1:16" ht="13.5" customHeight="1" x14ac:dyDescent="0.15">
      <c r="A13" s="248"/>
      <c r="B13" s="244"/>
      <c r="C13" s="244"/>
      <c r="D13" s="244"/>
      <c r="E13" s="244"/>
      <c r="F13" s="244"/>
      <c r="G13" s="1133" t="s">
        <v>478</v>
      </c>
      <c r="H13" s="1134"/>
      <c r="I13" s="1134"/>
      <c r="J13" s="1135"/>
      <c r="K13" s="267" t="s">
        <v>477</v>
      </c>
      <c r="L13" s="268" t="s">
        <v>477</v>
      </c>
      <c r="M13" s="269">
        <v>5</v>
      </c>
      <c r="N13" s="270" t="s">
        <v>477</v>
      </c>
    </row>
    <row r="14" spans="1:16" ht="13.5" customHeight="1" x14ac:dyDescent="0.15">
      <c r="A14" s="248"/>
      <c r="B14" s="244"/>
      <c r="C14" s="244"/>
      <c r="D14" s="244"/>
      <c r="E14" s="244"/>
      <c r="F14" s="244"/>
      <c r="G14" s="1133" t="s">
        <v>479</v>
      </c>
      <c r="H14" s="1134"/>
      <c r="I14" s="1134"/>
      <c r="J14" s="1135"/>
      <c r="K14" s="267">
        <v>54979</v>
      </c>
      <c r="L14" s="268">
        <v>1587</v>
      </c>
      <c r="M14" s="269">
        <v>2777</v>
      </c>
      <c r="N14" s="270">
        <v>-42.9</v>
      </c>
    </row>
    <row r="15" spans="1:16" ht="13.5" customHeight="1" x14ac:dyDescent="0.15">
      <c r="A15" s="248"/>
      <c r="B15" s="244"/>
      <c r="C15" s="244"/>
      <c r="D15" s="244"/>
      <c r="E15" s="244"/>
      <c r="F15" s="244"/>
      <c r="G15" s="1133" t="s">
        <v>480</v>
      </c>
      <c r="H15" s="1134"/>
      <c r="I15" s="1134"/>
      <c r="J15" s="1135"/>
      <c r="K15" s="267">
        <v>20280</v>
      </c>
      <c r="L15" s="268">
        <v>586</v>
      </c>
      <c r="M15" s="269">
        <v>1317</v>
      </c>
      <c r="N15" s="270">
        <v>-55.5</v>
      </c>
    </row>
    <row r="16" spans="1:16" x14ac:dyDescent="0.15">
      <c r="A16" s="248"/>
      <c r="B16" s="244"/>
      <c r="C16" s="244"/>
      <c r="D16" s="244"/>
      <c r="E16" s="244"/>
      <c r="F16" s="244"/>
      <c r="G16" s="1136" t="s">
        <v>481</v>
      </c>
      <c r="H16" s="1137"/>
      <c r="I16" s="1137"/>
      <c r="J16" s="1138"/>
      <c r="K16" s="268">
        <v>-236079</v>
      </c>
      <c r="L16" s="268">
        <v>-6817</v>
      </c>
      <c r="M16" s="269">
        <v>-6006</v>
      </c>
      <c r="N16" s="270">
        <v>13.5</v>
      </c>
    </row>
    <row r="17" spans="1:16" x14ac:dyDescent="0.15">
      <c r="A17" s="248"/>
      <c r="B17" s="244"/>
      <c r="C17" s="244"/>
      <c r="D17" s="244"/>
      <c r="E17" s="244"/>
      <c r="F17" s="244"/>
      <c r="G17" s="1136" t="s">
        <v>170</v>
      </c>
      <c r="H17" s="1137"/>
      <c r="I17" s="1137"/>
      <c r="J17" s="1138"/>
      <c r="K17" s="268">
        <v>2290182</v>
      </c>
      <c r="L17" s="268">
        <v>66127</v>
      </c>
      <c r="M17" s="269">
        <v>70700</v>
      </c>
      <c r="N17" s="270">
        <v>-6.5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5.95</v>
      </c>
      <c r="L21" s="281">
        <v>6.73</v>
      </c>
      <c r="M21" s="282">
        <v>-0.78</v>
      </c>
      <c r="N21" s="249"/>
      <c r="O21" s="283"/>
      <c r="P21" s="279"/>
    </row>
    <row r="22" spans="1:16" s="284" customFormat="1" x14ac:dyDescent="0.15">
      <c r="A22" s="279"/>
      <c r="B22" s="249"/>
      <c r="C22" s="249"/>
      <c r="D22" s="249"/>
      <c r="E22" s="249"/>
      <c r="F22" s="249"/>
      <c r="G22" s="1130" t="s">
        <v>487</v>
      </c>
      <c r="H22" s="1131"/>
      <c r="I22" s="1131"/>
      <c r="J22" s="1132"/>
      <c r="K22" s="285">
        <v>95.3</v>
      </c>
      <c r="L22" s="286">
        <v>96.8</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759962</v>
      </c>
      <c r="L32" s="294">
        <v>21943</v>
      </c>
      <c r="M32" s="295">
        <v>33640</v>
      </c>
      <c r="N32" s="296">
        <v>-34.799999999999997</v>
      </c>
    </row>
    <row r="33" spans="1:16" ht="13.5" customHeight="1" x14ac:dyDescent="0.15">
      <c r="A33" s="248"/>
      <c r="B33" s="244"/>
      <c r="C33" s="244"/>
      <c r="D33" s="244"/>
      <c r="E33" s="244"/>
      <c r="F33" s="244"/>
      <c r="G33" s="1121" t="s">
        <v>491</v>
      </c>
      <c r="H33" s="1122"/>
      <c r="I33" s="1122"/>
      <c r="J33" s="1123"/>
      <c r="K33" s="294" t="s">
        <v>477</v>
      </c>
      <c r="L33" s="294" t="s">
        <v>477</v>
      </c>
      <c r="M33" s="295" t="s">
        <v>477</v>
      </c>
      <c r="N33" s="296" t="s">
        <v>477</v>
      </c>
    </row>
    <row r="34" spans="1:16" ht="27" customHeight="1" x14ac:dyDescent="0.15">
      <c r="A34" s="248"/>
      <c r="B34" s="244"/>
      <c r="C34" s="244"/>
      <c r="D34" s="244"/>
      <c r="E34" s="244"/>
      <c r="F34" s="244"/>
      <c r="G34" s="1121" t="s">
        <v>492</v>
      </c>
      <c r="H34" s="1122"/>
      <c r="I34" s="1122"/>
      <c r="J34" s="1123"/>
      <c r="K34" s="294" t="s">
        <v>477</v>
      </c>
      <c r="L34" s="294" t="s">
        <v>477</v>
      </c>
      <c r="M34" s="295">
        <v>3</v>
      </c>
      <c r="N34" s="296" t="s">
        <v>477</v>
      </c>
    </row>
    <row r="35" spans="1:16" ht="27" customHeight="1" x14ac:dyDescent="0.15">
      <c r="A35" s="248"/>
      <c r="B35" s="244"/>
      <c r="C35" s="244"/>
      <c r="D35" s="244"/>
      <c r="E35" s="244"/>
      <c r="F35" s="244"/>
      <c r="G35" s="1121" t="s">
        <v>493</v>
      </c>
      <c r="H35" s="1122"/>
      <c r="I35" s="1122"/>
      <c r="J35" s="1123"/>
      <c r="K35" s="294">
        <v>144152</v>
      </c>
      <c r="L35" s="294">
        <v>4162</v>
      </c>
      <c r="M35" s="295">
        <v>10374</v>
      </c>
      <c r="N35" s="296">
        <v>-59.9</v>
      </c>
    </row>
    <row r="36" spans="1:16" ht="27" customHeight="1" x14ac:dyDescent="0.15">
      <c r="A36" s="248"/>
      <c r="B36" s="244"/>
      <c r="C36" s="244"/>
      <c r="D36" s="244"/>
      <c r="E36" s="244"/>
      <c r="F36" s="244"/>
      <c r="G36" s="1121" t="s">
        <v>494</v>
      </c>
      <c r="H36" s="1122"/>
      <c r="I36" s="1122"/>
      <c r="J36" s="1123"/>
      <c r="K36" s="294">
        <v>62925</v>
      </c>
      <c r="L36" s="294">
        <v>1817</v>
      </c>
      <c r="M36" s="295">
        <v>2665</v>
      </c>
      <c r="N36" s="296">
        <v>-31.8</v>
      </c>
    </row>
    <row r="37" spans="1:16" ht="13.5" customHeight="1" x14ac:dyDescent="0.15">
      <c r="A37" s="248"/>
      <c r="B37" s="244"/>
      <c r="C37" s="244"/>
      <c r="D37" s="244"/>
      <c r="E37" s="244"/>
      <c r="F37" s="244"/>
      <c r="G37" s="1121" t="s">
        <v>495</v>
      </c>
      <c r="H37" s="1122"/>
      <c r="I37" s="1122"/>
      <c r="J37" s="1123"/>
      <c r="K37" s="294" t="s">
        <v>477</v>
      </c>
      <c r="L37" s="294" t="s">
        <v>477</v>
      </c>
      <c r="M37" s="295">
        <v>1343</v>
      </c>
      <c r="N37" s="296" t="s">
        <v>477</v>
      </c>
    </row>
    <row r="38" spans="1:16" ht="27" customHeight="1" x14ac:dyDescent="0.15">
      <c r="A38" s="248"/>
      <c r="B38" s="244"/>
      <c r="C38" s="244"/>
      <c r="D38" s="244"/>
      <c r="E38" s="244"/>
      <c r="F38" s="244"/>
      <c r="G38" s="1124" t="s">
        <v>496</v>
      </c>
      <c r="H38" s="1125"/>
      <c r="I38" s="1125"/>
      <c r="J38" s="1126"/>
      <c r="K38" s="297" t="s">
        <v>477</v>
      </c>
      <c r="L38" s="297" t="s">
        <v>477</v>
      </c>
      <c r="M38" s="298">
        <v>2</v>
      </c>
      <c r="N38" s="299" t="s">
        <v>477</v>
      </c>
      <c r="O38" s="293"/>
    </row>
    <row r="39" spans="1:16" x14ac:dyDescent="0.15">
      <c r="A39" s="248"/>
      <c r="B39" s="244"/>
      <c r="C39" s="244"/>
      <c r="D39" s="244"/>
      <c r="E39" s="244"/>
      <c r="F39" s="244"/>
      <c r="G39" s="1124" t="s">
        <v>497</v>
      </c>
      <c r="H39" s="1125"/>
      <c r="I39" s="1125"/>
      <c r="J39" s="1126"/>
      <c r="K39" s="300">
        <v>-9360</v>
      </c>
      <c r="L39" s="300">
        <v>-270</v>
      </c>
      <c r="M39" s="301">
        <v>-3110</v>
      </c>
      <c r="N39" s="302">
        <v>-91.3</v>
      </c>
      <c r="O39" s="293"/>
    </row>
    <row r="40" spans="1:16" ht="27" customHeight="1" x14ac:dyDescent="0.15">
      <c r="A40" s="248"/>
      <c r="B40" s="244"/>
      <c r="C40" s="244"/>
      <c r="D40" s="244"/>
      <c r="E40" s="244"/>
      <c r="F40" s="244"/>
      <c r="G40" s="1121" t="s">
        <v>498</v>
      </c>
      <c r="H40" s="1122"/>
      <c r="I40" s="1122"/>
      <c r="J40" s="1123"/>
      <c r="K40" s="300">
        <v>-741487</v>
      </c>
      <c r="L40" s="300">
        <v>-21410</v>
      </c>
      <c r="M40" s="301">
        <v>-31707</v>
      </c>
      <c r="N40" s="302">
        <v>-32.5</v>
      </c>
      <c r="O40" s="293"/>
    </row>
    <row r="41" spans="1:16" x14ac:dyDescent="0.15">
      <c r="A41" s="248"/>
      <c r="B41" s="244"/>
      <c r="C41" s="244"/>
      <c r="D41" s="244"/>
      <c r="E41" s="244"/>
      <c r="F41" s="244"/>
      <c r="G41" s="1127" t="s">
        <v>281</v>
      </c>
      <c r="H41" s="1128"/>
      <c r="I41" s="1128"/>
      <c r="J41" s="1129"/>
      <c r="K41" s="294">
        <v>216192</v>
      </c>
      <c r="L41" s="300">
        <v>6242</v>
      </c>
      <c r="M41" s="301">
        <v>13210</v>
      </c>
      <c r="N41" s="302">
        <v>-52.7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1143376</v>
      </c>
      <c r="J51" s="320">
        <v>34057</v>
      </c>
      <c r="K51" s="321">
        <v>-37.5</v>
      </c>
      <c r="L51" s="322">
        <v>49426</v>
      </c>
      <c r="M51" s="323">
        <v>4.5999999999999996</v>
      </c>
      <c r="N51" s="324">
        <v>-42.1</v>
      </c>
    </row>
    <row r="52" spans="1:14" x14ac:dyDescent="0.15">
      <c r="A52" s="248"/>
      <c r="B52" s="244"/>
      <c r="C52" s="244"/>
      <c r="D52" s="244"/>
      <c r="E52" s="244"/>
      <c r="F52" s="244"/>
      <c r="G52" s="325"/>
      <c r="H52" s="326" t="s">
        <v>509</v>
      </c>
      <c r="I52" s="327">
        <v>619888</v>
      </c>
      <c r="J52" s="328">
        <v>18464</v>
      </c>
      <c r="K52" s="329">
        <v>-17.899999999999999</v>
      </c>
      <c r="L52" s="330">
        <v>26568</v>
      </c>
      <c r="M52" s="331">
        <v>-4.5999999999999996</v>
      </c>
      <c r="N52" s="332">
        <v>-13.3</v>
      </c>
    </row>
    <row r="53" spans="1:14" x14ac:dyDescent="0.15">
      <c r="A53" s="248"/>
      <c r="B53" s="244"/>
      <c r="C53" s="244"/>
      <c r="D53" s="244"/>
      <c r="E53" s="244"/>
      <c r="F53" s="244"/>
      <c r="G53" s="310" t="s">
        <v>510</v>
      </c>
      <c r="H53" s="311"/>
      <c r="I53" s="319">
        <v>2280852</v>
      </c>
      <c r="J53" s="320">
        <v>67337</v>
      </c>
      <c r="K53" s="321">
        <v>97.7</v>
      </c>
      <c r="L53" s="322">
        <v>42839</v>
      </c>
      <c r="M53" s="323">
        <v>-13.3</v>
      </c>
      <c r="N53" s="324">
        <v>111</v>
      </c>
    </row>
    <row r="54" spans="1:14" x14ac:dyDescent="0.15">
      <c r="A54" s="248"/>
      <c r="B54" s="244"/>
      <c r="C54" s="244"/>
      <c r="D54" s="244"/>
      <c r="E54" s="244"/>
      <c r="F54" s="244"/>
      <c r="G54" s="325"/>
      <c r="H54" s="326" t="s">
        <v>509</v>
      </c>
      <c r="I54" s="327">
        <v>733497</v>
      </c>
      <c r="J54" s="328">
        <v>21655</v>
      </c>
      <c r="K54" s="329">
        <v>17.3</v>
      </c>
      <c r="L54" s="330">
        <v>22027</v>
      </c>
      <c r="M54" s="331">
        <v>-17.100000000000001</v>
      </c>
      <c r="N54" s="332">
        <v>34.4</v>
      </c>
    </row>
    <row r="55" spans="1:14" x14ac:dyDescent="0.15">
      <c r="A55" s="248"/>
      <c r="B55" s="244"/>
      <c r="C55" s="244"/>
      <c r="D55" s="244"/>
      <c r="E55" s="244"/>
      <c r="F55" s="244"/>
      <c r="G55" s="310" t="s">
        <v>511</v>
      </c>
      <c r="H55" s="311"/>
      <c r="I55" s="319">
        <v>1254454</v>
      </c>
      <c r="J55" s="320">
        <v>36621</v>
      </c>
      <c r="K55" s="321">
        <v>-45.6</v>
      </c>
      <c r="L55" s="322">
        <v>46819</v>
      </c>
      <c r="M55" s="323">
        <v>9.3000000000000007</v>
      </c>
      <c r="N55" s="324">
        <v>-54.9</v>
      </c>
    </row>
    <row r="56" spans="1:14" x14ac:dyDescent="0.15">
      <c r="A56" s="248"/>
      <c r="B56" s="244"/>
      <c r="C56" s="244"/>
      <c r="D56" s="244"/>
      <c r="E56" s="244"/>
      <c r="F56" s="244"/>
      <c r="G56" s="325"/>
      <c r="H56" s="326" t="s">
        <v>509</v>
      </c>
      <c r="I56" s="327">
        <v>369693</v>
      </c>
      <c r="J56" s="328">
        <v>10792</v>
      </c>
      <c r="K56" s="329">
        <v>-50.2</v>
      </c>
      <c r="L56" s="330">
        <v>24121</v>
      </c>
      <c r="M56" s="331">
        <v>9.5</v>
      </c>
      <c r="N56" s="332">
        <v>-59.7</v>
      </c>
    </row>
    <row r="57" spans="1:14" x14ac:dyDescent="0.15">
      <c r="A57" s="248"/>
      <c r="B57" s="244"/>
      <c r="C57" s="244"/>
      <c r="D57" s="244"/>
      <c r="E57" s="244"/>
      <c r="F57" s="244"/>
      <c r="G57" s="310" t="s">
        <v>512</v>
      </c>
      <c r="H57" s="311"/>
      <c r="I57" s="319">
        <v>1546796</v>
      </c>
      <c r="J57" s="320">
        <v>44872</v>
      </c>
      <c r="K57" s="321">
        <v>22.5</v>
      </c>
      <c r="L57" s="322">
        <v>53270</v>
      </c>
      <c r="M57" s="323">
        <v>13.8</v>
      </c>
      <c r="N57" s="324">
        <v>8.6999999999999993</v>
      </c>
    </row>
    <row r="58" spans="1:14" x14ac:dyDescent="0.15">
      <c r="A58" s="248"/>
      <c r="B58" s="244"/>
      <c r="C58" s="244"/>
      <c r="D58" s="244"/>
      <c r="E58" s="244"/>
      <c r="F58" s="244"/>
      <c r="G58" s="325"/>
      <c r="H58" s="326" t="s">
        <v>509</v>
      </c>
      <c r="I58" s="327">
        <v>370170</v>
      </c>
      <c r="J58" s="328">
        <v>10739</v>
      </c>
      <c r="K58" s="329">
        <v>-0.5</v>
      </c>
      <c r="L58" s="330">
        <v>24316</v>
      </c>
      <c r="M58" s="331">
        <v>0.8</v>
      </c>
      <c r="N58" s="332">
        <v>-1.3</v>
      </c>
    </row>
    <row r="59" spans="1:14" x14ac:dyDescent="0.15">
      <c r="A59" s="248"/>
      <c r="B59" s="244"/>
      <c r="C59" s="244"/>
      <c r="D59" s="244"/>
      <c r="E59" s="244"/>
      <c r="F59" s="244"/>
      <c r="G59" s="310" t="s">
        <v>513</v>
      </c>
      <c r="H59" s="311"/>
      <c r="I59" s="319">
        <v>792930</v>
      </c>
      <c r="J59" s="320">
        <v>22895</v>
      </c>
      <c r="K59" s="321">
        <v>-49</v>
      </c>
      <c r="L59" s="322">
        <v>53292</v>
      </c>
      <c r="M59" s="323">
        <v>0</v>
      </c>
      <c r="N59" s="324">
        <v>-49</v>
      </c>
    </row>
    <row r="60" spans="1:14" x14ac:dyDescent="0.15">
      <c r="A60" s="248"/>
      <c r="B60" s="244"/>
      <c r="C60" s="244"/>
      <c r="D60" s="244"/>
      <c r="E60" s="244"/>
      <c r="F60" s="244"/>
      <c r="G60" s="325"/>
      <c r="H60" s="326" t="s">
        <v>509</v>
      </c>
      <c r="I60" s="333">
        <v>258681</v>
      </c>
      <c r="J60" s="328">
        <v>7469</v>
      </c>
      <c r="K60" s="329">
        <v>-30.4</v>
      </c>
      <c r="L60" s="330">
        <v>28900</v>
      </c>
      <c r="M60" s="331">
        <v>18.899999999999999</v>
      </c>
      <c r="N60" s="332">
        <v>-49.3</v>
      </c>
    </row>
    <row r="61" spans="1:14" x14ac:dyDescent="0.15">
      <c r="A61" s="248"/>
      <c r="B61" s="244"/>
      <c r="C61" s="244"/>
      <c r="D61" s="244"/>
      <c r="E61" s="244"/>
      <c r="F61" s="244"/>
      <c r="G61" s="310" t="s">
        <v>514</v>
      </c>
      <c r="H61" s="334"/>
      <c r="I61" s="335">
        <v>1403682</v>
      </c>
      <c r="J61" s="336">
        <v>41156</v>
      </c>
      <c r="K61" s="337">
        <v>-2.4</v>
      </c>
      <c r="L61" s="338">
        <v>49129</v>
      </c>
      <c r="M61" s="339">
        <v>2.9</v>
      </c>
      <c r="N61" s="324">
        <v>-5.3</v>
      </c>
    </row>
    <row r="62" spans="1:14" x14ac:dyDescent="0.15">
      <c r="A62" s="248"/>
      <c r="B62" s="244"/>
      <c r="C62" s="244"/>
      <c r="D62" s="244"/>
      <c r="E62" s="244"/>
      <c r="F62" s="244"/>
      <c r="G62" s="325"/>
      <c r="H62" s="326" t="s">
        <v>509</v>
      </c>
      <c r="I62" s="327">
        <v>470386</v>
      </c>
      <c r="J62" s="328">
        <v>13824</v>
      </c>
      <c r="K62" s="329">
        <v>-16.3</v>
      </c>
      <c r="L62" s="330">
        <v>25186</v>
      </c>
      <c r="M62" s="331">
        <v>1.5</v>
      </c>
      <c r="N62" s="332">
        <v>-17.8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16:J16"/>
    <mergeCell ref="G17:J17"/>
    <mergeCell ref="G21:J21"/>
    <mergeCell ref="G39:J39"/>
    <mergeCell ref="G40:J40"/>
    <mergeCell ref="G41:J41"/>
    <mergeCell ref="G22:J22"/>
    <mergeCell ref="K7:K8"/>
    <mergeCell ref="G9:J9"/>
    <mergeCell ref="G10:J10"/>
    <mergeCell ref="G11:J11"/>
    <mergeCell ref="G12:J12"/>
    <mergeCell ref="G13:J13"/>
    <mergeCell ref="G14:J14"/>
    <mergeCell ref="G15:J15"/>
    <mergeCell ref="I49:I50"/>
    <mergeCell ref="J49:N49"/>
    <mergeCell ref="K30:K31"/>
    <mergeCell ref="G32:J32"/>
    <mergeCell ref="G33:J33"/>
    <mergeCell ref="G34:J34"/>
    <mergeCell ref="G35:J35"/>
    <mergeCell ref="G36:J36"/>
    <mergeCell ref="G37:J37"/>
    <mergeCell ref="G38:J38"/>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8.07</v>
      </c>
      <c r="G47" s="12">
        <v>8.44</v>
      </c>
      <c r="H47" s="12">
        <v>8.85</v>
      </c>
      <c r="I47" s="12">
        <v>9.19</v>
      </c>
      <c r="J47" s="13">
        <v>9.48</v>
      </c>
    </row>
    <row r="48" spans="2:10" ht="57.75" customHeight="1" x14ac:dyDescent="0.15">
      <c r="B48" s="14"/>
      <c r="C48" s="1141" t="s">
        <v>4</v>
      </c>
      <c r="D48" s="1141"/>
      <c r="E48" s="1142"/>
      <c r="F48" s="15">
        <v>5.0199999999999996</v>
      </c>
      <c r="G48" s="16">
        <v>4.3099999999999996</v>
      </c>
      <c r="H48" s="16">
        <v>5.29</v>
      </c>
      <c r="I48" s="16">
        <v>4.7</v>
      </c>
      <c r="J48" s="17">
        <v>3.44</v>
      </c>
    </row>
    <row r="49" spans="2:10" ht="57.75" customHeight="1" thickBot="1" x14ac:dyDescent="0.2">
      <c r="B49" s="18"/>
      <c r="C49" s="1143" t="s">
        <v>5</v>
      </c>
      <c r="D49" s="1143"/>
      <c r="E49" s="1144"/>
      <c r="F49" s="19">
        <v>0.75</v>
      </c>
      <c r="G49" s="20" t="s">
        <v>521</v>
      </c>
      <c r="H49" s="20">
        <v>1</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524</v>
      </c>
      <c r="D34" s="1151"/>
      <c r="E34" s="1152"/>
      <c r="F34" s="32">
        <v>8.51</v>
      </c>
      <c r="G34" s="33">
        <v>10.199999999999999</v>
      </c>
      <c r="H34" s="33">
        <v>12.21</v>
      </c>
      <c r="I34" s="33">
        <v>11.45</v>
      </c>
      <c r="J34" s="34">
        <v>12.4</v>
      </c>
      <c r="K34" s="22"/>
      <c r="L34" s="22"/>
      <c r="M34" s="22"/>
      <c r="N34" s="22"/>
      <c r="O34" s="22"/>
      <c r="P34" s="22"/>
    </row>
    <row r="35" spans="1:16" ht="39" customHeight="1" x14ac:dyDescent="0.15">
      <c r="A35" s="22"/>
      <c r="B35" s="35"/>
      <c r="C35" s="1145" t="s">
        <v>525</v>
      </c>
      <c r="D35" s="1146"/>
      <c r="E35" s="1147"/>
      <c r="F35" s="36">
        <v>5.01</v>
      </c>
      <c r="G35" s="37">
        <v>4.3</v>
      </c>
      <c r="H35" s="37">
        <v>5.29</v>
      </c>
      <c r="I35" s="37">
        <v>4.7</v>
      </c>
      <c r="J35" s="38">
        <v>3.43</v>
      </c>
      <c r="K35" s="22"/>
      <c r="L35" s="22"/>
      <c r="M35" s="22"/>
      <c r="N35" s="22"/>
      <c r="O35" s="22"/>
      <c r="P35" s="22"/>
    </row>
    <row r="36" spans="1:16" ht="39" customHeight="1" x14ac:dyDescent="0.15">
      <c r="A36" s="22"/>
      <c r="B36" s="35"/>
      <c r="C36" s="1145" t="s">
        <v>526</v>
      </c>
      <c r="D36" s="1146"/>
      <c r="E36" s="1147"/>
      <c r="F36" s="36">
        <v>0.37</v>
      </c>
      <c r="G36" s="37">
        <v>0.69</v>
      </c>
      <c r="H36" s="37">
        <v>0.77</v>
      </c>
      <c r="I36" s="37">
        <v>0.54</v>
      </c>
      <c r="J36" s="38">
        <v>0.87</v>
      </c>
      <c r="K36" s="22"/>
      <c r="L36" s="22"/>
      <c r="M36" s="22"/>
      <c r="N36" s="22"/>
      <c r="O36" s="22"/>
      <c r="P36" s="22"/>
    </row>
    <row r="37" spans="1:16" ht="39" customHeight="1" x14ac:dyDescent="0.15">
      <c r="A37" s="22"/>
      <c r="B37" s="35"/>
      <c r="C37" s="1145" t="s">
        <v>527</v>
      </c>
      <c r="D37" s="1146"/>
      <c r="E37" s="1147"/>
      <c r="F37" s="36">
        <v>0.36</v>
      </c>
      <c r="G37" s="37">
        <v>0.86</v>
      </c>
      <c r="H37" s="37">
        <v>0.31</v>
      </c>
      <c r="I37" s="37">
        <v>0.03</v>
      </c>
      <c r="J37" s="38">
        <v>0.28999999999999998</v>
      </c>
      <c r="K37" s="22"/>
      <c r="L37" s="22"/>
      <c r="M37" s="22"/>
      <c r="N37" s="22"/>
      <c r="O37" s="22"/>
      <c r="P37" s="22"/>
    </row>
    <row r="38" spans="1:16" ht="39" customHeight="1" x14ac:dyDescent="0.15">
      <c r="A38" s="22"/>
      <c r="B38" s="35"/>
      <c r="C38" s="1145" t="s">
        <v>528</v>
      </c>
      <c r="D38" s="1146"/>
      <c r="E38" s="1147"/>
      <c r="F38" s="36">
        <v>0.04</v>
      </c>
      <c r="G38" s="37">
        <v>0</v>
      </c>
      <c r="H38" s="37">
        <v>0.1</v>
      </c>
      <c r="I38" s="37">
        <v>0.12</v>
      </c>
      <c r="J38" s="38">
        <v>0.13</v>
      </c>
      <c r="K38" s="22"/>
      <c r="L38" s="22"/>
      <c r="M38" s="22"/>
      <c r="N38" s="22"/>
      <c r="O38" s="22"/>
      <c r="P38" s="22"/>
    </row>
    <row r="39" spans="1:16" ht="39" customHeight="1" x14ac:dyDescent="0.15">
      <c r="A39" s="22"/>
      <c r="B39" s="35"/>
      <c r="C39" s="1145" t="s">
        <v>529</v>
      </c>
      <c r="D39" s="1146"/>
      <c r="E39" s="1147"/>
      <c r="F39" s="36">
        <v>2.65</v>
      </c>
      <c r="G39" s="37">
        <v>2.61</v>
      </c>
      <c r="H39" s="37">
        <v>2.94</v>
      </c>
      <c r="I39" s="37">
        <v>1.78</v>
      </c>
      <c r="J39" s="38">
        <v>0.12</v>
      </c>
      <c r="K39" s="22"/>
      <c r="L39" s="22"/>
      <c r="M39" s="22"/>
      <c r="N39" s="22"/>
      <c r="O39" s="22"/>
      <c r="P39" s="22"/>
    </row>
    <row r="40" spans="1:16" ht="39" customHeight="1" x14ac:dyDescent="0.15">
      <c r="A40" s="22"/>
      <c r="B40" s="35"/>
      <c r="C40" s="1145" t="s">
        <v>530</v>
      </c>
      <c r="D40" s="1146"/>
      <c r="E40" s="1147"/>
      <c r="F40" s="36">
        <v>1.53</v>
      </c>
      <c r="G40" s="37">
        <v>0.72</v>
      </c>
      <c r="H40" s="37">
        <v>0.42</v>
      </c>
      <c r="I40" s="37">
        <v>1.07</v>
      </c>
      <c r="J40" s="38">
        <v>0</v>
      </c>
      <c r="K40" s="22"/>
      <c r="L40" s="22"/>
      <c r="M40" s="22"/>
      <c r="N40" s="22"/>
      <c r="O40" s="22"/>
      <c r="P40" s="22"/>
    </row>
    <row r="41" spans="1:16" ht="39" customHeight="1" x14ac:dyDescent="0.15">
      <c r="A41" s="22"/>
      <c r="B41" s="35"/>
      <c r="C41" s="1145" t="s">
        <v>531</v>
      </c>
      <c r="D41" s="1146"/>
      <c r="E41" s="1147"/>
      <c r="F41" s="36">
        <v>0</v>
      </c>
      <c r="G41" s="37">
        <v>0.04</v>
      </c>
      <c r="H41" s="37">
        <v>0.02</v>
      </c>
      <c r="I41" s="37">
        <v>0.03</v>
      </c>
      <c r="J41" s="38">
        <v>0</v>
      </c>
      <c r="K41" s="22"/>
      <c r="L41" s="22"/>
      <c r="M41" s="22"/>
      <c r="N41" s="22"/>
      <c r="O41" s="22"/>
      <c r="P41" s="22"/>
    </row>
    <row r="42" spans="1:16" ht="39" customHeight="1" x14ac:dyDescent="0.15">
      <c r="A42" s="22"/>
      <c r="B42" s="39"/>
      <c r="C42" s="1145" t="s">
        <v>532</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533</v>
      </c>
      <c r="D43" s="1149"/>
      <c r="E43" s="1150"/>
      <c r="F43" s="41">
        <v>0</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888</v>
      </c>
      <c r="L45" s="60">
        <v>885</v>
      </c>
      <c r="M45" s="60">
        <v>883</v>
      </c>
      <c r="N45" s="60">
        <v>863</v>
      </c>
      <c r="O45" s="61">
        <v>760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102</v>
      </c>
      <c r="L48" s="64">
        <v>112</v>
      </c>
      <c r="M48" s="64">
        <v>129</v>
      </c>
      <c r="N48" s="64">
        <v>143</v>
      </c>
      <c r="O48" s="65">
        <v>144</v>
      </c>
      <c r="P48" s="48"/>
      <c r="Q48" s="48"/>
      <c r="R48" s="48"/>
      <c r="S48" s="48"/>
      <c r="T48" s="48"/>
      <c r="U48" s="48"/>
    </row>
    <row r="49" spans="1:21" ht="30.75" customHeight="1" x14ac:dyDescent="0.15">
      <c r="A49" s="48"/>
      <c r="B49" s="1163"/>
      <c r="C49" s="1164"/>
      <c r="D49" s="62"/>
      <c r="E49" s="1155" t="s">
        <v>16</v>
      </c>
      <c r="F49" s="1155"/>
      <c r="G49" s="1155"/>
      <c r="H49" s="1155"/>
      <c r="I49" s="1155"/>
      <c r="J49" s="1156"/>
      <c r="K49" s="63">
        <v>50</v>
      </c>
      <c r="L49" s="64">
        <v>51</v>
      </c>
      <c r="M49" s="64">
        <v>51</v>
      </c>
      <c r="N49" s="64">
        <v>51</v>
      </c>
      <c r="O49" s="65">
        <v>63</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605</v>
      </c>
      <c r="L52" s="64">
        <v>629</v>
      </c>
      <c r="M52" s="64">
        <v>658</v>
      </c>
      <c r="N52" s="64">
        <v>663</v>
      </c>
      <c r="O52" s="65">
        <v>751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435</v>
      </c>
      <c r="L53" s="69">
        <v>419</v>
      </c>
      <c r="M53" s="69">
        <v>405</v>
      </c>
      <c r="N53" s="69">
        <v>394</v>
      </c>
      <c r="O53" s="70">
        <v>216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2016-04-09T02:46:59Z</cp:lastPrinted>
  <dcterms:created xsi:type="dcterms:W3CDTF">2016-02-15T02:05:31Z</dcterms:created>
  <dcterms:modified xsi:type="dcterms:W3CDTF">2016-04-19T04:40:00Z</dcterms:modified>
</cp:coreProperties>
</file>