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C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s="1"/>
  <c r="AM35" i="9" l="1"/>
  <c r="BE34" i="9" l="1"/>
  <c r="BE35" i="9" s="1"/>
  <c r="BE36" i="9" s="1"/>
  <c r="BW34" i="9" l="1"/>
  <c r="BW35" i="9" l="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<sst xmlns="http://schemas.openxmlformats.org/spreadsheetml/2006/main" count="1045" uniqueCount="562">
  <si>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</si>
  <si>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</si>
  <si>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</si>
  <si>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</si>
  <si>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</si>
  <si>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</si>
  <si>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</si>
  <si>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</si>
  <si>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</si>
  <si>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</si>
  <si>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</si>
  <si>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</si>
  <si>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</si>
  <si>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</si>
  <si>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</si>
  <si>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</si>
  <si>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</si>
  <si>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</si>
  <si>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</si>
  <si>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</si>
  <si>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</si>
  <si>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</si>
  <si>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</si>
  <si>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</si>
  <si>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</si>
  <si>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</si>
  <si>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</si>
  <si>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</si>
  <si>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</si>
  <si>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</si>
  <si>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</si>
  <si>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</si>
  <si>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</si>
  <si>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</si>
  <si>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</si>
  <si>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</si>
  <si>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</si>
  <si>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</si>
  <si>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</si>
  <si>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</si>
  <si>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</si>
  <si>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</si>
  <si>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</si>
  <si>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</si>
  <si>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</si>
  <si>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</si>
  <si>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</si>
  <si>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</si>
  <si>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</si>
  <si>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</si>
  <si>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</si>
  <si>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</si>
  <si>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</si>
  <si>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</si>
  <si>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</si>
  <si>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</si>
  <si>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</si>
  <si>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</si>
  <si>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</si>
  <si>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</si>
  <si>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</si>
  <si>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</si>
  <si>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</si>
  <si>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</si>
  <si>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</si>
  <si>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</si>
  <si>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</si>
  <si>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</si>
  <si>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</si>
  <si>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</si>
  <si>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</si>
  <si>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</si>
  <si>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</si>
  <si>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</si>
  <si>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</si>
  <si>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</si>
  <si>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</si>
  <si>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</si>
  <si>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</si>
  <si>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</si>
  <si>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</si>
  <si>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</si>
  <si>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</si>
  <si>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</si>
  <si>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</si>
  <si>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</si>
  <si>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</si>
  <si>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</si>
  <si>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</si>
  <si>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</si>
  <si>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</si>
  <si>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</si>
  <si>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</si>
  <si>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</si>
  <si>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</si>
  <si>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</si>
  <si>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</si>
  <si>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</si>
  <si>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</si>
  <si>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</si>
  <si>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</si>
  <si>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</si>
  <si>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</si>
  <si>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</si>
  <si>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</si>
  <si>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</si>
  <si>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</si>
  <si>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</si>
  <si>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</si>
  <si>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</si>
  <si>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</si>
  <si>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</si>
  <si>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</si>
  <si>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</si>
  <si>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</si>
  <si>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</si>
  <si>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</si>
  <si>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</si>
  <si>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</si>
  <si>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</si>
  <si>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</si>
  <si>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</si>
  <si>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</si>
  <si>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</si>
  <si>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</si>
  <si>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</si>
  <si>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</si>
  <si>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</si>
  <si>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</si>
  <si>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</si>
  <si>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</si>
  <si>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</si>
  <si>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</si>
  <si>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</si>
  <si>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</si>
  <si>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</si>
  <si>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</si>
  <si>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</si>
  <si>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</si>
  <si>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</si>
  <si>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</si>
  <si>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</si>
  <si>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</si>
  <si>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</si>
  <si>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</si>
  <si>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</si>
  <si>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</si>
  <si>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</si>
  <si>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</si>
  <si>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</si>
  <si>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</si>
  <si>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</si>
  <si>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</si>
  <si>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</si>
  <si>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</si>
  <si>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</si>
  <si>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</si>
  <si>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</si>
  <si>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</si>
  <si>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</si>
  <si>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</si>
  <si>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</si>
  <si>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</si>
  <si>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</si>
  <si>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</si>
  <si>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</si>
  <si>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</si>
  <si>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</si>
  <si>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</si>
  <si>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</si>
  <si>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</si>
  <si>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</si>
  <si>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</si>
  <si>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</si>
  <si>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</si>
  <si>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</si>
  <si>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</si>
  <si>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</si>
  <si>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</si>
  <si>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</si>
  <si>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</si>
  <si>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</si>
  <si>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</si>
  <si>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</si>
  <si>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</si>
  <si>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</si>
  <si>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</si>
  <si>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</si>
  <si>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</si>
  <si>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</si>
  <si>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</si>
  <si>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</si>
  <si>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</si>
  <si>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</si>
  <si>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徳島県三好市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</si>
  <si>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</si>
  <si>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</si>
  <si>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</si>
  <si>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</si>
  <si>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</si>
  <si>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</si>
  <si>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</si>
  <si>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</si>
  <si>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</si>
  <si>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</si>
  <si>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</si>
  <si>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</si>
  <si>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</si>
  <si>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</si>
  <si>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</si>
  <si>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</si>
  <si>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</si>
  <si>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</si>
  <si>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</si>
  <si>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</si>
  <si>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</si>
  <si>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</si>
  <si>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</si>
  <si>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</si>
  <si>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</si>
  <si>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</si>
  <si>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</si>
  <si>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</si>
  <si>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</si>
  <si>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</si>
  <si>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</si>
  <si>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</si>
  <si>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</si>
  <si>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</si>
  <si>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</si>
  <si>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</si>
  <si>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</si>
  <si>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</si>
  <si>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</si>
  <si>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</si>
  <si>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</si>
  <si>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</si>
  <si>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</si>
  <si>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</si>
  <si>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</si>
  <si>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</si>
  <si>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</si>
  <si>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</si>
  <si>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</si>
  <si>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</si>
  <si>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</si>
  <si>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</si>
  <si>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</si>
  <si>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</si>
  <si>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</si>
  <si>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</si>
  <si>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</si>
  <si>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</si>
  <si>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</si>
  <si>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</si>
  <si>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</si>
  <si>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</si>
  <si>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</si>
  <si>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</si>
  <si>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</si>
  <si>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</si>
  <si>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</si>
  <si>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</si>
  <si>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</si>
  <si>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</si>
  <si>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</si>
  <si>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</si>
  <si>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</si>
  <si>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</si>
  <si>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</si>
  <si>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</si>
  <si>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</si>
  <si>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</si>
  <si>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</si>
  <si>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</si>
  <si>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</si>
  <si>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</si>
  <si>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</si>
  <si>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</si>
  <si>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</si>
  <si>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</si>
  <si>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</si>
  <si>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</si>
  <si>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</si>
  <si>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</si>
  <si>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</si>
  <si>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</si>
  <si>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</si>
  <si>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</si>
  <si>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</si>
  <si>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</si>
  <si>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</si>
  <si>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</si>
  <si>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</si>
  <si>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</si>
  <si>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</si>
  <si>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</si>
  <si>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</si>
  <si>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</si>
  <si>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</si>
  <si>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</si>
  <si>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</si>
  <si>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</si>
  <si>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</si>
  <si>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</si>
  <si>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</si>
  <si>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</si>
  <si>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</si>
  <si>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</si>
  <si>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</si>
  <si>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</si>
  <si>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</si>
  <si>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</si>
  <si>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</si>
  <si>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</si>
  <si>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</si>
  <si>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</si>
  <si>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</si>
  <si>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</si>
  <si>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</si>
  <si>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</si>
  <si>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</si>
  <si>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</si>
  <si>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</si>
  <si>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</si>
  <si>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</si>
  <si>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</si>
  <si>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</si>
  <si>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</si>
  <si>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</si>
  <si>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</si>
  <si>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</si>
  <si>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</si>
  <si>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</si>
  <si>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</si>
  <si>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</si>
  <si>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</si>
  <si>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</si>
  <si>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</si>
  <si>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</si>
  <si>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</si>
  <si>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</si>
  <si>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</si>
  <si>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徳島県三好市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</si>
  <si>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</si>
  <si>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</si>
  <si>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</si>
  <si>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</si>
  <si>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</si>
  <si>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</si>
  <si>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</si>
  <si>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</si>
  <si>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</si>
  <si>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</si>
  <si>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</si>
  <si>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</si>
  <si>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</si>
  <si>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</si>
  <si>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</si>
  <si>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</si>
  <si>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</si>
  <si>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</si>
  <si>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</si>
  <si>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</si>
  <si>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三好市給食事業特別会計</t>
    <phoneticPr fontId="5"/>
  </si>
  <si>
    <t>三好市土地取得事業特別会計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</si>
  <si>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</si>
  <si>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</si>
  <si>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</si>
  <si>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</si>
  <si>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</si>
  <si>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</si>
  <si>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</si>
  <si>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</si>
  <si>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</si>
  <si>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</si>
  <si>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</si>
  <si>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</si>
  <si>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</si>
  <si>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</si>
  <si>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三好市国民健康保険特別会計（事業勘定分）</t>
    <phoneticPr fontId="5"/>
  </si>
  <si>
    <t>三好市国民健康保険特別会計（直診勘定分）</t>
    <phoneticPr fontId="5"/>
  </si>
  <si>
    <t>三好市後期高齢者医療特別会計</t>
    <phoneticPr fontId="5"/>
  </si>
  <si>
    <t>三好市特別養護老人ホーム長生園特別会計</t>
    <phoneticPr fontId="5"/>
  </si>
  <si>
    <t>三好市水道事業会計</t>
    <phoneticPr fontId="5"/>
  </si>
  <si>
    <t>法適用企業</t>
    <phoneticPr fontId="5"/>
  </si>
  <si>
    <t>三好市国民健康保険市立三野病院特別会計</t>
    <phoneticPr fontId="5"/>
  </si>
  <si>
    <t>三好市簡易水道事業特別会計</t>
    <phoneticPr fontId="5"/>
  </si>
  <si>
    <t>法非適用企業</t>
    <phoneticPr fontId="5"/>
  </si>
  <si>
    <t>三好市農業集落排水事業特別会計</t>
    <phoneticPr fontId="5"/>
  </si>
  <si>
    <t>三好市浄化槽事業特別会計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</si>
  <si>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</si>
  <si>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</si>
  <si>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</si>
  <si>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</si>
  <si>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</si>
  <si>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</si>
  <si>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</si>
  <si>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</si>
  <si>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</si>
  <si>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</si>
  <si>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</si>
  <si>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</si>
  <si>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</si>
  <si>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</si>
  <si>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</si>
  <si>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</si>
  <si>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</si>
  <si>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</si>
  <si>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</si>
  <si>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</si>
  <si>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</si>
  <si>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</si>
  <si>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</si>
  <si>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</si>
  <si>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</si>
  <si>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</si>
  <si>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</si>
  <si>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</si>
  <si>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</si>
  <si>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</si>
  <si>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</si>
  <si>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</si>
  <si>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</si>
  <si>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</si>
  <si>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</si>
  <si>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</si>
  <si>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</si>
  <si>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</si>
  <si>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</si>
  <si>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</si>
  <si>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</si>
  <si>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</si>
  <si>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</si>
  <si>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</si>
  <si>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</si>
  <si>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</si>
  <si>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</si>
  <si>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</si>
  <si>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</si>
  <si>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</si>
  <si>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</si>
  <si>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</si>
  <si>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</si>
  <si>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</si>
  <si>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</si>
  <si>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</si>
  <si>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</si>
  <si>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</si>
  <si>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</si>
  <si>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</si>
  <si>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</si>
  <si>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</si>
  <si>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</si>
  <si>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</si>
  <si>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</si>
  <si>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</si>
  <si>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</si>
  <si>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</si>
  <si>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</si>
  <si>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</si>
  <si>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</si>
  <si>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</si>
  <si>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</si>
  <si>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</si>
  <si>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</si>
  <si>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</si>
  <si>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</si>
  <si>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</si>
  <si>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</si>
  <si>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</si>
  <si>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</si>
  <si>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</si>
  <si>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</si>
  <si>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</si>
  <si>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</si>
  <si>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</si>
  <si>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</si>
  <si>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</si>
  <si>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</si>
  <si>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</si>
  <si>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</si>
  <si>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</si>
  <si>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</si>
  <si>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</si>
  <si>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</si>
  <si>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</si>
  <si>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</si>
  <si>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</si>
  <si>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</si>
  <si>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</si>
  <si>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</si>
  <si>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</si>
  <si>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</si>
  <si>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</si>
  <si>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</si>
  <si>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</si>
  <si>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</si>
  <si>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</si>
  <si>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</si>
  <si>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</si>
  <si>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</si>
  <si>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</si>
  <si>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</si>
  <si>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</si>
  <si>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</si>
  <si>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</si>
  <si>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</si>
  <si>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</si>
  <si>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</si>
  <si>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</si>
  <si>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</si>
  <si>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</si>
  <si>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</si>
  <si>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</si>
  <si>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</si>
  <si>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</si>
  <si>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</si>
  <si>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</si>
  <si>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</si>
  <si>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</si>
  <si>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</si>
  <si>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</si>
  <si>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</si>
  <si>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三好市水道事業会計</t>
  </si>
  <si>
    <t>三好市国民健康保険特別会計（事業勘定分）</t>
  </si>
  <si>
    <t>三好市国民健康保険市立三野病院特別会計</t>
  </si>
  <si>
    <t>三好市簡易水道事業特別会計</t>
  </si>
  <si>
    <t>三好市国民健康保険特別会計（直診勘定分）</t>
  </si>
  <si>
    <t>三好市特別養護老人ホーム長生園特別会計</t>
  </si>
  <si>
    <t>三好市農業集落排水事業特別会計</t>
  </si>
  <si>
    <t>その他会計（赤字）</t>
  </si>
  <si>
    <t>その他会計（黒字）</t>
  </si>
  <si>
    <t>三好市土地開発公社</t>
    <rPh sb="0" eb="3">
      <t>ミヨシシ</t>
    </rPh>
    <rPh sb="3" eb="5">
      <t>トチ</t>
    </rPh>
    <rPh sb="5" eb="7">
      <t>カイハツ</t>
    </rPh>
    <rPh sb="7" eb="9">
      <t>コウシャ</t>
    </rPh>
    <phoneticPr fontId="2"/>
  </si>
  <si>
    <t>東祖谷観光開発㈱</t>
    <rPh sb="0" eb="3">
      <t>ヒガシイヤ</t>
    </rPh>
    <rPh sb="3" eb="5">
      <t>カンコウ</t>
    </rPh>
    <rPh sb="5" eb="7">
      <t>カイハツ</t>
    </rPh>
    <phoneticPr fontId="2"/>
  </si>
  <si>
    <t>㈱大歩危温泉</t>
    <rPh sb="1" eb="4">
      <t>オオボケ</t>
    </rPh>
    <rPh sb="4" eb="6">
      <t>オンセン</t>
    </rPh>
    <phoneticPr fontId="2"/>
  </si>
  <si>
    <t>㈱山城しんこう</t>
    <rPh sb="1" eb="3">
      <t>ヤマシロ</t>
    </rPh>
    <phoneticPr fontId="2"/>
  </si>
  <si>
    <t>㈱山城もくもく</t>
    <rPh sb="1" eb="3">
      <t>ヤマシロ</t>
    </rPh>
    <phoneticPr fontId="2"/>
  </si>
  <si>
    <t>㈱ふるさと夢企画</t>
    <rPh sb="5" eb="6">
      <t>ユメ</t>
    </rPh>
    <rPh sb="6" eb="8">
      <t>キカク</t>
    </rPh>
    <phoneticPr fontId="2"/>
  </si>
  <si>
    <t>四国中央観光開発㈱　</t>
    <rPh sb="0" eb="4">
      <t>シコクチュウオウ</t>
    </rPh>
    <rPh sb="4" eb="6">
      <t>カンコウ</t>
    </rPh>
    <rPh sb="6" eb="8">
      <t>カイハツ</t>
    </rPh>
    <phoneticPr fontId="2"/>
  </si>
  <si>
    <t>㈱池田ケーブルネットワーク</t>
    <rPh sb="1" eb="3">
      <t>イケダ</t>
    </rPh>
    <phoneticPr fontId="2"/>
  </si>
  <si>
    <t>三好市観光協会</t>
    <rPh sb="0" eb="3">
      <t>ミヨシシ</t>
    </rPh>
    <rPh sb="3" eb="5">
      <t>カンコウ</t>
    </rPh>
    <rPh sb="5" eb="7">
      <t>キョウカイ</t>
    </rPh>
    <phoneticPr fontId="2"/>
  </si>
  <si>
    <t>みよし広域連合（一般会計）</t>
    <rPh sb="3" eb="5">
      <t>コウイキ</t>
    </rPh>
    <rPh sb="5" eb="7">
      <t>レンゴウ</t>
    </rPh>
    <rPh sb="8" eb="10">
      <t>イッパン</t>
    </rPh>
    <rPh sb="10" eb="12">
      <t>カイケイ</t>
    </rPh>
    <phoneticPr fontId="5"/>
  </si>
  <si>
    <t>みよし広域連合（介護保険特別会計）</t>
    <rPh sb="3" eb="5">
      <t>コウイキ</t>
    </rPh>
    <rPh sb="5" eb="7">
      <t>レンゴウ</t>
    </rPh>
    <rPh sb="8" eb="10">
      <t>カイゴ</t>
    </rPh>
    <rPh sb="10" eb="12">
      <t>ホケン</t>
    </rPh>
    <rPh sb="12" eb="14">
      <t>トクベツ</t>
    </rPh>
    <rPh sb="14" eb="16">
      <t>カイケイ</t>
    </rPh>
    <phoneticPr fontId="5"/>
  </si>
  <si>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5"/>
  </si>
  <si>
    <t>三好東部火葬場管理組合</t>
    <rPh sb="0" eb="2">
      <t>ミヨシ</t>
    </rPh>
    <rPh sb="2" eb="4">
      <t>トウブ</t>
    </rPh>
    <rPh sb="4" eb="7">
      <t>カソウバ</t>
    </rPh>
    <rPh sb="7" eb="9">
      <t>カンリ</t>
    </rPh>
    <rPh sb="9" eb="11">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</si>
  <si>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</si>
  <si>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</si>
  <si>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</si>
  <si>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</si>
  <si>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</si>
  <si>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</si>
  <si>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</si>
  <si>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t>
    <phoneticPr fontId="2"/>
  </si>
  <si>
    <t>-</t>
    <phoneticPr fontId="2"/>
  </si>
  <si>
    <t>-</t>
    <phoneticPr fontId="2"/>
  </si>
  <si>
    <t>-</t>
    <phoneticPr fontId="2"/>
  </si>
  <si>
    <t>-</t>
    <phoneticPr fontId="2"/>
  </si>
  <si>
    <t>H26.10.28解散
H26.10.9清算</t>
    <rPh sb="9" eb="11">
      <t>カイサン</t>
    </rPh>
    <rPh sb="20" eb="22">
      <t>セイサン</t>
    </rPh>
    <phoneticPr fontId="2"/>
  </si>
  <si>
    <t>H26.10.20解散
H26.10.9清算</t>
    <rPh sb="9" eb="11">
      <t>カイサン</t>
    </rPh>
    <rPh sb="20" eb="22">
      <t>セイサン</t>
    </rPh>
    <phoneticPr fontId="2"/>
  </si>
  <si>
    <t>H26.9.3解散
H26.8.28清算</t>
    <rPh sb="7" eb="9">
      <t>カイサン</t>
    </rPh>
    <rPh sb="18" eb="20">
      <t>セイサン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</si>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</sst>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57" fontId="26" fillId="0" borderId="112" xfId="33" applyNumberFormat="1" applyFont="1" applyBorder="1" applyAlignment="1" applyProtection="1">
      <alignment horizontal="left" vertical="center" wrapText="1" shrinkToFit="1"/>
      <protection locked="0"/>
    </xf>
    <xf numFmtId="0" fontId="26" fillId="0" borderId="112" xfId="33" applyNumberFormat="1" applyFont="1" applyBorder="1" applyAlignment="1" applyProtection="1">
      <alignment horizontal="left" vertical="center" wrapText="1"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143406</c:v>
                </c:pt>
                <c:pt idx="1">
                  <c:v>169710</c:v>
                </c:pt>
                <c:pt idx="2">
                  <c:v>136146</c:v>
                </c:pt>
                <c:pt idx="3">
                  <c:v>151665</c:v>
                </c:pt>
                <c:pt idx="4">
                  <c:v>163378</c:v>
                </c:pt>
              </c:numCache>
            </c:numRef>
          </c:val>
          <c:smooth val="0"/>
        </c:ser>
        <c:dLbls>
          <c:showLegendKey val="0"/>
          <c:showVal val="0"/>
          <c:showCatName val="0"/>
          <c:showSerName val="0"/>
          <c:showPercent val="0"/>
          <c:showBubbleSize val="0"/>
        </c:dLbls>
        <c:marker val="1"/>
        <c:smooth val="0"/>
        <c:axId val="352975048"/>
        <c:axId val="352974656"/>
      </c:lineChart>
      <c:catAx>
        <c:axId val="352975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74656"/>
        <c:crosses val="autoZero"/>
        <c:auto val="1"/>
        <c:lblAlgn val="ctr"/>
        <c:lblOffset val="100"/>
        <c:tickLblSkip val="1"/>
        <c:tickMarkSkip val="1"/>
        <c:noMultiLvlLbl val="0"/>
      </c:catAx>
      <c:valAx>
        <c:axId val="3529746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75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4.1900000000000004</c:v>
                </c:pt>
                <c:pt idx="1">
                  <c:v>5.34</c:v>
                </c:pt>
                <c:pt idx="2">
                  <c:v>5.0599999999999996</c:v>
                </c:pt>
                <c:pt idx="3">
                  <c:v>4.99</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17.16</c:v>
                </c:pt>
                <c:pt idx="1">
                  <c:v>21.79</c:v>
                </c:pt>
                <c:pt idx="2">
                  <c:v>26.76</c:v>
                </c:pt>
                <c:pt idx="3">
                  <c:v>32.479999999999997</c:v>
                </c:pt>
                <c:pt idx="4">
                  <c:v>37.869999999999997</c:v>
                </c:pt>
              </c:numCache>
            </c:numRef>
          </c:val>
        </c:ser>
        <c:dLbls>
          <c:showLegendKey val="0"/>
          <c:showVal val="0"/>
          <c:showCatName val="0"/>
          <c:showSerName val="0"/>
          <c:showPercent val="0"/>
          <c:showBubbleSize val="0"/>
        </c:dLbls>
        <c:gapWidth val="250"/>
        <c:overlap val="100"/>
        <c:axId val="352973872"/>
        <c:axId val="352973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5.98</c:v>
                </c:pt>
                <c:pt idx="1">
                  <c:v>6.4</c:v>
                </c:pt>
                <c:pt idx="2">
                  <c:v>5.93</c:v>
                </c:pt>
                <c:pt idx="3">
                  <c:v>6.63</c:v>
                </c:pt>
                <c:pt idx="4">
                  <c:v>6.78</c:v>
                </c:pt>
              </c:numCache>
            </c:numRef>
          </c:val>
          <c:smooth val="0"/>
        </c:ser>
        <c:dLbls>
          <c:showLegendKey val="0"/>
          <c:showVal val="0"/>
          <c:showCatName val="0"/>
          <c:showSerName val="0"/>
          <c:showPercent val="0"/>
          <c:showBubbleSize val="0"/>
        </c:dLbls>
        <c:marker val="1"/>
        <c:smooth val="0"/>
        <c:axId val="352973872"/>
        <c:axId val="352973480"/>
      </c:lineChart>
      <c:catAx>
        <c:axId val="35297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973480"/>
        <c:crosses val="autoZero"/>
        <c:auto val="1"/>
        <c:lblAlgn val="ctr"/>
        <c:lblOffset val="100"/>
        <c:tickLblSkip val="1"/>
        <c:tickMarkSkip val="1"/>
        <c:noMultiLvlLbl val="0"/>
      </c:catAx>
      <c:valAx>
        <c:axId val="352973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7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0.16</c:v>
                </c:pt>
                <c:pt idx="2">
                  <c:v>#N/A</c:v>
                </c:pt>
                <c:pt idx="3">
                  <c:v>0.02</c:v>
                </c:pt>
                <c:pt idx="4">
                  <c:v>#N/A</c:v>
                </c:pt>
                <c:pt idx="5">
                  <c:v>0.02</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三好市農業集落排水事業特別会計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0.13</c:v>
                </c:pt>
                <c:pt idx="4">
                  <c:v>#N/A</c:v>
                </c:pt>
                <c:pt idx="5">
                  <c:v>0.09</c:v>
                </c:pt>
                <c:pt idx="6">
                  <c:v>#N/A</c:v>
                </c:pt>
                <c:pt idx="7">
                  <c:v>0.08</c:v>
                </c:pt>
                <c:pt idx="8">
                  <c:v>#N/A</c:v>
                </c:pt>
                <c:pt idx="9">
                  <c:v>0.09</c:v>
                </c:pt>
              </c:numCache>
            </c:numRef>
          </c:val>
        </c:ser>
        <c:ser>
          <c:idx val="3"/>
          <c:order val="3"/>
          <c:tx>
            <c:strRef>
              <c:f>データシート!$A$30</c:f>
              <c:strCache>
                <c:ptCount val="1"/>
                <c:pt idx="0">
                  <c:v>三好市特別養護老人ホーム長生園特別会計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0.32</c:v>
                </c:pt>
                <c:pt idx="2">
                  <c:v>#N/A</c:v>
                </c:pt>
                <c:pt idx="3">
                  <c:v>0.42</c:v>
                </c:pt>
                <c:pt idx="4">
                  <c:v>#N/A</c:v>
                </c:pt>
                <c:pt idx="5">
                  <c:v>0.51</c:v>
                </c:pt>
                <c:pt idx="6">
                  <c:v>#N/A</c:v>
                </c:pt>
                <c:pt idx="7">
                  <c:v>0.56999999999999995</c:v>
                </c:pt>
                <c:pt idx="8">
                  <c:v>#N/A</c:v>
                </c:pt>
                <c:pt idx="9">
                  <c:v>0.47</c:v>
                </c:pt>
              </c:numCache>
            </c:numRef>
          </c:val>
        </c:ser>
        <c:ser>
          <c:idx val="4"/>
          <c:order val="4"/>
          <c:tx>
            <c:strRef>
              <c:f>データシート!$A$31</c:f>
              <c:strCache>
                <c:ptCount val="1"/>
                <c:pt idx="0">
                  <c:v>三好市国民健康保険特別会計（直診勘定分）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c:v>
                </c:pt>
                <c:pt idx="2">
                  <c:v>#N/A</c:v>
                </c:pt>
                <c:pt idx="3">
                  <c:v>0.62</c:v>
                </c:pt>
                <c:pt idx="4">
                  <c:v>#N/A</c:v>
                </c:pt>
                <c:pt idx="5">
                  <c:v>0.65</c:v>
                </c:pt>
                <c:pt idx="6">
                  <c:v>#N/A</c:v>
                </c:pt>
                <c:pt idx="7">
                  <c:v>0.6</c:v>
                </c:pt>
                <c:pt idx="8">
                  <c:v>#N/A</c:v>
                </c:pt>
                <c:pt idx="9">
                  <c:v>0.49</c:v>
                </c:pt>
              </c:numCache>
            </c:numRef>
          </c:val>
        </c:ser>
        <c:ser>
          <c:idx val="5"/>
          <c:order val="5"/>
          <c:tx>
            <c:strRef>
              <c:f>データシート!$A$32</c:f>
              <c:strCache>
                <c:ptCount val="1"/>
                <c:pt idx="0">
                  <c:v>三好市簡易水道事業特別会計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0.83</c:v>
                </c:pt>
                <c:pt idx="2">
                  <c:v>#N/A</c:v>
                </c:pt>
                <c:pt idx="3">
                  <c:v>0.87</c:v>
                </c:pt>
                <c:pt idx="4">
                  <c:v>#N/A</c:v>
                </c:pt>
                <c:pt idx="5">
                  <c:v>0.94</c:v>
                </c:pt>
                <c:pt idx="6">
                  <c:v>#N/A</c:v>
                </c:pt>
                <c:pt idx="7">
                  <c:v>1.2</c:v>
                </c:pt>
                <c:pt idx="8">
                  <c:v>#N/A</c:v>
                </c:pt>
                <c:pt idx="9">
                  <c:v>1.36</c:v>
                </c:pt>
              </c:numCache>
            </c:numRef>
          </c:val>
        </c:ser>
        <c:ser>
          <c:idx val="6"/>
          <c:order val="6"/>
          <c:tx>
            <c:strRef>
              <c:f>データシート!$A$33</c:f>
              <c:strCache>
                <c:ptCount val="1"/>
                <c:pt idx="0">
                  <c:v>三好市国民健康保険市立三野病院特別会計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1.64</c:v>
                </c:pt>
                <c:pt idx="2">
                  <c:v>#N/A</c:v>
                </c:pt>
                <c:pt idx="3">
                  <c:v>1.82</c:v>
                </c:pt>
                <c:pt idx="4">
                  <c:v>#N/A</c:v>
                </c:pt>
                <c:pt idx="5">
                  <c:v>1.94</c:v>
                </c:pt>
                <c:pt idx="6">
                  <c:v>#N/A</c:v>
                </c:pt>
                <c:pt idx="7">
                  <c:v>2.02</c:v>
                </c:pt>
                <c:pt idx="8">
                  <c:v>#N/A</c:v>
                </c:pt>
                <c:pt idx="9">
                  <c:v>2.0299999999999998</c:v>
                </c:pt>
              </c:numCache>
            </c:numRef>
          </c:val>
        </c:ser>
        <c:ser>
          <c:idx val="7"/>
          <c:order val="7"/>
          <c:tx>
            <c:strRef>
              <c:f>データシート!$A$34</c:f>
              <c:strCache>
                <c:ptCount val="1"/>
                <c:pt idx="0">
                  <c:v>三好市国民健康保険特別会計（事業勘定分）</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3.44</c:v>
                </c:pt>
                <c:pt idx="2">
                  <c:v>#N/A</c:v>
                </c:pt>
                <c:pt idx="3">
                  <c:v>1.97</c:v>
                </c:pt>
                <c:pt idx="4">
                  <c:v>#N/A</c:v>
                </c:pt>
                <c:pt idx="5">
                  <c:v>1.45</c:v>
                </c:pt>
                <c:pt idx="6">
                  <c:v>#N/A</c:v>
                </c:pt>
                <c:pt idx="7">
                  <c:v>1.63</c:v>
                </c:pt>
                <c:pt idx="8">
                  <c:v>#N/A</c:v>
                </c:pt>
                <c:pt idx="9">
                  <c:v>2.06</c:v>
                </c:pt>
              </c:numCache>
            </c:numRef>
          </c:val>
        </c:ser>
        <c:ser>
          <c:idx val="8"/>
          <c:order val="8"/>
          <c:tx>
            <c:strRef>
              <c:f>データシート!$A$35</c:f>
              <c:strCache>
                <c:ptCount val="1"/>
                <c:pt idx="0">
                  <c:v>三好市水道事業会計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2.95</c:v>
                </c:pt>
                <c:pt idx="2">
                  <c:v>#N/A</c:v>
                </c:pt>
                <c:pt idx="3">
                  <c:v>3.06</c:v>
                </c:pt>
                <c:pt idx="4">
                  <c:v>#N/A</c:v>
                </c:pt>
                <c:pt idx="5">
                  <c:v>2.83</c:v>
                </c:pt>
                <c:pt idx="6">
                  <c:v>#N/A</c:v>
                </c:pt>
                <c:pt idx="7">
                  <c:v>2.62</c:v>
                </c:pt>
                <c:pt idx="8">
                  <c:v>#N/A</c:v>
                </c:pt>
                <c:pt idx="9">
                  <c:v>2.4500000000000002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4.03</c:v>
                </c:pt>
                <c:pt idx="2">
                  <c:v>#N/A</c:v>
                </c:pt>
                <c:pt idx="3">
                  <c:v>5.33</c:v>
                </c:pt>
                <c:pt idx="4">
                  <c:v>#N/A</c:v>
                </c:pt>
                <c:pt idx="5">
                  <c:v>5.05</c:v>
                </c:pt>
                <c:pt idx="6">
                  <c:v>#N/A</c:v>
                </c:pt>
                <c:pt idx="7">
                  <c:v>4.9800000000000004</c:v>
                </c:pt>
                <c:pt idx="8">
                  <c:v>#N/A</c:v>
                </c:pt>
                <c:pt idx="9">
                  <c:v>5.79</c:v>
                </c:pt>
              </c:numCache>
            </c:numRef>
          </c:val>
        </c:ser>
        <c:dLbls>
          <c:showLegendKey val="0"/>
          <c:showVal val="0"/>
          <c:showCatName val="0"/>
          <c:showSerName val="0"/>
          <c:showPercent val="0"/>
          <c:showBubbleSize val="0"/>
        </c:dLbls>
        <c:gapWidth val="150"/>
        <c:overlap val="100"/>
        <c:axId val="352972696"/>
        <c:axId val="352972304"/>
      </c:barChart>
      <c:catAx>
        <c:axId val="35297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72304"/>
        <c:crosses val="autoZero"/>
        <c:auto val="1"/>
        <c:lblAlgn val="ctr"/>
        <c:lblOffset val="100"/>
        <c:tickLblSkip val="1"/>
        <c:tickMarkSkip val="1"/>
        <c:noMultiLvlLbl val="0"/>
      </c:catAx>
      <c:valAx>
        <c:axId val="35297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72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4913</c:v>
                </c:pt>
                <c:pt idx="5">
                  <c:v>4803</c:v>
                </c:pt>
                <c:pt idx="8">
                  <c:v>4858</c:v>
                </c:pt>
                <c:pt idx="11">
                  <c:v>4779</c:v>
                </c:pt>
                <c:pt idx="14">
                  <c:v>4682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11</c:v>
                </c:pt>
                <c:pt idx="6">
                  <c:v>9</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236</c:v>
                </c:pt>
                <c:pt idx="3">
                  <c:v>194</c:v>
                </c:pt>
                <c:pt idx="6">
                  <c:v>172</c:v>
                </c:pt>
                <c:pt idx="9">
                  <c:v>127</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233</c:v>
                </c:pt>
                <c:pt idx="3">
                  <c:v>265</c:v>
                </c:pt>
                <c:pt idx="6">
                  <c:v>245</c:v>
                </c:pt>
                <c:pt idx="9">
                  <c:v>248</c:v>
                </c:pt>
                <c:pt idx="12">
                  <c:v>264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6122</c:v>
                </c:pt>
                <c:pt idx="3">
                  <c:v>5793</c:v>
                </c:pt>
                <c:pt idx="6">
                  <c:v>5683</c:v>
                </c:pt>
                <c:pt idx="9">
                  <c:v>5454</c:v>
                </c:pt>
                <c:pt idx="12">
                  <c:v>5148</c:v>
                </c:pt>
              </c:numCache>
            </c:numRef>
          </c:val>
        </c:ser>
        <c:dLbls>
          <c:showLegendKey val="0"/>
          <c:showVal val="0"/>
          <c:showCatName val="0"/>
          <c:showSerName val="0"/>
          <c:showPercent val="0"/>
          <c:showBubbleSize val="0"/>
        </c:dLbls>
        <c:gapWidth val="100"/>
        <c:overlap val="100"/>
        <c:axId val="352971520"/>
        <c:axId val="352971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1691</c:v>
                </c:pt>
                <c:pt idx="2">
                  <c:v>#N/A</c:v>
                </c:pt>
                <c:pt idx="3">
                  <c:v>#N/A</c:v>
                </c:pt>
                <c:pt idx="4">
                  <c:v>1460</c:v>
                </c:pt>
                <c:pt idx="5">
                  <c:v>#N/A</c:v>
                </c:pt>
                <c:pt idx="6">
                  <c:v>#N/A</c:v>
                </c:pt>
                <c:pt idx="7">
                  <c:v>1251</c:v>
                </c:pt>
                <c:pt idx="8">
                  <c:v>#N/A</c:v>
                </c:pt>
                <c:pt idx="9">
                  <c:v>#N/A</c:v>
                </c:pt>
                <c:pt idx="10">
                  <c:v>1056</c:v>
                </c:pt>
                <c:pt idx="11">
                  <c:v>#N/A</c:v>
                </c:pt>
                <c:pt idx="12">
                  <c:v>#N/A</c:v>
                </c:pt>
                <c:pt idx="13">
                  <c:v>851</c:v>
                </c:pt>
                <c:pt idx="14">
                  <c:v>#N/A</c:v>
                </c:pt>
              </c:numCache>
            </c:numRef>
          </c:val>
          <c:smooth val="0"/>
        </c:ser>
        <c:dLbls>
          <c:showLegendKey val="0"/>
          <c:showVal val="0"/>
          <c:showCatName val="0"/>
          <c:showSerName val="0"/>
          <c:showPercent val="0"/>
          <c:showBubbleSize val="0"/>
        </c:dLbls>
        <c:marker val="1"/>
        <c:smooth val="0"/>
        <c:axId val="352971520"/>
        <c:axId val="352971128"/>
      </c:lineChart>
      <c:catAx>
        <c:axId val="3529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71128"/>
        <c:crosses val="autoZero"/>
        <c:auto val="1"/>
        <c:lblAlgn val="ctr"/>
        <c:lblOffset val="100"/>
        <c:tickLblSkip val="1"/>
        <c:tickMarkSkip val="1"/>
        <c:noMultiLvlLbl val="0"/>
      </c:catAx>
      <c:valAx>
        <c:axId val="35297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34440</c:v>
                </c:pt>
                <c:pt idx="5">
                  <c:v>33555</c:v>
                </c:pt>
                <c:pt idx="8">
                  <c:v>33122</c:v>
                </c:pt>
                <c:pt idx="11">
                  <c:v>32125</c:v>
                </c:pt>
                <c:pt idx="14">
                  <c:v>30024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856</c:v>
                </c:pt>
                <c:pt idx="5">
                  <c:v>837</c:v>
                </c:pt>
                <c:pt idx="8">
                  <c:v>991</c:v>
                </c:pt>
                <c:pt idx="11">
                  <c:v>972</c:v>
                </c:pt>
                <c:pt idx="14">
                  <c:v>756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9953</c:v>
                </c:pt>
                <c:pt idx="5">
                  <c:v>11133</c:v>
                </c:pt>
                <c:pt idx="8">
                  <c:v>12422</c:v>
                </c:pt>
                <c:pt idx="11">
                  <c:v>14056</c:v>
                </c:pt>
                <c:pt idx="14">
                  <c:v>15617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9</c:v>
                </c:pt>
                <c:pt idx="6">
                  <c:v>7</c:v>
                </c:pt>
                <c:pt idx="9">
                  <c:v>6</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6016</c:v>
                </c:pt>
                <c:pt idx="3">
                  <c:v>5923</c:v>
                </c:pt>
                <c:pt idx="6">
                  <c:v>5850</c:v>
                </c:pt>
                <c:pt idx="9">
                  <c:v>4958</c:v>
                </c:pt>
                <c:pt idx="12">
                  <c:v>5243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922</c:v>
                </c:pt>
                <c:pt idx="3">
                  <c:v>704</c:v>
                </c:pt>
                <c:pt idx="6">
                  <c:v>437</c:v>
                </c:pt>
                <c:pt idx="9">
                  <c:v>334</c:v>
                </c:pt>
                <c:pt idx="12">
                  <c:v>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2801</c:v>
                </c:pt>
                <c:pt idx="3">
                  <c:v>3233</c:v>
                </c:pt>
                <c:pt idx="6">
                  <c:v>3404</c:v>
                </c:pt>
                <c:pt idx="9">
                  <c:v>3360</c:v>
                </c:pt>
                <c:pt idx="12">
                  <c:v>3049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257</c:v>
                </c:pt>
                <c:pt idx="3">
                  <c:v>310</c:v>
                </c:pt>
                <c:pt idx="6">
                  <c:v>340</c:v>
                </c:pt>
                <c:pt idx="9">
                  <c:v>336</c:v>
                </c:pt>
                <c:pt idx="12">
                  <c:v>191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42321</c:v>
                </c:pt>
                <c:pt idx="3">
                  <c:v>41189</c:v>
                </c:pt>
                <c:pt idx="6">
                  <c:v>39972</c:v>
                </c:pt>
                <c:pt idx="9">
                  <c:v>38446</c:v>
                </c:pt>
                <c:pt idx="12">
                  <c:v>37664</c:v>
                </c:pt>
              </c:numCache>
            </c:numRef>
          </c:val>
        </c:ser>
        <c:dLbls>
          <c:showLegendKey val="0"/>
          <c:showVal val="0"/>
          <c:showCatName val="0"/>
          <c:showSerName val="0"/>
          <c:showPercent val="0"/>
          <c:showBubbleSize val="0"/>
        </c:dLbls>
        <c:gapWidth val="100"/>
        <c:overlap val="100"/>
        <c:axId val="352970736"/>
        <c:axId val="35296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7078</c:v>
                </c:pt>
                <c:pt idx="2">
                  <c:v>#N/A</c:v>
                </c:pt>
                <c:pt idx="3">
                  <c:v>#N/A</c:v>
                </c:pt>
                <c:pt idx="4">
                  <c:v>5843</c:v>
                </c:pt>
                <c:pt idx="5">
                  <c:v>#N/A</c:v>
                </c:pt>
                <c:pt idx="6">
                  <c:v>#N/A</c:v>
                </c:pt>
                <c:pt idx="7">
                  <c:v>3475</c:v>
                </c:pt>
                <c:pt idx="8">
                  <c:v>#N/A</c:v>
                </c:pt>
                <c:pt idx="9">
                  <c:v>#N/A</c:v>
                </c:pt>
                <c:pt idx="10">
                  <c:v>286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2970736"/>
        <c:axId val="352969952"/>
      </c:lineChart>
      <c:catAx>
        <c:axId val="35297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969952"/>
        <c:crosses val="autoZero"/>
        <c:auto val="1"/>
        <c:lblAlgn val="ctr"/>
        <c:lblOffset val="100"/>
        <c:tickLblSkip val="1"/>
        <c:tickMarkSkip val="1"/>
        <c:noMultiLvlLbl val="0"/>
      </c:catAx>
      <c:valAx>
        <c:axId val="35296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7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徳島県三好市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28,975
28,787
721.42
28,152,077
27,053,931
940,818
16,227,502
37,663,695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人口の減少や全国平均を上回る高齢化率に加え、市内に中心となる産業が少ないこと等により財政基盤が弱く、類似団体平均を大きく（</a:t>
          </a:r>
          <a:r>
            <a:rPr lang="en-US" altLang="ja-JP" sz="1100">
              <a:solidFill>
                <a:schemeClr val="dk1"/>
              </a:solidFill>
              <a:effectLst/>
              <a:latin typeface="+mn-lt"/>
              <a:ea typeface="+mn-ea"/>
              <a:cs typeface="+mn-cs"/>
            </a:rPr>
            <a:t>0.20</a:t>
          </a:r>
          <a:r>
            <a:rPr lang="ja-JP" altLang="ja-JP" sz="1100">
              <a:solidFill>
                <a:schemeClr val="dk1"/>
              </a:solidFill>
              <a:effectLst/>
              <a:latin typeface="+mn-lt"/>
              <a:ea typeface="+mn-ea"/>
              <a:cs typeface="+mn-cs"/>
            </a:rPr>
            <a:t>ポイント）下回っている。</a:t>
          </a:r>
          <a:endParaRPr lang="ja-JP" altLang="ja-JP" sz="1400">
            <a:effectLst/>
          </a:endParaRPr>
        </a:p>
        <a:p>
          <a:pPr rtl="0"/>
          <a:r>
            <a:rPr lang="ja-JP" altLang="ja-JP" sz="1100">
              <a:solidFill>
                <a:schemeClr val="dk1"/>
              </a:solidFill>
              <a:effectLst/>
              <a:latin typeface="+mn-lt"/>
              <a:ea typeface="+mn-ea"/>
              <a:cs typeface="+mn-cs"/>
            </a:rPr>
            <a:t>組織の見直し、公共施設の民間委託推進等による歳出の見直しと行財政改革実施計画に沿った施策の推進により活力あるまちづくりを展開しつつ、行政の効率化に努めることにより、財政の健全化を図る。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53975</xdr:rowOff>
    </xdr:from>
    <xdr:to>
      <xdr:col>7</xdr:col>
      <xdr:colOff>152400</xdr:colOff>
      <xdr:row>45</xdr:row>
      <xdr:rowOff>53975</xdr:rowOff>
    </xdr:to>
    <xdr:cxnSp macro="">
      <xdr:nvCxnSpPr>
        <xdr:cNvPr id="67" name="直線コネクタ 66"/>
        <xdr:cNvCxnSpPr/>
      </xdr:nvCxnSpPr>
      <xdr:spPr>
        <a:xfrm>
          <a:off x="4114800" y="776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53975</xdr:rowOff>
    </xdr:to>
    <xdr:cxnSp macro="">
      <xdr:nvCxnSpPr>
        <xdr:cNvPr id="70" name="直線コネクタ 69"/>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53975</xdr:rowOff>
    </xdr:to>
    <xdr:cxnSp macro="">
      <xdr:nvCxnSpPr>
        <xdr:cNvPr id="73" name="直線コネクタ 72"/>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53975</xdr:rowOff>
    </xdr:to>
    <xdr:cxnSp macro="">
      <xdr:nvCxnSpPr>
        <xdr:cNvPr id="76" name="直線コネクタ 75"/>
        <xdr:cNvCxnSpPr/>
      </xdr:nvCxnSpPr>
      <xdr:spPr>
        <a:xfrm>
          <a:off x="1447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3175</xdr:rowOff>
    </xdr:from>
    <xdr:to>
      <xdr:col>7</xdr:col>
      <xdr:colOff>203200</xdr:colOff>
      <xdr:row>45</xdr:row>
      <xdr:rowOff>104775</xdr:rowOff>
    </xdr:to>
    <xdr:sp macro="" textlink="">
      <xdr:nvSpPr>
        <xdr:cNvPr id="86" name="円/楕円 85"/>
        <xdr:cNvSpPr/>
      </xdr:nvSpPr>
      <xdr:spPr>
        <a:xfrm>
          <a:off x="49022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70502</xdr:rowOff>
    </xdr:from>
    <xdr:ext cx="762000" cy="259045"/>
    <xdr:sp macro="" textlink="">
      <xdr:nvSpPr>
        <xdr:cNvPr id="87" name="財政力該当値テキスト"/>
        <xdr:cNvSpPr txBox="1"/>
      </xdr:nvSpPr>
      <xdr:spPr>
        <a:xfrm>
          <a:off x="5041900" y="76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3175</xdr:rowOff>
    </xdr:from>
    <xdr:to>
      <xdr:col>6</xdr:col>
      <xdr:colOff>50800</xdr:colOff>
      <xdr:row>45</xdr:row>
      <xdr:rowOff>104775</xdr:rowOff>
    </xdr:to>
    <xdr:sp macro="" textlink="">
      <xdr:nvSpPr>
        <xdr:cNvPr id="88" name="円/楕円 87"/>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89552</xdr:rowOff>
    </xdr:from>
    <xdr:ext cx="736600" cy="259045"/>
    <xdr:sp macro="" textlink="">
      <xdr:nvSpPr>
        <xdr:cNvPr id="89" name="テキスト ボックス 88"/>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3175</xdr:rowOff>
    </xdr:from>
    <xdr:to>
      <xdr:col>4</xdr:col>
      <xdr:colOff>533400</xdr:colOff>
      <xdr:row>45</xdr:row>
      <xdr:rowOff>104775</xdr:rowOff>
    </xdr:to>
    <xdr:sp macro="" textlink="">
      <xdr:nvSpPr>
        <xdr:cNvPr id="90" name="円/楕円 89"/>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89552</xdr:rowOff>
    </xdr:from>
    <xdr:ext cx="762000" cy="259045"/>
    <xdr:sp macro="" textlink="">
      <xdr:nvSpPr>
        <xdr:cNvPr id="91" name="テキスト ボックス 90"/>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3175</xdr:rowOff>
    </xdr:from>
    <xdr:to>
      <xdr:col>3</xdr:col>
      <xdr:colOff>330200</xdr:colOff>
      <xdr:row>45</xdr:row>
      <xdr:rowOff>104775</xdr:rowOff>
    </xdr:to>
    <xdr:sp macro="" textlink="">
      <xdr:nvSpPr>
        <xdr:cNvPr id="92" name="円/楕円 91"/>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89552</xdr:rowOff>
    </xdr:from>
    <xdr:ext cx="762000" cy="259045"/>
    <xdr:sp macro="" textlink="">
      <xdr:nvSpPr>
        <xdr:cNvPr id="93" name="テキスト ボックス 92"/>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4" name="円/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職員数の減少による人件費削減や１９年度から実施している高利率の地方債の繰上償還による公債費の削減等を行っており、類似団体平均を</a:t>
          </a:r>
          <a:r>
            <a:rPr kumimoji="1" lang="en-US" altLang="ja-JP" sz="1100">
              <a:latin typeface="ＭＳ Ｐゴシック"/>
            </a:rPr>
            <a:t>5.8</a:t>
          </a:r>
          <a:r>
            <a:rPr kumimoji="1" lang="ja-JP" altLang="en-US" sz="1100">
              <a:latin typeface="ＭＳ Ｐゴシック"/>
            </a:rPr>
            <a:t>ポイント下回っている。今後も継続して地方債の発行抑制、給与の適正化及び人件費の削減等行財政改革への取り組みを通じて義務的経費削減に努め、改善を図る。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137341</xdr:rowOff>
    </xdr:from>
    <xdr:to>
      <xdr:col>7</xdr:col>
      <xdr:colOff>152400</xdr:colOff>
      <xdr:row>58</xdr:row>
      <xdr:rowOff>147683</xdr:rowOff>
    </xdr:to>
    <xdr:cxnSp macro="">
      <xdr:nvCxnSpPr>
        <xdr:cNvPr id="132" name="直線コネクタ 131"/>
        <xdr:cNvCxnSpPr/>
      </xdr:nvCxnSpPr>
      <xdr:spPr>
        <a:xfrm flipV="1">
          <a:off x="4114800" y="100814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147683</xdr:rowOff>
    </xdr:from>
    <xdr:to>
      <xdr:col>6</xdr:col>
      <xdr:colOff>0</xdr:colOff>
      <xdr:row>59</xdr:row>
      <xdr:rowOff>114119</xdr:rowOff>
    </xdr:to>
    <xdr:cxnSp macro="">
      <xdr:nvCxnSpPr>
        <xdr:cNvPr id="135" name="直線コネクタ 134"/>
        <xdr:cNvCxnSpPr/>
      </xdr:nvCxnSpPr>
      <xdr:spPr>
        <a:xfrm flipV="1">
          <a:off x="3225800" y="100917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59</xdr:row>
      <xdr:rowOff>114119</xdr:rowOff>
    </xdr:to>
    <xdr:cxnSp macro="">
      <xdr:nvCxnSpPr>
        <xdr:cNvPr id="138" name="直線コネクタ 137"/>
        <xdr:cNvCxnSpPr/>
      </xdr:nvCxnSpPr>
      <xdr:spPr>
        <a:xfrm>
          <a:off x="2336800" y="102158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59</xdr:row>
      <xdr:rowOff>107224</xdr:rowOff>
    </xdr:to>
    <xdr:cxnSp macro="">
      <xdr:nvCxnSpPr>
        <xdr:cNvPr id="141" name="直線コネクタ 140"/>
        <xdr:cNvCxnSpPr/>
      </xdr:nvCxnSpPr>
      <xdr:spPr>
        <a:xfrm flipV="1">
          <a:off x="1447800" y="102158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86541</xdr:rowOff>
    </xdr:from>
    <xdr:to>
      <xdr:col>7</xdr:col>
      <xdr:colOff>203200</xdr:colOff>
      <xdr:row>59</xdr:row>
      <xdr:rowOff>16691</xdr:rowOff>
    </xdr:to>
    <xdr:sp macro="" textlink="">
      <xdr:nvSpPr>
        <xdr:cNvPr id="151" name="円/楕円 150"/>
        <xdr:cNvSpPr/>
      </xdr:nvSpPr>
      <xdr:spPr>
        <a:xfrm>
          <a:off x="4902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103068</xdr:rowOff>
    </xdr:from>
    <xdr:ext cx="762000" cy="259045"/>
    <xdr:sp macro="" textlink="">
      <xdr:nvSpPr>
        <xdr:cNvPr id="152" name="財政構造の弾力性該当値テキスト"/>
        <xdr:cNvSpPr txBox="1"/>
      </xdr:nvSpPr>
      <xdr:spPr>
        <a:xfrm>
          <a:off x="5041900" y="98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96883</xdr:rowOff>
    </xdr:from>
    <xdr:to>
      <xdr:col>6</xdr:col>
      <xdr:colOff>50800</xdr:colOff>
      <xdr:row>59</xdr:row>
      <xdr:rowOff>27033</xdr:rowOff>
    </xdr:to>
    <xdr:sp macro="" textlink="">
      <xdr:nvSpPr>
        <xdr:cNvPr id="153" name="円/楕円 152"/>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37210</xdr:rowOff>
    </xdr:from>
    <xdr:ext cx="736600" cy="259045"/>
    <xdr:sp macro="" textlink="">
      <xdr:nvSpPr>
        <xdr:cNvPr id="154" name="テキスト ボックス 153"/>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63319</xdr:rowOff>
    </xdr:from>
    <xdr:to>
      <xdr:col>4</xdr:col>
      <xdr:colOff>533400</xdr:colOff>
      <xdr:row>59</xdr:row>
      <xdr:rowOff>164919</xdr:rowOff>
    </xdr:to>
    <xdr:sp macro="" textlink="">
      <xdr:nvSpPr>
        <xdr:cNvPr id="155" name="円/楕円 154"/>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3646</xdr:rowOff>
    </xdr:from>
    <xdr:ext cx="762000" cy="259045"/>
    <xdr:sp macro="" textlink="">
      <xdr:nvSpPr>
        <xdr:cNvPr id="156" name="テキスト ボックス 155"/>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7" name="円/楕円 156"/>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8" name="テキスト ボックス 157"/>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56424</xdr:rowOff>
    </xdr:from>
    <xdr:to>
      <xdr:col>2</xdr:col>
      <xdr:colOff>127000</xdr:colOff>
      <xdr:row>59</xdr:row>
      <xdr:rowOff>158024</xdr:rowOff>
    </xdr:to>
    <xdr:sp macro="" textlink="">
      <xdr:nvSpPr>
        <xdr:cNvPr id="159" name="円/楕円 158"/>
        <xdr:cNvSpPr/>
      </xdr:nvSpPr>
      <xdr:spPr>
        <a:xfrm>
          <a:off x="1397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142801</xdr:rowOff>
    </xdr:from>
    <xdr:ext cx="762000" cy="259045"/>
    <xdr:sp macro="" textlink="">
      <xdr:nvSpPr>
        <xdr:cNvPr id="160" name="テキスト ボックス 159"/>
        <xdr:cNvSpPr txBox="1"/>
      </xdr:nvSpPr>
      <xdr:spPr>
        <a:xfrm>
          <a:off x="10668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[231,992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人件費・物件費等の人口１人当たりの金額が類似団体平均を</a:t>
          </a:r>
          <a:r>
            <a:rPr lang="en-US" altLang="ja-JP" sz="1100">
              <a:solidFill>
                <a:schemeClr val="dk1"/>
              </a:solidFill>
              <a:effectLst/>
              <a:latin typeface="+mn-lt"/>
              <a:ea typeface="+mn-ea"/>
              <a:cs typeface="+mn-cs"/>
            </a:rPr>
            <a:t>79,833</a:t>
          </a:r>
          <a:r>
            <a:rPr lang="ja-JP" altLang="ja-JP" sz="1100">
              <a:solidFill>
                <a:schemeClr val="dk1"/>
              </a:solidFill>
              <a:effectLst/>
              <a:latin typeface="+mn-lt"/>
              <a:ea typeface="+mn-ea"/>
              <a:cs typeface="+mn-cs"/>
            </a:rPr>
            <a:t>円上回っている。今後は、給食業務等各種業務及び公共施設運営が民間で実施可能な部分については、指定管理者制度へ移行により民間委託化を進めるとともに、</a:t>
          </a:r>
          <a:r>
            <a:rPr lang="ja-JP" altLang="en-US" sz="1100">
              <a:solidFill>
                <a:schemeClr val="dk1"/>
              </a:solidFill>
              <a:effectLst/>
              <a:latin typeface="+mn-lt"/>
              <a:ea typeface="+mn-ea"/>
              <a:cs typeface="+mn-cs"/>
            </a:rPr>
            <a:t>行財政改革実施計画</a:t>
          </a:r>
          <a:r>
            <a:rPr lang="ja-JP" altLang="ja-JP" sz="1100">
              <a:solidFill>
                <a:schemeClr val="dk1"/>
              </a:solidFill>
              <a:effectLst/>
              <a:latin typeface="+mn-lt"/>
              <a:ea typeface="+mn-ea"/>
              <a:cs typeface="+mn-cs"/>
            </a:rPr>
            <a:t>に基づいた人件費の削減等</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より一層のコスト縮減を図っていく方針である。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39097</xdr:rowOff>
    </xdr:from>
    <xdr:to>
      <xdr:col>7</xdr:col>
      <xdr:colOff>152400</xdr:colOff>
      <xdr:row>84</xdr:row>
      <xdr:rowOff>45617</xdr:rowOff>
    </xdr:to>
    <xdr:cxnSp macro="">
      <xdr:nvCxnSpPr>
        <xdr:cNvPr id="192" name="直線コネクタ 191"/>
        <xdr:cNvCxnSpPr/>
      </xdr:nvCxnSpPr>
      <xdr:spPr>
        <a:xfrm flipV="1">
          <a:off x="4114800" y="14440897"/>
          <a:ext cx="8382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24423</xdr:rowOff>
    </xdr:from>
    <xdr:to>
      <xdr:col>6</xdr:col>
      <xdr:colOff>0</xdr:colOff>
      <xdr:row>84</xdr:row>
      <xdr:rowOff>45617</xdr:rowOff>
    </xdr:to>
    <xdr:cxnSp macro="">
      <xdr:nvCxnSpPr>
        <xdr:cNvPr id="195" name="直線コネクタ 194"/>
        <xdr:cNvCxnSpPr/>
      </xdr:nvCxnSpPr>
      <xdr:spPr>
        <a:xfrm>
          <a:off x="3225800" y="14426223"/>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24423</xdr:rowOff>
    </xdr:from>
    <xdr:to>
      <xdr:col>4</xdr:col>
      <xdr:colOff>482600</xdr:colOff>
      <xdr:row>84</xdr:row>
      <xdr:rowOff>38781</xdr:rowOff>
    </xdr:to>
    <xdr:cxnSp macro="">
      <xdr:nvCxnSpPr>
        <xdr:cNvPr id="198" name="直線コネクタ 197"/>
        <xdr:cNvCxnSpPr/>
      </xdr:nvCxnSpPr>
      <xdr:spPr>
        <a:xfrm flipV="1">
          <a:off x="2336800" y="14426223"/>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35061</xdr:rowOff>
    </xdr:from>
    <xdr:to>
      <xdr:col>3</xdr:col>
      <xdr:colOff>279400</xdr:colOff>
      <xdr:row>84</xdr:row>
      <xdr:rowOff>38781</xdr:rowOff>
    </xdr:to>
    <xdr:cxnSp macro="">
      <xdr:nvCxnSpPr>
        <xdr:cNvPr id="201" name="直線コネクタ 200"/>
        <xdr:cNvCxnSpPr/>
      </xdr:nvCxnSpPr>
      <xdr:spPr>
        <a:xfrm>
          <a:off x="1447800" y="14436861"/>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159747</xdr:rowOff>
    </xdr:from>
    <xdr:to>
      <xdr:col>7</xdr:col>
      <xdr:colOff>203200</xdr:colOff>
      <xdr:row>84</xdr:row>
      <xdr:rowOff>89897</xdr:rowOff>
    </xdr:to>
    <xdr:sp macro="" textlink="">
      <xdr:nvSpPr>
        <xdr:cNvPr id="211" name="円/楕円 210"/>
        <xdr:cNvSpPr/>
      </xdr:nvSpPr>
      <xdr:spPr>
        <a:xfrm>
          <a:off x="4902200" y="143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131824</xdr:rowOff>
    </xdr:from>
    <xdr:ext cx="762000" cy="259045"/>
    <xdr:sp macro="" textlink="">
      <xdr:nvSpPr>
        <xdr:cNvPr id="212" name="人件費・物件費等の状況該当値テキスト"/>
        <xdr:cNvSpPr txBox="1"/>
      </xdr:nvSpPr>
      <xdr:spPr>
        <a:xfrm>
          <a:off x="5041900" y="1436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231,992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166267</xdr:rowOff>
    </xdr:from>
    <xdr:to>
      <xdr:col>6</xdr:col>
      <xdr:colOff>50800</xdr:colOff>
      <xdr:row>84</xdr:row>
      <xdr:rowOff>96417</xdr:rowOff>
    </xdr:to>
    <xdr:sp macro="" textlink="">
      <xdr:nvSpPr>
        <xdr:cNvPr id="213" name="円/楕円 212"/>
        <xdr:cNvSpPr/>
      </xdr:nvSpPr>
      <xdr:spPr>
        <a:xfrm>
          <a:off x="4064000" y="143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81194</xdr:rowOff>
    </xdr:from>
    <xdr:ext cx="736600" cy="259045"/>
    <xdr:sp macro="" textlink="">
      <xdr:nvSpPr>
        <xdr:cNvPr id="214" name="テキスト ボックス 213"/>
        <xdr:cNvSpPr txBox="1"/>
      </xdr:nvSpPr>
      <xdr:spPr>
        <a:xfrm>
          <a:off x="3733800" y="1448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234,694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145073</xdr:rowOff>
    </xdr:from>
    <xdr:to>
      <xdr:col>4</xdr:col>
      <xdr:colOff>533400</xdr:colOff>
      <xdr:row>84</xdr:row>
      <xdr:rowOff>75223</xdr:rowOff>
    </xdr:to>
    <xdr:sp macro="" textlink="">
      <xdr:nvSpPr>
        <xdr:cNvPr id="215" name="円/楕円 214"/>
        <xdr:cNvSpPr/>
      </xdr:nvSpPr>
      <xdr:spPr>
        <a:xfrm>
          <a:off x="3175000" y="143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60000</xdr:rowOff>
    </xdr:from>
    <xdr:ext cx="762000" cy="259045"/>
    <xdr:sp macro="" textlink="">
      <xdr:nvSpPr>
        <xdr:cNvPr id="216" name="テキスト ボックス 215"/>
        <xdr:cNvSpPr txBox="1"/>
      </xdr:nvSpPr>
      <xdr:spPr>
        <a:xfrm>
          <a:off x="2844800" y="1446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159431</xdr:rowOff>
    </xdr:from>
    <xdr:to>
      <xdr:col>3</xdr:col>
      <xdr:colOff>330200</xdr:colOff>
      <xdr:row>84</xdr:row>
      <xdr:rowOff>89581</xdr:rowOff>
    </xdr:to>
    <xdr:sp macro="" textlink="">
      <xdr:nvSpPr>
        <xdr:cNvPr id="217" name="円/楕円 216"/>
        <xdr:cNvSpPr/>
      </xdr:nvSpPr>
      <xdr:spPr>
        <a:xfrm>
          <a:off x="2286000" y="143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74358</xdr:rowOff>
    </xdr:from>
    <xdr:ext cx="762000" cy="259045"/>
    <xdr:sp macro="" textlink="">
      <xdr:nvSpPr>
        <xdr:cNvPr id="218" name="テキスト ボックス 217"/>
        <xdr:cNvSpPr txBox="1"/>
      </xdr:nvSpPr>
      <xdr:spPr>
        <a:xfrm>
          <a:off x="1955800" y="144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155711</xdr:rowOff>
    </xdr:from>
    <xdr:to>
      <xdr:col>2</xdr:col>
      <xdr:colOff>127000</xdr:colOff>
      <xdr:row>84</xdr:row>
      <xdr:rowOff>85861</xdr:rowOff>
    </xdr:to>
    <xdr:sp macro="" textlink="">
      <xdr:nvSpPr>
        <xdr:cNvPr id="219" name="円/楕円 218"/>
        <xdr:cNvSpPr/>
      </xdr:nvSpPr>
      <xdr:spPr>
        <a:xfrm>
          <a:off x="1397000" y="143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70638</xdr:rowOff>
    </xdr:from>
    <xdr:ext cx="762000" cy="259045"/>
    <xdr:sp macro="" textlink="">
      <xdr:nvSpPr>
        <xdr:cNvPr id="220" name="テキスト ボックス 219"/>
        <xdr:cNvSpPr txBox="1"/>
      </xdr:nvSpPr>
      <xdr:spPr>
        <a:xfrm>
          <a:off x="1066800" y="1447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類似団体と同程度で推移している</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今後も、各種手当の総点検等により、より一層の給与の適正化に努める。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142748</xdr:rowOff>
    </xdr:to>
    <xdr:cxnSp macro="">
      <xdr:nvCxnSpPr>
        <xdr:cNvPr id="252" name="直線コネクタ 251"/>
        <xdr:cNvCxnSpPr/>
      </xdr:nvCxnSpPr>
      <xdr:spPr>
        <a:xfrm>
          <a:off x="16179800" y="14677389"/>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152146</xdr:rowOff>
    </xdr:to>
    <xdr:cxnSp macro="">
      <xdr:nvCxnSpPr>
        <xdr:cNvPr id="255" name="直線コネクタ 254"/>
        <xdr:cNvCxnSpPr/>
      </xdr:nvCxnSpPr>
      <xdr:spPr>
        <a:xfrm flipV="1">
          <a:off x="15290800" y="14677389"/>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24130</xdr:rowOff>
    </xdr:to>
    <xdr:cxnSp macro="">
      <xdr:nvCxnSpPr>
        <xdr:cNvPr id="258" name="直線コネクタ 257"/>
        <xdr:cNvCxnSpPr/>
      </xdr:nvCxnSpPr>
      <xdr:spPr>
        <a:xfrm flipV="1">
          <a:off x="14401800" y="15068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24130</xdr:rowOff>
    </xdr:to>
    <xdr:cxnSp macro="">
      <xdr:nvCxnSpPr>
        <xdr:cNvPr id="261" name="直線コネクタ 260"/>
        <xdr:cNvCxnSpPr/>
      </xdr:nvCxnSpPr>
      <xdr:spPr>
        <a:xfrm>
          <a:off x="13512800" y="1470152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1" name="円/楕円 270"/>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2"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5" name="円/楕円 274"/>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76" name="テキスト ボックス 27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7" name="円/楕円 276"/>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8" name="テキスト ボックス 277"/>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9" name="円/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を策定し、新規採用の抑制や組織再編を継続して行っている。しかし、広大な面積による支所の運営と、保育所、老人ホーム、調理場が多く点在しているため、類似団体と比較すると大きな超過となっている。今後も計画的に</a:t>
          </a:r>
          <a:r>
            <a:rPr lang="ja-JP" altLang="en-US" sz="1100" b="0" i="0" baseline="0">
              <a:solidFill>
                <a:schemeClr val="dk1"/>
              </a:solidFill>
              <a:effectLst/>
              <a:latin typeface="+mn-lt"/>
              <a:ea typeface="+mn-ea"/>
              <a:cs typeface="+mn-cs"/>
            </a:rPr>
            <a:t>施設の統廃合や</a:t>
          </a:r>
          <a:r>
            <a:rPr lang="ja-JP" altLang="ja-JP" sz="1100" b="0" i="0" baseline="0">
              <a:solidFill>
                <a:schemeClr val="dk1"/>
              </a:solidFill>
              <a:effectLst/>
              <a:latin typeface="+mn-lt"/>
              <a:ea typeface="+mn-ea"/>
              <a:cs typeface="+mn-cs"/>
            </a:rPr>
            <a:t>民間委託を推進し、定員の適正化に努める。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86239</xdr:rowOff>
    </xdr:from>
    <xdr:to>
      <xdr:col>24</xdr:col>
      <xdr:colOff>558800</xdr:colOff>
      <xdr:row>65</xdr:row>
      <xdr:rowOff>94283</xdr:rowOff>
    </xdr:to>
    <xdr:cxnSp macro="">
      <xdr:nvCxnSpPr>
        <xdr:cNvPr id="317" name="直線コネクタ 316"/>
        <xdr:cNvCxnSpPr/>
      </xdr:nvCxnSpPr>
      <xdr:spPr>
        <a:xfrm>
          <a:off x="16179800" y="1123048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86239</xdr:rowOff>
    </xdr:from>
    <xdr:to>
      <xdr:col>23</xdr:col>
      <xdr:colOff>406400</xdr:colOff>
      <xdr:row>65</xdr:row>
      <xdr:rowOff>129903</xdr:rowOff>
    </xdr:to>
    <xdr:cxnSp macro="">
      <xdr:nvCxnSpPr>
        <xdr:cNvPr id="320" name="直線コネクタ 319"/>
        <xdr:cNvCxnSpPr/>
      </xdr:nvCxnSpPr>
      <xdr:spPr>
        <a:xfrm flipV="1">
          <a:off x="15290800" y="1123048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129903</xdr:rowOff>
    </xdr:from>
    <xdr:to>
      <xdr:col>22</xdr:col>
      <xdr:colOff>203200</xdr:colOff>
      <xdr:row>66</xdr:row>
      <xdr:rowOff>13607</xdr:rowOff>
    </xdr:to>
    <xdr:cxnSp macro="">
      <xdr:nvCxnSpPr>
        <xdr:cNvPr id="323" name="直線コネクタ 322"/>
        <xdr:cNvCxnSpPr/>
      </xdr:nvCxnSpPr>
      <xdr:spPr>
        <a:xfrm flipV="1">
          <a:off x="14401800" y="1127415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13607</xdr:rowOff>
    </xdr:from>
    <xdr:to>
      <xdr:col>21</xdr:col>
      <xdr:colOff>0</xdr:colOff>
      <xdr:row>66</xdr:row>
      <xdr:rowOff>57271</xdr:rowOff>
    </xdr:to>
    <xdr:cxnSp macro="">
      <xdr:nvCxnSpPr>
        <xdr:cNvPr id="326" name="直線コネクタ 325"/>
        <xdr:cNvCxnSpPr/>
      </xdr:nvCxnSpPr>
      <xdr:spPr>
        <a:xfrm flipV="1">
          <a:off x="13512800" y="1132930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43483</xdr:rowOff>
    </xdr:from>
    <xdr:to>
      <xdr:col>24</xdr:col>
      <xdr:colOff>609600</xdr:colOff>
      <xdr:row>65</xdr:row>
      <xdr:rowOff>145083</xdr:rowOff>
    </xdr:to>
    <xdr:sp macro="" textlink="">
      <xdr:nvSpPr>
        <xdr:cNvPr id="336" name="円/楕円 335"/>
        <xdr:cNvSpPr/>
      </xdr:nvSpPr>
      <xdr:spPr>
        <a:xfrm>
          <a:off x="16967200" y="111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15560</xdr:rowOff>
    </xdr:from>
    <xdr:ext cx="762000" cy="259045"/>
    <xdr:sp macro="" textlink="">
      <xdr:nvSpPr>
        <xdr:cNvPr id="337" name="定員管理の状況該当値テキスト"/>
        <xdr:cNvSpPr txBox="1"/>
      </xdr:nvSpPr>
      <xdr:spPr>
        <a:xfrm>
          <a:off x="17106900" y="1115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35439</xdr:rowOff>
    </xdr:from>
    <xdr:to>
      <xdr:col>23</xdr:col>
      <xdr:colOff>457200</xdr:colOff>
      <xdr:row>65</xdr:row>
      <xdr:rowOff>137039</xdr:rowOff>
    </xdr:to>
    <xdr:sp macro="" textlink="">
      <xdr:nvSpPr>
        <xdr:cNvPr id="338" name="円/楕円 337"/>
        <xdr:cNvSpPr/>
      </xdr:nvSpPr>
      <xdr:spPr>
        <a:xfrm>
          <a:off x="16129000" y="111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121816</xdr:rowOff>
    </xdr:from>
    <xdr:ext cx="736600" cy="259045"/>
    <xdr:sp macro="" textlink="">
      <xdr:nvSpPr>
        <xdr:cNvPr id="339" name="テキスト ボックス 338"/>
        <xdr:cNvSpPr txBox="1"/>
      </xdr:nvSpPr>
      <xdr:spPr>
        <a:xfrm>
          <a:off x="15798800" y="1126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79103</xdr:rowOff>
    </xdr:from>
    <xdr:to>
      <xdr:col>22</xdr:col>
      <xdr:colOff>254000</xdr:colOff>
      <xdr:row>66</xdr:row>
      <xdr:rowOff>9253</xdr:rowOff>
    </xdr:to>
    <xdr:sp macro="" textlink="">
      <xdr:nvSpPr>
        <xdr:cNvPr id="340" name="円/楕円 339"/>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165480</xdr:rowOff>
    </xdr:from>
    <xdr:ext cx="762000" cy="259045"/>
    <xdr:sp macro="" textlink="">
      <xdr:nvSpPr>
        <xdr:cNvPr id="341" name="テキスト ボックス 340"/>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134257</xdr:rowOff>
    </xdr:from>
    <xdr:to>
      <xdr:col>21</xdr:col>
      <xdr:colOff>50800</xdr:colOff>
      <xdr:row>66</xdr:row>
      <xdr:rowOff>64407</xdr:rowOff>
    </xdr:to>
    <xdr:sp macro="" textlink="">
      <xdr:nvSpPr>
        <xdr:cNvPr id="342" name="円/楕円 341"/>
        <xdr:cNvSpPr/>
      </xdr:nvSpPr>
      <xdr:spPr>
        <a:xfrm>
          <a:off x="14351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49184</xdr:rowOff>
    </xdr:from>
    <xdr:ext cx="762000" cy="259045"/>
    <xdr:sp macro="" textlink="">
      <xdr:nvSpPr>
        <xdr:cNvPr id="343" name="テキスト ボックス 342"/>
        <xdr:cNvSpPr txBox="1"/>
      </xdr:nvSpPr>
      <xdr:spPr>
        <a:xfrm>
          <a:off x="14020800" y="11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6471</xdr:rowOff>
    </xdr:from>
    <xdr:to>
      <xdr:col>19</xdr:col>
      <xdr:colOff>533400</xdr:colOff>
      <xdr:row>66</xdr:row>
      <xdr:rowOff>108071</xdr:rowOff>
    </xdr:to>
    <xdr:sp macro="" textlink="">
      <xdr:nvSpPr>
        <xdr:cNvPr id="344" name="円/楕円 343"/>
        <xdr:cNvSpPr/>
      </xdr:nvSpPr>
      <xdr:spPr>
        <a:xfrm>
          <a:off x="13462000" y="113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92848</xdr:rowOff>
    </xdr:from>
    <xdr:ext cx="762000" cy="259045"/>
    <xdr:sp macro="" textlink="">
      <xdr:nvSpPr>
        <xdr:cNvPr id="345" name="テキスト ボックス 344"/>
        <xdr:cNvSpPr txBox="1"/>
      </xdr:nvSpPr>
      <xdr:spPr>
        <a:xfrm>
          <a:off x="13131800" y="1140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優先度の高い事業や必要な事業を選択して実施し、地方債発行を抑制したことにより、類似団体平均を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ポイント下回っている。今後も、</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沿って</a:t>
          </a:r>
          <a:r>
            <a:rPr lang="ja-JP" altLang="ja-JP" sz="1100" b="0" i="0" baseline="0">
              <a:solidFill>
                <a:schemeClr val="dk1"/>
              </a:solidFill>
              <a:effectLst/>
              <a:latin typeface="+mn-lt"/>
              <a:ea typeface="+mn-ea"/>
              <a:cs typeface="+mn-cs"/>
            </a:rPr>
            <a:t>発行抑制に努める。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127381</xdr:rowOff>
    </xdr:from>
    <xdr:to>
      <xdr:col>24</xdr:col>
      <xdr:colOff>558800</xdr:colOff>
      <xdr:row>37</xdr:row>
      <xdr:rowOff>165989</xdr:rowOff>
    </xdr:to>
    <xdr:cxnSp macro="">
      <xdr:nvCxnSpPr>
        <xdr:cNvPr id="377" name="直線コネクタ 376"/>
        <xdr:cNvCxnSpPr/>
      </xdr:nvCxnSpPr>
      <xdr:spPr>
        <a:xfrm flipV="1">
          <a:off x="16179800" y="647103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165989</xdr:rowOff>
    </xdr:from>
    <xdr:to>
      <xdr:col>23</xdr:col>
      <xdr:colOff>406400</xdr:colOff>
      <xdr:row>38</xdr:row>
      <xdr:rowOff>33147</xdr:rowOff>
    </xdr:to>
    <xdr:cxnSp macro="">
      <xdr:nvCxnSpPr>
        <xdr:cNvPr id="380" name="直線コネクタ 379"/>
        <xdr:cNvCxnSpPr/>
      </xdr:nvCxnSpPr>
      <xdr:spPr>
        <a:xfrm flipV="1">
          <a:off x="15290800" y="650963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33147</xdr:rowOff>
    </xdr:from>
    <xdr:to>
      <xdr:col>22</xdr:col>
      <xdr:colOff>203200</xdr:colOff>
      <xdr:row>38</xdr:row>
      <xdr:rowOff>66929</xdr:rowOff>
    </xdr:to>
    <xdr:cxnSp macro="">
      <xdr:nvCxnSpPr>
        <xdr:cNvPr id="383" name="直線コネクタ 382"/>
        <xdr:cNvCxnSpPr/>
      </xdr:nvCxnSpPr>
      <xdr:spPr>
        <a:xfrm flipV="1">
          <a:off x="14401800" y="654824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66929</xdr:rowOff>
    </xdr:from>
    <xdr:to>
      <xdr:col>21</xdr:col>
      <xdr:colOff>0</xdr:colOff>
      <xdr:row>38</xdr:row>
      <xdr:rowOff>103124</xdr:rowOff>
    </xdr:to>
    <xdr:cxnSp macro="">
      <xdr:nvCxnSpPr>
        <xdr:cNvPr id="386" name="直線コネクタ 385"/>
        <xdr:cNvCxnSpPr/>
      </xdr:nvCxnSpPr>
      <xdr:spPr>
        <a:xfrm flipV="1">
          <a:off x="13512800" y="658202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76581</xdr:rowOff>
    </xdr:from>
    <xdr:to>
      <xdr:col>24</xdr:col>
      <xdr:colOff>609600</xdr:colOff>
      <xdr:row>38</xdr:row>
      <xdr:rowOff>6731</xdr:rowOff>
    </xdr:to>
    <xdr:sp macro="" textlink="">
      <xdr:nvSpPr>
        <xdr:cNvPr id="396" name="円/楕円 395"/>
        <xdr:cNvSpPr/>
      </xdr:nvSpPr>
      <xdr:spPr>
        <a:xfrm>
          <a:off x="169672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93108</xdr:rowOff>
    </xdr:from>
    <xdr:ext cx="762000" cy="259045"/>
    <xdr:sp macro="" textlink="">
      <xdr:nvSpPr>
        <xdr:cNvPr id="397" name="公債費負担の状況該当値テキスト"/>
        <xdr:cNvSpPr txBox="1"/>
      </xdr:nvSpPr>
      <xdr:spPr>
        <a:xfrm>
          <a:off x="17106900" y="62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115189</xdr:rowOff>
    </xdr:from>
    <xdr:to>
      <xdr:col>23</xdr:col>
      <xdr:colOff>457200</xdr:colOff>
      <xdr:row>38</xdr:row>
      <xdr:rowOff>45339</xdr:rowOff>
    </xdr:to>
    <xdr:sp macro="" textlink="">
      <xdr:nvSpPr>
        <xdr:cNvPr id="398" name="円/楕円 397"/>
        <xdr:cNvSpPr/>
      </xdr:nvSpPr>
      <xdr:spPr>
        <a:xfrm>
          <a:off x="161290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55516</xdr:rowOff>
    </xdr:from>
    <xdr:ext cx="736600" cy="259045"/>
    <xdr:sp macro="" textlink="">
      <xdr:nvSpPr>
        <xdr:cNvPr id="399" name="テキスト ボックス 398"/>
        <xdr:cNvSpPr txBox="1"/>
      </xdr:nvSpPr>
      <xdr:spPr>
        <a:xfrm>
          <a:off x="15798800" y="622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153797</xdr:rowOff>
    </xdr:from>
    <xdr:to>
      <xdr:col>22</xdr:col>
      <xdr:colOff>254000</xdr:colOff>
      <xdr:row>38</xdr:row>
      <xdr:rowOff>83947</xdr:rowOff>
    </xdr:to>
    <xdr:sp macro="" textlink="">
      <xdr:nvSpPr>
        <xdr:cNvPr id="400" name="円/楕円 399"/>
        <xdr:cNvSpPr/>
      </xdr:nvSpPr>
      <xdr:spPr>
        <a:xfrm>
          <a:off x="152400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94124</xdr:rowOff>
    </xdr:from>
    <xdr:ext cx="762000" cy="259045"/>
    <xdr:sp macro="" textlink="">
      <xdr:nvSpPr>
        <xdr:cNvPr id="401" name="テキスト ボックス 400"/>
        <xdr:cNvSpPr txBox="1"/>
      </xdr:nvSpPr>
      <xdr:spPr>
        <a:xfrm>
          <a:off x="14909800" y="626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16129</xdr:rowOff>
    </xdr:from>
    <xdr:to>
      <xdr:col>21</xdr:col>
      <xdr:colOff>50800</xdr:colOff>
      <xdr:row>38</xdr:row>
      <xdr:rowOff>117729</xdr:rowOff>
    </xdr:to>
    <xdr:sp macro="" textlink="">
      <xdr:nvSpPr>
        <xdr:cNvPr id="402" name="円/楕円 401"/>
        <xdr:cNvSpPr/>
      </xdr:nvSpPr>
      <xdr:spPr>
        <a:xfrm>
          <a:off x="143510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127906</xdr:rowOff>
    </xdr:from>
    <xdr:ext cx="762000" cy="259045"/>
    <xdr:sp macro="" textlink="">
      <xdr:nvSpPr>
        <xdr:cNvPr id="403" name="テキスト ボックス 402"/>
        <xdr:cNvSpPr txBox="1"/>
      </xdr:nvSpPr>
      <xdr:spPr>
        <a:xfrm>
          <a:off x="14020800" y="630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52324</xdr:rowOff>
    </xdr:from>
    <xdr:to>
      <xdr:col>19</xdr:col>
      <xdr:colOff>533400</xdr:colOff>
      <xdr:row>38</xdr:row>
      <xdr:rowOff>153924</xdr:rowOff>
    </xdr:to>
    <xdr:sp macro="" textlink="">
      <xdr:nvSpPr>
        <xdr:cNvPr id="404" name="円/楕円 403"/>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138701</xdr:rowOff>
    </xdr:from>
    <xdr:ext cx="762000" cy="259045"/>
    <xdr:sp macro="" textlink="">
      <xdr:nvSpPr>
        <xdr:cNvPr id="405" name="テキスト ボックス 404"/>
        <xdr:cNvSpPr txBox="1"/>
      </xdr:nvSpPr>
      <xdr:spPr>
        <a:xfrm>
          <a:off x="131318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を大きく下回っており、主な要因としては、定員適正化計画に基づく職員数の削減による退職手当負担見込み額の減少及び地方債の繰上償還等による地方債残高の減や、財政調整基金及び減災基金の積立による充当可能基金の増加等があ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146442</xdr:rowOff>
    </xdr:from>
    <xdr:to>
      <xdr:col>23</xdr:col>
      <xdr:colOff>406400</xdr:colOff>
      <xdr:row>14</xdr:row>
      <xdr:rowOff>27877</xdr:rowOff>
    </xdr:to>
    <xdr:cxnSp macro="">
      <xdr:nvCxnSpPr>
        <xdr:cNvPr id="439" name="直線コネクタ 438"/>
        <xdr:cNvCxnSpPr/>
      </xdr:nvCxnSpPr>
      <xdr:spPr>
        <a:xfrm flipV="1">
          <a:off x="15290800" y="2375292"/>
          <a:ext cx="8890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27877</xdr:rowOff>
    </xdr:from>
    <xdr:to>
      <xdr:col>22</xdr:col>
      <xdr:colOff>203200</xdr:colOff>
      <xdr:row>14</xdr:row>
      <xdr:rowOff>67088</xdr:rowOff>
    </xdr:to>
    <xdr:cxnSp macro="">
      <xdr:nvCxnSpPr>
        <xdr:cNvPr id="442" name="直線コネクタ 441"/>
        <xdr:cNvCxnSpPr/>
      </xdr:nvCxnSpPr>
      <xdr:spPr>
        <a:xfrm flipV="1">
          <a:off x="14401800" y="2428177"/>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67088</xdr:rowOff>
    </xdr:from>
    <xdr:to>
      <xdr:col>21</xdr:col>
      <xdr:colOff>0</xdr:colOff>
      <xdr:row>14</xdr:row>
      <xdr:rowOff>83576</xdr:rowOff>
    </xdr:to>
    <xdr:cxnSp macro="">
      <xdr:nvCxnSpPr>
        <xdr:cNvPr id="445" name="直線コネクタ 444"/>
        <xdr:cNvCxnSpPr/>
      </xdr:nvCxnSpPr>
      <xdr:spPr>
        <a:xfrm flipV="1">
          <a:off x="13512800" y="2467388"/>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8" name="フローチャート : 判断 447"/>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9" name="テキスト ボックス 448"/>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0" name="フローチャート : 判断 449"/>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1" name="テキスト ボックス 450"/>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95642</xdr:rowOff>
    </xdr:from>
    <xdr:to>
      <xdr:col>23</xdr:col>
      <xdr:colOff>457200</xdr:colOff>
      <xdr:row>14</xdr:row>
      <xdr:rowOff>25792</xdr:rowOff>
    </xdr:to>
    <xdr:sp macro="" textlink="">
      <xdr:nvSpPr>
        <xdr:cNvPr id="457" name="円/楕円 456"/>
        <xdr:cNvSpPr/>
      </xdr:nvSpPr>
      <xdr:spPr>
        <a:xfrm>
          <a:off x="16129000" y="23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35969</xdr:rowOff>
    </xdr:from>
    <xdr:ext cx="736600" cy="259045"/>
    <xdr:sp macro="" textlink="">
      <xdr:nvSpPr>
        <xdr:cNvPr id="458" name="テキスト ボックス 457"/>
        <xdr:cNvSpPr txBox="1"/>
      </xdr:nvSpPr>
      <xdr:spPr>
        <a:xfrm>
          <a:off x="15798800" y="209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148527</xdr:rowOff>
    </xdr:from>
    <xdr:to>
      <xdr:col>22</xdr:col>
      <xdr:colOff>254000</xdr:colOff>
      <xdr:row>14</xdr:row>
      <xdr:rowOff>78677</xdr:rowOff>
    </xdr:to>
    <xdr:sp macro="" textlink="">
      <xdr:nvSpPr>
        <xdr:cNvPr id="459" name="円/楕円 458"/>
        <xdr:cNvSpPr/>
      </xdr:nvSpPr>
      <xdr:spPr>
        <a:xfrm>
          <a:off x="15240000" y="23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88854</xdr:rowOff>
    </xdr:from>
    <xdr:ext cx="762000" cy="259045"/>
    <xdr:sp macro="" textlink="">
      <xdr:nvSpPr>
        <xdr:cNvPr id="460" name="テキスト ボックス 459"/>
        <xdr:cNvSpPr txBox="1"/>
      </xdr:nvSpPr>
      <xdr:spPr>
        <a:xfrm>
          <a:off x="14909800" y="214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16288</xdr:rowOff>
    </xdr:from>
    <xdr:to>
      <xdr:col>21</xdr:col>
      <xdr:colOff>50800</xdr:colOff>
      <xdr:row>14</xdr:row>
      <xdr:rowOff>117888</xdr:rowOff>
    </xdr:to>
    <xdr:sp macro="" textlink="">
      <xdr:nvSpPr>
        <xdr:cNvPr id="461" name="円/楕円 460"/>
        <xdr:cNvSpPr/>
      </xdr:nvSpPr>
      <xdr:spPr>
        <a:xfrm>
          <a:off x="14351000" y="24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128065</xdr:rowOff>
    </xdr:from>
    <xdr:ext cx="762000" cy="259045"/>
    <xdr:sp macro="" textlink="">
      <xdr:nvSpPr>
        <xdr:cNvPr id="462" name="テキスト ボックス 461"/>
        <xdr:cNvSpPr txBox="1"/>
      </xdr:nvSpPr>
      <xdr:spPr>
        <a:xfrm>
          <a:off x="14020800" y="21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32776</xdr:rowOff>
    </xdr:from>
    <xdr:to>
      <xdr:col>19</xdr:col>
      <xdr:colOff>533400</xdr:colOff>
      <xdr:row>14</xdr:row>
      <xdr:rowOff>134376</xdr:rowOff>
    </xdr:to>
    <xdr:sp macro="" textlink="">
      <xdr:nvSpPr>
        <xdr:cNvPr id="463" name="円/楕円 462"/>
        <xdr:cNvSpPr/>
      </xdr:nvSpPr>
      <xdr:spPr>
        <a:xfrm>
          <a:off x="13462000" y="2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144553</xdr:rowOff>
    </xdr:from>
    <xdr:ext cx="762000" cy="259045"/>
    <xdr:sp macro="" textlink="">
      <xdr:nvSpPr>
        <xdr:cNvPr id="464" name="テキスト ボックス 463"/>
        <xdr:cNvSpPr txBox="1"/>
      </xdr:nvSpPr>
      <xdr:spPr>
        <a:xfrm>
          <a:off x="13131800" y="220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徳島県三好市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28,975
28,787
721.42
28,152,077
27,053,931
940,818
16,227,502
37,663,695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かかる経常収支比率については類似団体平均を下回っているが、今後も定員適正化計画による職員採用抑制の継続や、公共サービスのうち指定管理、業務委託等を進めることにより、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35</xdr:row>
      <xdr:rowOff>168910</xdr:rowOff>
    </xdr:to>
    <xdr:cxnSp macro="">
      <xdr:nvCxnSpPr>
        <xdr:cNvPr id="64" name="直線コネクタ 63"/>
        <xdr:cNvCxnSpPr/>
      </xdr:nvCxnSpPr>
      <xdr:spPr>
        <a:xfrm flipV="1">
          <a:off x="3987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88900</xdr:rowOff>
    </xdr:to>
    <xdr:cxnSp macro="">
      <xdr:nvCxnSpPr>
        <xdr:cNvPr id="67" name="直線コネクタ 66"/>
        <xdr:cNvCxnSpPr/>
      </xdr:nvCxnSpPr>
      <xdr:spPr>
        <a:xfrm flipV="1">
          <a:off x="3098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157480</xdr:rowOff>
    </xdr:to>
    <xdr:cxnSp macro="">
      <xdr:nvCxnSpPr>
        <xdr:cNvPr id="70" name="直線コネクタ 69"/>
        <xdr:cNvCxnSpPr/>
      </xdr:nvCxnSpPr>
      <xdr:spPr>
        <a:xfrm flipV="1">
          <a:off x="2209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36</xdr:row>
      <xdr:rowOff>157480</xdr:rowOff>
    </xdr:to>
    <xdr:cxnSp macro="">
      <xdr:nvCxnSpPr>
        <xdr:cNvPr id="73" name="直線コネクタ 72"/>
        <xdr:cNvCxnSpPr/>
      </xdr:nvCxnSpPr>
      <xdr:spPr>
        <a:xfrm>
          <a:off x="1320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3" name="円/楕円 82"/>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4"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5" name="円/楕円 84"/>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6" name="テキスト ボックス 85"/>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7" name="円/楕円 86"/>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88" name="テキスト ボックス 87"/>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89" name="円/楕円 88"/>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0" name="テキスト ボックス 89"/>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1" name="円/楕円 90"/>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2" name="テキスト ボックス 91"/>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物件費にかかる経常収支比率が類似団体平均を下回っているのは、</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に基づき、一般管理経費が削減されたためである。今後も、なお一層の経費削減に努める。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39914</xdr:rowOff>
    </xdr:to>
    <xdr:cxnSp macro="">
      <xdr:nvCxnSpPr>
        <xdr:cNvPr id="127" name="直線コネクタ 126"/>
        <xdr:cNvCxnSpPr/>
      </xdr:nvCxnSpPr>
      <xdr:spPr>
        <a:xfrm>
          <a:off x="15671800" y="2374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7257</xdr:rowOff>
    </xdr:to>
    <xdr:cxnSp macro="">
      <xdr:nvCxnSpPr>
        <xdr:cNvPr id="130" name="直線コネクタ 129"/>
        <xdr:cNvCxnSpPr/>
      </xdr:nvCxnSpPr>
      <xdr:spPr>
        <a:xfrm flipV="1">
          <a:off x="14782800" y="237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7257</xdr:rowOff>
    </xdr:to>
    <xdr:cxnSp macro="">
      <xdr:nvCxnSpPr>
        <xdr:cNvPr id="133" name="直線コネクタ 132"/>
        <xdr:cNvCxnSpPr/>
      </xdr:nvCxnSpPr>
      <xdr:spPr>
        <a:xfrm>
          <a:off x="13893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7257</xdr:rowOff>
    </xdr:to>
    <xdr:cxnSp macro="">
      <xdr:nvCxnSpPr>
        <xdr:cNvPr id="136" name="直線コネクタ 135"/>
        <xdr:cNvCxnSpPr/>
      </xdr:nvCxnSpPr>
      <xdr:spPr>
        <a:xfrm>
          <a:off x="13004800" y="238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160564</xdr:rowOff>
    </xdr:from>
    <xdr:to>
      <xdr:col>24</xdr:col>
      <xdr:colOff>82550</xdr:colOff>
      <xdr:row>14</xdr:row>
      <xdr:rowOff>90714</xdr:rowOff>
    </xdr:to>
    <xdr:sp macro="" textlink="">
      <xdr:nvSpPr>
        <xdr:cNvPr id="146" name="円/楕円 145"/>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5641</xdr:rowOff>
    </xdr:from>
    <xdr:ext cx="762000" cy="259045"/>
    <xdr:sp macro="" textlink="">
      <xdr:nvSpPr>
        <xdr:cNvPr id="147"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0" name="円/楕円 149"/>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1" name="テキスト ボックス 150"/>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2" name="円/楕円 151"/>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3" name="テキスト ボックス 152"/>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4" name="円/楕円 153"/>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5" name="テキスト ボックス 154"/>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かかる経常収支比率については類似団体を下回っているが、人口一人当たりの決算額で比較すると類似団体平均を上回っている。中でも生活保護費が大きく上回っているので、今後資格審査等の適正化に努め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113393</xdr:rowOff>
    </xdr:from>
    <xdr:to>
      <xdr:col>7</xdr:col>
      <xdr:colOff>15875</xdr:colOff>
      <xdr:row>53</xdr:row>
      <xdr:rowOff>135165</xdr:rowOff>
    </xdr:to>
    <xdr:cxnSp macro="">
      <xdr:nvCxnSpPr>
        <xdr:cNvPr id="190" name="直線コネクタ 189"/>
        <xdr:cNvCxnSpPr/>
      </xdr:nvCxnSpPr>
      <xdr:spPr>
        <a:xfrm flipV="1">
          <a:off x="3987800" y="9200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156935</xdr:rowOff>
    </xdr:to>
    <xdr:cxnSp macro="">
      <xdr:nvCxnSpPr>
        <xdr:cNvPr id="193" name="直線コネクタ 192"/>
        <xdr:cNvCxnSpPr/>
      </xdr:nvCxnSpPr>
      <xdr:spPr>
        <a:xfrm flipV="1">
          <a:off x="3098800" y="9222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156935</xdr:rowOff>
    </xdr:to>
    <xdr:cxnSp macro="">
      <xdr:nvCxnSpPr>
        <xdr:cNvPr id="196" name="直線コネクタ 195"/>
        <xdr:cNvCxnSpPr/>
      </xdr:nvCxnSpPr>
      <xdr:spPr>
        <a:xfrm>
          <a:off x="2209800" y="9102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15422</xdr:rowOff>
    </xdr:from>
    <xdr:to>
      <xdr:col>3</xdr:col>
      <xdr:colOff>142875</xdr:colOff>
      <xdr:row>53</xdr:row>
      <xdr:rowOff>102507</xdr:rowOff>
    </xdr:to>
    <xdr:cxnSp macro="">
      <xdr:nvCxnSpPr>
        <xdr:cNvPr id="199" name="直線コネクタ 198"/>
        <xdr:cNvCxnSpPr/>
      </xdr:nvCxnSpPr>
      <xdr:spPr>
        <a:xfrm flipV="1">
          <a:off x="1320800" y="9102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5" name="円/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かかる経常収支比率が類似団体平均を下回っているが、公営企業会計等に対する繰出金が増加傾向にあるため、今後経費を削減するとともに、使用料の見直しによる健全化を図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100330</xdr:rowOff>
    </xdr:to>
    <xdr:cxnSp macro="">
      <xdr:nvCxnSpPr>
        <xdr:cNvPr id="251" name="直線コネクタ 250"/>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54610</xdr:rowOff>
    </xdr:to>
    <xdr:cxnSp macro="">
      <xdr:nvCxnSpPr>
        <xdr:cNvPr id="254" name="直線コネクタ 253"/>
        <xdr:cNvCxnSpPr/>
      </xdr:nvCxnSpPr>
      <xdr:spPr>
        <a:xfrm>
          <a:off x="14782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24130</xdr:rowOff>
    </xdr:to>
    <xdr:cxnSp macro="">
      <xdr:nvCxnSpPr>
        <xdr:cNvPr id="257" name="直線コネクタ 256"/>
        <xdr:cNvCxnSpPr/>
      </xdr:nvCxnSpPr>
      <xdr:spPr>
        <a:xfrm>
          <a:off x="13893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55</xdr:row>
      <xdr:rowOff>16510</xdr:rowOff>
    </xdr:to>
    <xdr:cxnSp macro="">
      <xdr:nvCxnSpPr>
        <xdr:cNvPr id="260" name="直線コネクタ 259"/>
        <xdr:cNvCxnSpPr/>
      </xdr:nvCxnSpPr>
      <xdr:spPr>
        <a:xfrm>
          <a:off x="13004800" y="9370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4" name="円/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5" name="テキスト ボックス 27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8" name="円/楕円 277"/>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9" name="テキスト ボックス 278"/>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補助費等にかかる経常収支比率が類似団体平均を下回っているが、一部事務組合負担金が補助費合計の５割以上を占めている。今後においては、事務内容を精査及び負担割合を見直し、経費削減に努める。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157480</xdr:rowOff>
    </xdr:to>
    <xdr:cxnSp macro="">
      <xdr:nvCxnSpPr>
        <xdr:cNvPr id="311" name="直線コネクタ 310"/>
        <xdr:cNvCxnSpPr/>
      </xdr:nvCxnSpPr>
      <xdr:spPr>
        <a:xfrm flipV="1">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31750</xdr:rowOff>
    </xdr:to>
    <xdr:cxnSp macro="">
      <xdr:nvCxnSpPr>
        <xdr:cNvPr id="314" name="直線コネクタ 313"/>
        <xdr:cNvCxnSpPr/>
      </xdr:nvCxnSpPr>
      <xdr:spPr>
        <a:xfrm flipV="1">
          <a:off x="14782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31750</xdr:rowOff>
    </xdr:to>
    <xdr:cxnSp macro="">
      <xdr:nvCxnSpPr>
        <xdr:cNvPr id="317" name="直線コネクタ 316"/>
        <xdr:cNvCxnSpPr/>
      </xdr:nvCxnSpPr>
      <xdr:spPr>
        <a:xfrm>
          <a:off x="13893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20" name="直線コネクタ 319"/>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30" name="円/楕円 329"/>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31"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2" name="円/楕円 331"/>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3" name="テキスト ボックス 332"/>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4" name="円/楕円 333"/>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5" name="テキスト ボックス 334"/>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6" name="円/楕円 335"/>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7" name="テキスト ボックス 336"/>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8" name="円/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9" name="テキスト ボックス 338"/>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前の若者定住施策による地方単独事業を実施したため、地方債残高が増加した影響で元利償還金が膨らんでいる。今後は、緊急度・住民ニーズを的確に把握した事業の選択で、地方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52705</xdr:rowOff>
    </xdr:from>
    <xdr:to>
      <xdr:col>7</xdr:col>
      <xdr:colOff>15875</xdr:colOff>
      <xdr:row>76</xdr:row>
      <xdr:rowOff>69850</xdr:rowOff>
    </xdr:to>
    <xdr:cxnSp macro="">
      <xdr:nvCxnSpPr>
        <xdr:cNvPr id="371" name="直線コネクタ 370"/>
        <xdr:cNvCxnSpPr/>
      </xdr:nvCxnSpPr>
      <xdr:spPr>
        <a:xfrm flipV="1">
          <a:off x="3987800" y="130829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98425</xdr:rowOff>
    </xdr:to>
    <xdr:cxnSp macro="">
      <xdr:nvCxnSpPr>
        <xdr:cNvPr id="374" name="直線コネクタ 373"/>
        <xdr:cNvCxnSpPr/>
      </xdr:nvCxnSpPr>
      <xdr:spPr>
        <a:xfrm flipV="1">
          <a:off x="3098800" y="13100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98425</xdr:rowOff>
    </xdr:from>
    <xdr:to>
      <xdr:col>4</xdr:col>
      <xdr:colOff>346075</xdr:colOff>
      <xdr:row>76</xdr:row>
      <xdr:rowOff>107950</xdr:rowOff>
    </xdr:to>
    <xdr:cxnSp macro="">
      <xdr:nvCxnSpPr>
        <xdr:cNvPr id="377" name="直線コネクタ 376"/>
        <xdr:cNvCxnSpPr/>
      </xdr:nvCxnSpPr>
      <xdr:spPr>
        <a:xfrm flipV="1">
          <a:off x="2209800" y="13128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76</xdr:row>
      <xdr:rowOff>121286</xdr:rowOff>
    </xdr:to>
    <xdr:cxnSp macro="">
      <xdr:nvCxnSpPr>
        <xdr:cNvPr id="380" name="直線コネクタ 379"/>
        <xdr:cNvCxnSpPr/>
      </xdr:nvCxnSpPr>
      <xdr:spPr>
        <a:xfrm flipV="1">
          <a:off x="1320800" y="131381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1905</xdr:rowOff>
    </xdr:from>
    <xdr:to>
      <xdr:col>7</xdr:col>
      <xdr:colOff>66675</xdr:colOff>
      <xdr:row>76</xdr:row>
      <xdr:rowOff>103505</xdr:rowOff>
    </xdr:to>
    <xdr:sp macro="" textlink="">
      <xdr:nvSpPr>
        <xdr:cNvPr id="390" name="円/楕円 389"/>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145432</xdr:rowOff>
    </xdr:from>
    <xdr:ext cx="762000" cy="259045"/>
    <xdr:sp macro="" textlink="">
      <xdr:nvSpPr>
        <xdr:cNvPr id="391" name="公債費該当値テキスト"/>
        <xdr:cNvSpPr txBox="1"/>
      </xdr:nvSpPr>
      <xdr:spPr>
        <a:xfrm>
          <a:off x="49149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92" name="円/楕円 391"/>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105427</xdr:rowOff>
    </xdr:from>
    <xdr:ext cx="736600" cy="259045"/>
    <xdr:sp macro="" textlink="">
      <xdr:nvSpPr>
        <xdr:cNvPr id="393" name="テキスト ボックス 392"/>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47625</xdr:rowOff>
    </xdr:from>
    <xdr:to>
      <xdr:col>4</xdr:col>
      <xdr:colOff>396875</xdr:colOff>
      <xdr:row>76</xdr:row>
      <xdr:rowOff>149225</xdr:rowOff>
    </xdr:to>
    <xdr:sp macro="" textlink="">
      <xdr:nvSpPr>
        <xdr:cNvPr id="394" name="円/楕円 393"/>
        <xdr:cNvSpPr/>
      </xdr:nvSpPr>
      <xdr:spPr>
        <a:xfrm>
          <a:off x="3048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134002</xdr:rowOff>
    </xdr:from>
    <xdr:ext cx="762000" cy="259045"/>
    <xdr:sp macro="" textlink="">
      <xdr:nvSpPr>
        <xdr:cNvPr id="395" name="テキスト ボックス 394"/>
        <xdr:cNvSpPr txBox="1"/>
      </xdr:nvSpPr>
      <xdr:spPr>
        <a:xfrm>
          <a:off x="2717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96" name="円/楕円 395"/>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143527</xdr:rowOff>
    </xdr:from>
    <xdr:ext cx="762000" cy="259045"/>
    <xdr:sp macro="" textlink="">
      <xdr:nvSpPr>
        <xdr:cNvPr id="397" name="テキスト ボックス 396"/>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70486</xdr:rowOff>
    </xdr:from>
    <xdr:to>
      <xdr:col>1</xdr:col>
      <xdr:colOff>676275</xdr:colOff>
      <xdr:row>77</xdr:row>
      <xdr:rowOff>636</xdr:rowOff>
    </xdr:to>
    <xdr:sp macro="" textlink="">
      <xdr:nvSpPr>
        <xdr:cNvPr id="398" name="円/楕円 397"/>
        <xdr:cNvSpPr/>
      </xdr:nvSpPr>
      <xdr:spPr>
        <a:xfrm>
          <a:off x="1270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156863</xdr:rowOff>
    </xdr:from>
    <xdr:ext cx="762000" cy="259045"/>
    <xdr:sp macro="" textlink="">
      <xdr:nvSpPr>
        <xdr:cNvPr id="399" name="テキスト ボックス 398"/>
        <xdr:cNvSpPr txBox="1"/>
      </xdr:nvSpPr>
      <xdr:spPr>
        <a:xfrm>
          <a:off x="939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公債費以外にかかる経常収支比率が類似団体平均を下回っているが、今後も人件費の削減等、</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に沿って経費削減に努める。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130810</xdr:rowOff>
    </xdr:from>
    <xdr:to>
      <xdr:col>24</xdr:col>
      <xdr:colOff>31750</xdr:colOff>
      <xdr:row>73</xdr:row>
      <xdr:rowOff>153670</xdr:rowOff>
    </xdr:to>
    <xdr:cxnSp macro="">
      <xdr:nvCxnSpPr>
        <xdr:cNvPr id="432" name="直線コネクタ 431"/>
        <xdr:cNvCxnSpPr/>
      </xdr:nvCxnSpPr>
      <xdr:spPr>
        <a:xfrm>
          <a:off x="15671800" y="12646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74</xdr:row>
      <xdr:rowOff>54610</xdr:rowOff>
    </xdr:to>
    <xdr:cxnSp macro="">
      <xdr:nvCxnSpPr>
        <xdr:cNvPr id="435" name="直線コネクタ 434"/>
        <xdr:cNvCxnSpPr/>
      </xdr:nvCxnSpPr>
      <xdr:spPr>
        <a:xfrm flipV="1">
          <a:off x="14782800" y="126466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54610</xdr:rowOff>
    </xdr:to>
    <xdr:cxnSp macro="">
      <xdr:nvCxnSpPr>
        <xdr:cNvPr id="438" name="直線コネクタ 437"/>
        <xdr:cNvCxnSpPr/>
      </xdr:nvCxnSpPr>
      <xdr:spPr>
        <a:xfrm>
          <a:off x="13893800" y="12707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xdr:rowOff>
    </xdr:from>
    <xdr:to>
      <xdr:col>20</xdr:col>
      <xdr:colOff>158750</xdr:colOff>
      <xdr:row>74</xdr:row>
      <xdr:rowOff>20320</xdr:rowOff>
    </xdr:to>
    <xdr:cxnSp macro="">
      <xdr:nvCxnSpPr>
        <xdr:cNvPr id="441" name="直線コネクタ 440"/>
        <xdr:cNvCxnSpPr/>
      </xdr:nvCxnSpPr>
      <xdr:spPr>
        <a:xfrm>
          <a:off x="13004800" y="12688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102870</xdr:rowOff>
    </xdr:from>
    <xdr:to>
      <xdr:col>24</xdr:col>
      <xdr:colOff>82550</xdr:colOff>
      <xdr:row>74</xdr:row>
      <xdr:rowOff>33020</xdr:rowOff>
    </xdr:to>
    <xdr:sp macro="" textlink="">
      <xdr:nvSpPr>
        <xdr:cNvPr id="451" name="円/楕円 450"/>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11447</xdr:rowOff>
    </xdr:from>
    <xdr:ext cx="762000" cy="259045"/>
    <xdr:sp macro="" textlink="">
      <xdr:nvSpPr>
        <xdr:cNvPr id="452" name="公債費以外該当値テキスト"/>
        <xdr:cNvSpPr txBox="1"/>
      </xdr:nvSpPr>
      <xdr:spPr>
        <a:xfrm>
          <a:off x="16598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80010</xdr:rowOff>
    </xdr:from>
    <xdr:to>
      <xdr:col>22</xdr:col>
      <xdr:colOff>615950</xdr:colOff>
      <xdr:row>74</xdr:row>
      <xdr:rowOff>10160</xdr:rowOff>
    </xdr:to>
    <xdr:sp macro="" textlink="">
      <xdr:nvSpPr>
        <xdr:cNvPr id="453" name="円/楕円 452"/>
        <xdr:cNvSpPr/>
      </xdr:nvSpPr>
      <xdr:spPr>
        <a:xfrm>
          <a:off x="15621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20337</xdr:rowOff>
    </xdr:from>
    <xdr:ext cx="736600" cy="259045"/>
    <xdr:sp macro="" textlink="">
      <xdr:nvSpPr>
        <xdr:cNvPr id="454" name="テキスト ボックス 453"/>
        <xdr:cNvSpPr txBox="1"/>
      </xdr:nvSpPr>
      <xdr:spPr>
        <a:xfrm>
          <a:off x="15290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xdr:rowOff>
    </xdr:from>
    <xdr:to>
      <xdr:col>21</xdr:col>
      <xdr:colOff>412750</xdr:colOff>
      <xdr:row>74</xdr:row>
      <xdr:rowOff>105410</xdr:rowOff>
    </xdr:to>
    <xdr:sp macro="" textlink="">
      <xdr:nvSpPr>
        <xdr:cNvPr id="455" name="円/楕円 454"/>
        <xdr:cNvSpPr/>
      </xdr:nvSpPr>
      <xdr:spPr>
        <a:xfrm>
          <a:off x="14732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115587</xdr:rowOff>
    </xdr:from>
    <xdr:ext cx="762000" cy="259045"/>
    <xdr:sp macro="" textlink="">
      <xdr:nvSpPr>
        <xdr:cNvPr id="456" name="テキスト ボックス 455"/>
        <xdr:cNvSpPr txBox="1"/>
      </xdr:nvSpPr>
      <xdr:spPr>
        <a:xfrm>
          <a:off x="14401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57" name="円/楕円 456"/>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8" name="テキスト ボックス 457"/>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121920</xdr:rowOff>
    </xdr:from>
    <xdr:to>
      <xdr:col>19</xdr:col>
      <xdr:colOff>6350</xdr:colOff>
      <xdr:row>74</xdr:row>
      <xdr:rowOff>52070</xdr:rowOff>
    </xdr:to>
    <xdr:sp macro="" textlink="">
      <xdr:nvSpPr>
        <xdr:cNvPr id="459" name="円/楕円 458"/>
        <xdr:cNvSpPr/>
      </xdr:nvSpPr>
      <xdr:spPr>
        <a:xfrm>
          <a:off x="12954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62247</xdr:rowOff>
    </xdr:from>
    <xdr:ext cx="762000" cy="259045"/>
    <xdr:sp macro="" textlink="">
      <xdr:nvSpPr>
        <xdr:cNvPr id="460" name="テキスト ボックス 459"/>
        <xdr:cNvSpPr txBox="1"/>
      </xdr:nvSpPr>
      <xdr:spPr>
        <a:xfrm>
          <a:off x="12623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徳島県三好市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82867</xdr:rowOff>
    </xdr:from>
    <xdr:to>
      <xdr:col>4</xdr:col>
      <xdr:colOff>1117600</xdr:colOff>
      <xdr:row>13</xdr:row>
      <xdr:rowOff>91694</xdr:rowOff>
    </xdr:to>
    <xdr:cxnSp macro="">
      <xdr:nvCxnSpPr>
        <xdr:cNvPr id="50" name="直線コネクタ 49"/>
        <xdr:cNvCxnSpPr/>
      </xdr:nvCxnSpPr>
      <xdr:spPr bwMode="auto">
        <a:xfrm>
          <a:off x="5003800" y="2359342"/>
          <a:ext cx="647700" cy="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55537</xdr:rowOff>
    </xdr:from>
    <xdr:to>
      <xdr:col>4</xdr:col>
      <xdr:colOff>469900</xdr:colOff>
      <xdr:row>13</xdr:row>
      <xdr:rowOff>82867</xdr:rowOff>
    </xdr:to>
    <xdr:cxnSp macro="">
      <xdr:nvCxnSpPr>
        <xdr:cNvPr id="53" name="直線コネクタ 52"/>
        <xdr:cNvCxnSpPr/>
      </xdr:nvCxnSpPr>
      <xdr:spPr bwMode="auto">
        <a:xfrm>
          <a:off x="4305300" y="2332012"/>
          <a:ext cx="698500" cy="2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170294</xdr:rowOff>
    </xdr:from>
    <xdr:to>
      <xdr:col>3</xdr:col>
      <xdr:colOff>904875</xdr:colOff>
      <xdr:row>13</xdr:row>
      <xdr:rowOff>55537</xdr:rowOff>
    </xdr:to>
    <xdr:cxnSp macro="">
      <xdr:nvCxnSpPr>
        <xdr:cNvPr id="56" name="直線コネクタ 55"/>
        <xdr:cNvCxnSpPr/>
      </xdr:nvCxnSpPr>
      <xdr:spPr bwMode="auto">
        <a:xfrm>
          <a:off x="3606800" y="2275319"/>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170294</xdr:rowOff>
    </xdr:from>
    <xdr:to>
      <xdr:col>3</xdr:col>
      <xdr:colOff>206375</xdr:colOff>
      <xdr:row>13</xdr:row>
      <xdr:rowOff>24702</xdr:rowOff>
    </xdr:to>
    <xdr:cxnSp macro="">
      <xdr:nvCxnSpPr>
        <xdr:cNvPr id="59" name="直線コネクタ 58"/>
        <xdr:cNvCxnSpPr/>
      </xdr:nvCxnSpPr>
      <xdr:spPr bwMode="auto">
        <a:xfrm flipV="1">
          <a:off x="2908300" y="2275319"/>
          <a:ext cx="698500" cy="2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40894</xdr:rowOff>
    </xdr:from>
    <xdr:to>
      <xdr:col>5</xdr:col>
      <xdr:colOff>34925</xdr:colOff>
      <xdr:row>13</xdr:row>
      <xdr:rowOff>142494</xdr:rowOff>
    </xdr:to>
    <xdr:sp macro="" textlink="">
      <xdr:nvSpPr>
        <xdr:cNvPr id="69" name="円/楕円 68"/>
        <xdr:cNvSpPr/>
      </xdr:nvSpPr>
      <xdr:spPr bwMode="auto">
        <a:xfrm>
          <a:off x="5600700" y="231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57421</xdr:rowOff>
    </xdr:from>
    <xdr:ext cx="762000" cy="259045"/>
    <xdr:sp macro="" textlink="">
      <xdr:nvSpPr>
        <xdr:cNvPr id="70" name="人口1人当たり決算額の推移該当値テキスト130"/>
        <xdr:cNvSpPr txBox="1"/>
      </xdr:nvSpPr>
      <xdr:spPr>
        <a:xfrm>
          <a:off x="5740400" y="216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153,530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32067</xdr:rowOff>
    </xdr:from>
    <xdr:to>
      <xdr:col>4</xdr:col>
      <xdr:colOff>520700</xdr:colOff>
      <xdr:row>13</xdr:row>
      <xdr:rowOff>133667</xdr:rowOff>
    </xdr:to>
    <xdr:sp macro="" textlink="">
      <xdr:nvSpPr>
        <xdr:cNvPr id="71" name="円/楕円 70"/>
        <xdr:cNvSpPr/>
      </xdr:nvSpPr>
      <xdr:spPr bwMode="auto">
        <a:xfrm>
          <a:off x="4953000" y="230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143844</xdr:rowOff>
    </xdr:from>
    <xdr:ext cx="736600" cy="259045"/>
    <xdr:sp macro="" textlink="">
      <xdr:nvSpPr>
        <xdr:cNvPr id="72" name="テキスト ボックス 71"/>
        <xdr:cNvSpPr txBox="1"/>
      </xdr:nvSpPr>
      <xdr:spPr>
        <a:xfrm>
          <a:off x="4622800" y="207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4737</xdr:rowOff>
    </xdr:from>
    <xdr:to>
      <xdr:col>3</xdr:col>
      <xdr:colOff>955675</xdr:colOff>
      <xdr:row>13</xdr:row>
      <xdr:rowOff>106337</xdr:rowOff>
    </xdr:to>
    <xdr:sp macro="" textlink="">
      <xdr:nvSpPr>
        <xdr:cNvPr id="73" name="円/楕円 72"/>
        <xdr:cNvSpPr/>
      </xdr:nvSpPr>
      <xdr:spPr bwMode="auto">
        <a:xfrm>
          <a:off x="4254500" y="228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116514</xdr:rowOff>
    </xdr:from>
    <xdr:ext cx="762000" cy="259045"/>
    <xdr:sp macro="" textlink="">
      <xdr:nvSpPr>
        <xdr:cNvPr id="74" name="テキスト ボックス 73"/>
        <xdr:cNvSpPr txBox="1"/>
      </xdr:nvSpPr>
      <xdr:spPr>
        <a:xfrm>
          <a:off x="3924300" y="205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156,377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119494</xdr:rowOff>
    </xdr:from>
    <xdr:to>
      <xdr:col>3</xdr:col>
      <xdr:colOff>257175</xdr:colOff>
      <xdr:row>13</xdr:row>
      <xdr:rowOff>49644</xdr:rowOff>
    </xdr:to>
    <xdr:sp macro="" textlink="">
      <xdr:nvSpPr>
        <xdr:cNvPr id="75" name="円/楕円 74"/>
        <xdr:cNvSpPr/>
      </xdr:nvSpPr>
      <xdr:spPr bwMode="auto">
        <a:xfrm>
          <a:off x="3556000" y="22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59821</xdr:rowOff>
    </xdr:from>
    <xdr:ext cx="762000" cy="259045"/>
    <xdr:sp macro="" textlink="">
      <xdr:nvSpPr>
        <xdr:cNvPr id="76" name="テキスト ボックス 75"/>
        <xdr:cNvSpPr txBox="1"/>
      </xdr:nvSpPr>
      <xdr:spPr>
        <a:xfrm>
          <a:off x="3225800" y="199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160,841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145352</xdr:rowOff>
    </xdr:from>
    <xdr:to>
      <xdr:col>2</xdr:col>
      <xdr:colOff>692150</xdr:colOff>
      <xdr:row>13</xdr:row>
      <xdr:rowOff>75502</xdr:rowOff>
    </xdr:to>
    <xdr:sp macro="" textlink="">
      <xdr:nvSpPr>
        <xdr:cNvPr id="77" name="円/楕円 76"/>
        <xdr:cNvSpPr/>
      </xdr:nvSpPr>
      <xdr:spPr bwMode="auto">
        <a:xfrm>
          <a:off x="2857500" y="225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85679</xdr:rowOff>
    </xdr:from>
    <xdr:ext cx="762000" cy="259045"/>
    <xdr:sp macro="" textlink="">
      <xdr:nvSpPr>
        <xdr:cNvPr id="78" name="テキスト ボックス 77"/>
        <xdr:cNvSpPr txBox="1"/>
      </xdr:nvSpPr>
      <xdr:spPr>
        <a:xfrm>
          <a:off x="2527300" y="201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296080</xdr:rowOff>
    </xdr:from>
    <xdr:to>
      <xdr:col>4</xdr:col>
      <xdr:colOff>1117600</xdr:colOff>
      <xdr:row>37</xdr:row>
      <xdr:rowOff>319999</xdr:rowOff>
    </xdr:to>
    <xdr:cxnSp macro="">
      <xdr:nvCxnSpPr>
        <xdr:cNvPr id="112" name="直線コネクタ 111"/>
        <xdr:cNvCxnSpPr/>
      </xdr:nvCxnSpPr>
      <xdr:spPr bwMode="auto">
        <a:xfrm>
          <a:off x="5003800" y="7420780"/>
          <a:ext cx="647700" cy="2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272969</xdr:rowOff>
    </xdr:from>
    <xdr:to>
      <xdr:col>4</xdr:col>
      <xdr:colOff>469900</xdr:colOff>
      <xdr:row>37</xdr:row>
      <xdr:rowOff>296080</xdr:rowOff>
    </xdr:to>
    <xdr:cxnSp macro="">
      <xdr:nvCxnSpPr>
        <xdr:cNvPr id="115" name="直線コネクタ 114"/>
        <xdr:cNvCxnSpPr/>
      </xdr:nvCxnSpPr>
      <xdr:spPr bwMode="auto">
        <a:xfrm>
          <a:off x="4305300" y="7397669"/>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248916</xdr:rowOff>
    </xdr:from>
    <xdr:to>
      <xdr:col>3</xdr:col>
      <xdr:colOff>904875</xdr:colOff>
      <xdr:row>37</xdr:row>
      <xdr:rowOff>272969</xdr:rowOff>
    </xdr:to>
    <xdr:cxnSp macro="">
      <xdr:nvCxnSpPr>
        <xdr:cNvPr id="118" name="直線コネクタ 117"/>
        <xdr:cNvCxnSpPr/>
      </xdr:nvCxnSpPr>
      <xdr:spPr bwMode="auto">
        <a:xfrm>
          <a:off x="3606800" y="7373616"/>
          <a:ext cx="698500" cy="2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224665</xdr:rowOff>
    </xdr:from>
    <xdr:to>
      <xdr:col>3</xdr:col>
      <xdr:colOff>206375</xdr:colOff>
      <xdr:row>37</xdr:row>
      <xdr:rowOff>248916</xdr:rowOff>
    </xdr:to>
    <xdr:cxnSp macro="">
      <xdr:nvCxnSpPr>
        <xdr:cNvPr id="121" name="直線コネクタ 120"/>
        <xdr:cNvCxnSpPr/>
      </xdr:nvCxnSpPr>
      <xdr:spPr bwMode="auto">
        <a:xfrm>
          <a:off x="2908300" y="7349365"/>
          <a:ext cx="698500" cy="2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269199</xdr:rowOff>
    </xdr:from>
    <xdr:to>
      <xdr:col>5</xdr:col>
      <xdr:colOff>34925</xdr:colOff>
      <xdr:row>38</xdr:row>
      <xdr:rowOff>27899</xdr:rowOff>
    </xdr:to>
    <xdr:sp macro="" textlink="">
      <xdr:nvSpPr>
        <xdr:cNvPr id="131" name="円/楕円 130"/>
        <xdr:cNvSpPr/>
      </xdr:nvSpPr>
      <xdr:spPr bwMode="auto">
        <a:xfrm>
          <a:off x="5600700" y="739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50776</xdr:rowOff>
    </xdr:from>
    <xdr:ext cx="762000" cy="259045"/>
    <xdr:sp macro="" textlink="">
      <xdr:nvSpPr>
        <xdr:cNvPr id="132" name="人口1人当たり決算額の推移該当値テキスト445"/>
        <xdr:cNvSpPr txBox="1"/>
      </xdr:nvSpPr>
      <xdr:spPr>
        <a:xfrm>
          <a:off x="5740400" y="717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245280</xdr:rowOff>
    </xdr:from>
    <xdr:to>
      <xdr:col>4</xdr:col>
      <xdr:colOff>520700</xdr:colOff>
      <xdr:row>38</xdr:row>
      <xdr:rowOff>3980</xdr:rowOff>
    </xdr:to>
    <xdr:sp macro="" textlink="">
      <xdr:nvSpPr>
        <xdr:cNvPr id="133" name="円/楕円 132"/>
        <xdr:cNvSpPr/>
      </xdr:nvSpPr>
      <xdr:spPr bwMode="auto">
        <a:xfrm>
          <a:off x="4953000" y="736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14157</xdr:rowOff>
    </xdr:from>
    <xdr:ext cx="736600" cy="259045"/>
    <xdr:sp macro="" textlink="">
      <xdr:nvSpPr>
        <xdr:cNvPr id="134" name="テキスト ボックス 133"/>
        <xdr:cNvSpPr txBox="1"/>
      </xdr:nvSpPr>
      <xdr:spPr>
        <a:xfrm>
          <a:off x="4622800" y="713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222169</xdr:rowOff>
    </xdr:from>
    <xdr:to>
      <xdr:col>3</xdr:col>
      <xdr:colOff>955675</xdr:colOff>
      <xdr:row>37</xdr:row>
      <xdr:rowOff>323769</xdr:rowOff>
    </xdr:to>
    <xdr:sp macro="" textlink="">
      <xdr:nvSpPr>
        <xdr:cNvPr id="135" name="円/楕円 134"/>
        <xdr:cNvSpPr/>
      </xdr:nvSpPr>
      <xdr:spPr bwMode="auto">
        <a:xfrm>
          <a:off x="4254500" y="734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162496</xdr:rowOff>
    </xdr:from>
    <xdr:ext cx="762000" cy="259045"/>
    <xdr:sp macro="" textlink="">
      <xdr:nvSpPr>
        <xdr:cNvPr id="136" name="テキスト ボックス 135"/>
        <xdr:cNvSpPr txBox="1"/>
      </xdr:nvSpPr>
      <xdr:spPr>
        <a:xfrm>
          <a:off x="3924300" y="711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198116</xdr:rowOff>
    </xdr:from>
    <xdr:to>
      <xdr:col>3</xdr:col>
      <xdr:colOff>257175</xdr:colOff>
      <xdr:row>37</xdr:row>
      <xdr:rowOff>299716</xdr:rowOff>
    </xdr:to>
    <xdr:sp macro="" textlink="">
      <xdr:nvSpPr>
        <xdr:cNvPr id="137" name="円/楕円 136"/>
        <xdr:cNvSpPr/>
      </xdr:nvSpPr>
      <xdr:spPr bwMode="auto">
        <a:xfrm>
          <a:off x="3556000" y="732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138443</xdr:rowOff>
    </xdr:from>
    <xdr:ext cx="762000" cy="259045"/>
    <xdr:sp macro="" textlink="">
      <xdr:nvSpPr>
        <xdr:cNvPr id="138" name="テキスト ボックス 137"/>
        <xdr:cNvSpPr txBox="1"/>
      </xdr:nvSpPr>
      <xdr:spPr>
        <a:xfrm>
          <a:off x="3225800" y="70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173865</xdr:rowOff>
    </xdr:from>
    <xdr:to>
      <xdr:col>2</xdr:col>
      <xdr:colOff>692150</xdr:colOff>
      <xdr:row>37</xdr:row>
      <xdr:rowOff>275465</xdr:rowOff>
    </xdr:to>
    <xdr:sp macro="" textlink="">
      <xdr:nvSpPr>
        <xdr:cNvPr id="139" name="円/楕円 138"/>
        <xdr:cNvSpPr/>
      </xdr:nvSpPr>
      <xdr:spPr bwMode="auto">
        <a:xfrm>
          <a:off x="2857500" y="729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114192</xdr:rowOff>
    </xdr:from>
    <xdr:ext cx="762000" cy="259045"/>
    <xdr:sp macro="" textlink="">
      <xdr:nvSpPr>
        <xdr:cNvPr id="140" name="テキスト ボックス 139"/>
        <xdr:cNvSpPr txBox="1"/>
      </xdr:nvSpPr>
      <xdr:spPr>
        <a:xfrm>
          <a:off x="2527300" y="706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取</a:t>
          </a:r>
          <a:r>
            <a:rPr lang="ja-JP" altLang="ja-JP" sz="1100" b="0" i="0" baseline="0">
              <a:solidFill>
                <a:schemeClr val="dk1"/>
              </a:solidFill>
              <a:effectLst/>
              <a:latin typeface="+mn-lt"/>
              <a:ea typeface="+mn-ea"/>
              <a:cs typeface="+mn-cs"/>
            </a:rPr>
            <a:t>り組みなどにより</a:t>
          </a:r>
          <a:r>
            <a:rPr lang="en-US" altLang="ja-JP" sz="1100" b="0" i="0" baseline="0">
              <a:solidFill>
                <a:schemeClr val="dk1"/>
              </a:solidFill>
              <a:effectLst/>
              <a:latin typeface="+mn-lt"/>
              <a:ea typeface="+mn-ea"/>
              <a:cs typeface="+mn-cs"/>
            </a:rPr>
            <a:t>37.87</a:t>
          </a:r>
          <a:r>
            <a:rPr lang="ja-JP" altLang="ja-JP" sz="1100" b="0" i="0" baseline="0">
              <a:solidFill>
                <a:schemeClr val="dk1"/>
              </a:solidFill>
              <a:effectLst/>
              <a:latin typeface="+mn-lt"/>
              <a:ea typeface="+mn-ea"/>
              <a:cs typeface="+mn-cs"/>
            </a:rPr>
            <a:t>％まで増加している。</a:t>
          </a:r>
          <a:endParaRPr lang="ja-JP" altLang="ja-JP" sz="1400">
            <a:effectLst/>
          </a:endParaRPr>
        </a:p>
        <a:p>
          <a:pPr rtl="0"/>
          <a:r>
            <a:rPr lang="ja-JP" altLang="ja-JP" sz="1100" b="0" i="0" baseline="0">
              <a:solidFill>
                <a:schemeClr val="dk1"/>
              </a:solidFill>
              <a:effectLst/>
              <a:latin typeface="+mn-lt"/>
              <a:ea typeface="+mn-ea"/>
              <a:cs typeface="+mn-cs"/>
            </a:rPr>
            <a:t>実質収支額・・・</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の取り組みなどにより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％台で推移している。</a:t>
          </a:r>
          <a:endParaRPr lang="ja-JP" altLang="ja-JP" sz="1400">
            <a:effectLst/>
          </a:endParaRPr>
        </a:p>
        <a:p>
          <a:pPr rtl="0"/>
          <a:r>
            <a:rPr lang="ja-JP" altLang="ja-JP" sz="1100" b="0" i="0" baseline="0">
              <a:solidFill>
                <a:schemeClr val="dk1"/>
              </a:solidFill>
              <a:effectLst/>
              <a:latin typeface="+mn-lt"/>
              <a:ea typeface="+mn-ea"/>
              <a:cs typeface="+mn-cs"/>
            </a:rPr>
            <a:t>実質単年度収支・・・実質収支額同様、</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の取り組みなどにより増加している。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行財政改革実施計画を推進し歳出を抑制したことにより、</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年度が最大となっている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三好市水道事業会計・・・資金不足にはなっていないが、累積欠損金を抱えており、料金改定等による経営健全化を図る。</a:t>
          </a:r>
          <a:endParaRPr lang="ja-JP" altLang="ja-JP" sz="1400">
            <a:effectLst/>
          </a:endParaRPr>
        </a:p>
        <a:p>
          <a:pPr rtl="0"/>
          <a:r>
            <a:rPr lang="ja-JP" altLang="ja-JP" sz="1100" b="0" i="0" baseline="0">
              <a:solidFill>
                <a:schemeClr val="dk1"/>
              </a:solidFill>
              <a:effectLst/>
              <a:latin typeface="+mn-lt"/>
              <a:ea typeface="+mn-ea"/>
              <a:cs typeface="+mn-cs"/>
            </a:rPr>
            <a:t>三好市国民健康保険市立三野病院特別会計・・・資金不足にはなっていないが、累積欠損金を抱えており、リハビリ部門の充実等による経営健全化を図る。</a:t>
          </a:r>
          <a:endParaRPr lang="ja-JP" altLang="ja-JP" sz="1400">
            <a:effectLst/>
          </a:endParaRPr>
        </a:p>
        <a:p>
          <a:pPr rtl="0"/>
          <a:r>
            <a:rPr lang="ja-JP" altLang="ja-JP" sz="1100" b="0" i="0" baseline="0">
              <a:solidFill>
                <a:schemeClr val="dk1"/>
              </a:solidFill>
              <a:effectLst/>
              <a:latin typeface="+mn-lt"/>
              <a:ea typeface="+mn-ea"/>
              <a:cs typeface="+mn-cs"/>
            </a:rPr>
            <a:t>三好市国民健康保険特別会計（事業勘定分）・・・被保険者は減少しているものの人口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人当たりの医療費は増加しており、年々繰越金が減少している状況である。</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年度から、保険税の引上げを実施。</a:t>
          </a:r>
          <a:endParaRPr lang="ja-JP" altLang="ja-JP" sz="1400">
            <a:effectLst/>
          </a:endParaRPr>
        </a:p>
        <a:p>
          <a:pPr rtl="0"/>
          <a:r>
            <a:rPr lang="ja-JP" altLang="ja-JP" sz="1100" b="0" i="0" baseline="0">
              <a:solidFill>
                <a:schemeClr val="dk1"/>
              </a:solidFill>
              <a:effectLst/>
              <a:latin typeface="+mn-lt"/>
              <a:ea typeface="+mn-ea"/>
              <a:cs typeface="+mn-cs"/>
            </a:rPr>
            <a:t>三好市簡易水道事業特別会計・・・資金不足にはなっていないが、合併前の簡易水道事業会計をそのまま存続させており、今後</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年度に策定した統合計画に沿って</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年度三好市が管理運営する上水道、簡易水道事業、飲料水供給施設事業を統合予定。</a:t>
          </a:r>
          <a:endParaRPr lang="ja-JP" altLang="ja-JP" sz="1400">
            <a:effectLst/>
          </a:endParaRPr>
        </a:p>
        <a:p>
          <a:pPr rtl="0"/>
          <a:r>
            <a:rPr lang="ja-JP" altLang="ja-JP" sz="1100" b="0" i="0" baseline="0">
              <a:solidFill>
                <a:schemeClr val="dk1"/>
              </a:solidFill>
              <a:effectLst/>
              <a:latin typeface="+mn-lt"/>
              <a:ea typeface="+mn-ea"/>
              <a:cs typeface="+mn-cs"/>
            </a:rPr>
            <a:t>三好市国民健康保険特別会計（直診勘定分）・・・毎年、同額程度の剰余金を計上している。</a:t>
          </a:r>
          <a:endParaRPr lang="ja-JP" altLang="ja-JP" sz="1400">
            <a:effectLst/>
          </a:endParaRPr>
        </a:p>
        <a:p>
          <a:pPr rtl="0"/>
          <a:r>
            <a:rPr lang="ja-JP" altLang="ja-JP" sz="1100" b="0" i="0" baseline="0">
              <a:solidFill>
                <a:schemeClr val="dk1"/>
              </a:solidFill>
              <a:effectLst/>
              <a:latin typeface="+mn-lt"/>
              <a:ea typeface="+mn-ea"/>
              <a:cs typeface="+mn-cs"/>
            </a:rPr>
            <a:t>三好市特別養護老人ホーム長生園特別会計・・・</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年度から指定管理委託により運営。黒字経営を維持している。</a:t>
          </a:r>
          <a:endParaRPr lang="ja-JP" altLang="ja-JP" sz="1400">
            <a:effectLst/>
          </a:endParaRPr>
        </a:p>
        <a:p>
          <a:pPr rtl="0"/>
          <a:r>
            <a:rPr lang="ja-JP" altLang="ja-JP" sz="1100" b="0" i="0" baseline="0">
              <a:solidFill>
                <a:schemeClr val="dk1"/>
              </a:solidFill>
              <a:effectLst/>
              <a:latin typeface="+mn-lt"/>
              <a:ea typeface="+mn-ea"/>
              <a:cs typeface="+mn-cs"/>
            </a:rPr>
            <a:t>三好市農業集落排水事業特別会計・・・毎年、同額程度の剰余金を計上している。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元利償還金・・・合併前に多額の地方単独事業を実施したことにより元利償還金が膨らんでいるが、</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年度からはピークが過ぎ減少している。</a:t>
          </a:r>
          <a:endParaRPr lang="ja-JP" altLang="ja-JP" sz="1400">
            <a:effectLst/>
          </a:endParaRPr>
        </a:p>
        <a:p>
          <a:pPr rtl="0"/>
          <a:r>
            <a:rPr lang="ja-JP" altLang="ja-JP" sz="1100">
              <a:solidFill>
                <a:schemeClr val="dk1"/>
              </a:solidFill>
              <a:effectLst/>
              <a:latin typeface="+mn-lt"/>
              <a:ea typeface="+mn-ea"/>
              <a:cs typeface="+mn-cs"/>
            </a:rPr>
            <a:t>公営企業債の元利償還金に対する繰入金・・・簡易水道事業の老朽化に伴う布設替事業や統合に向けた水源地拡張事業等により、公営企業債元利償還金に対する繰入金が増加。</a:t>
          </a:r>
          <a:endParaRPr lang="ja-JP" altLang="ja-JP" sz="1400">
            <a:effectLst/>
          </a:endParaRPr>
        </a:p>
        <a:p>
          <a:pPr rtl="0"/>
          <a:r>
            <a:rPr lang="ja-JP" altLang="ja-JP" sz="1100">
              <a:solidFill>
                <a:schemeClr val="dk1"/>
              </a:solidFill>
              <a:effectLst/>
              <a:latin typeface="+mn-lt"/>
              <a:ea typeface="+mn-ea"/>
              <a:cs typeface="+mn-cs"/>
            </a:rPr>
            <a:t>組合等が起こした地方債の元利償還金に対する負担金等・・・新規の負担対象の起債発行がないため減少している。</a:t>
          </a:r>
          <a:endParaRPr lang="ja-JP" altLang="ja-JP" sz="1400">
            <a:effectLst/>
          </a:endParaRPr>
        </a:p>
        <a:p>
          <a:pPr rtl="0"/>
          <a:r>
            <a:rPr lang="ja-JP" altLang="ja-JP" sz="1100">
              <a:solidFill>
                <a:schemeClr val="dk1"/>
              </a:solidFill>
              <a:effectLst/>
              <a:latin typeface="+mn-lt"/>
              <a:ea typeface="+mn-ea"/>
              <a:cs typeface="+mn-cs"/>
            </a:rPr>
            <a:t>債務負担行為に基づく支出額・・・新たな事業を行っていないため、年々減少している。</a:t>
          </a:r>
          <a:endParaRPr lang="ja-JP" altLang="ja-JP" sz="1400">
            <a:effectLst/>
          </a:endParaRPr>
        </a:p>
        <a:p>
          <a:pPr rtl="0"/>
          <a:r>
            <a:rPr lang="ja-JP" altLang="ja-JP" sz="1100">
              <a:solidFill>
                <a:schemeClr val="dk1"/>
              </a:solidFill>
              <a:effectLst/>
              <a:latin typeface="+mn-lt"/>
              <a:ea typeface="+mn-ea"/>
              <a:cs typeface="+mn-cs"/>
            </a:rPr>
            <a:t>実質公債費比率の分子・・・繰上償還の実施や起債の発行制限により、減少している。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一般会計に係る地方債の現在高・・・</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年度から毎年利率の高い起債を繰上償還したり、起債の新規発行を抑制してきたことにより、減少している。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債務負担行為に基づく支出予定額・・・学校改築事業等の終了により減少している。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公営企業債等繰入見込額・・・簡易水道事業の老朽布設替や統合に向けた水源地拡張事業等の実施による負担が増加している。</a:t>
          </a:r>
          <a:endParaRPr lang="ja-JP" altLang="ja-JP" sz="1400">
            <a:effectLst/>
          </a:endParaRPr>
        </a:p>
        <a:p>
          <a:pPr rtl="0"/>
          <a:r>
            <a:rPr lang="ja-JP" altLang="ja-JP" sz="1100" b="0" i="0" baseline="0">
              <a:solidFill>
                <a:schemeClr val="dk1"/>
              </a:solidFill>
              <a:effectLst/>
              <a:latin typeface="+mn-lt"/>
              <a:ea typeface="+mn-ea"/>
              <a:cs typeface="+mn-cs"/>
            </a:rPr>
            <a:t>組合等負担等見込額・・・新たな事業がないため、減少している。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退職手当負担見込額・・・定員適正化計画に基づく職員採用を行っており、減少している。</a:t>
          </a:r>
          <a:endParaRPr lang="ja-JP" altLang="ja-JP" sz="1400">
            <a:effectLst/>
          </a:endParaRPr>
        </a:p>
        <a:p>
          <a:pPr rtl="0"/>
          <a:r>
            <a:rPr lang="ja-JP" altLang="ja-JP" sz="1100" b="0" i="0" baseline="0">
              <a:solidFill>
                <a:schemeClr val="dk1"/>
              </a:solidFill>
              <a:effectLst/>
              <a:latin typeface="+mn-lt"/>
              <a:ea typeface="+mn-ea"/>
              <a:cs typeface="+mn-cs"/>
            </a:rPr>
            <a:t>設立法人等の負債額等負担見込額・・・設立法人の新たな債務が発生せず、減少している。</a:t>
          </a:r>
          <a:endParaRPr lang="ja-JP" altLang="ja-JP" sz="1400">
            <a:effectLst/>
          </a:endParaRPr>
        </a:p>
        <a:p>
          <a:pPr rtl="0"/>
          <a:r>
            <a:rPr lang="ja-JP" altLang="ja-JP" sz="1100">
              <a:solidFill>
                <a:schemeClr val="dk1"/>
              </a:solidFill>
              <a:effectLst/>
              <a:latin typeface="+mn-lt"/>
              <a:ea typeface="+mn-ea"/>
              <a:cs typeface="+mn-cs"/>
            </a:rPr>
            <a:t>充当可能基金・・・財政調整基金・減債基金の積立が増加した。</a:t>
          </a:r>
          <a:endParaRPr lang="ja-JP" altLang="ja-JP" sz="1400">
            <a:effectLst/>
          </a:endParaRPr>
        </a:p>
        <a:p>
          <a:pPr rtl="0"/>
          <a:r>
            <a:rPr lang="ja-JP" altLang="ja-JP" sz="1100">
              <a:solidFill>
                <a:schemeClr val="dk1"/>
              </a:solidFill>
              <a:effectLst/>
              <a:latin typeface="+mn-lt"/>
              <a:ea typeface="+mn-ea"/>
              <a:cs typeface="+mn-cs"/>
            </a:rPr>
            <a:t>充当可能特定歳入・・・公営住宅賃借料や土地開発公社の貸付金償還金等が増加した。</a:t>
          </a:r>
          <a:endParaRPr lang="ja-JP" altLang="ja-JP" sz="1400">
            <a:effectLst/>
          </a:endParaRPr>
        </a:p>
        <a:p>
          <a:pPr rtl="0"/>
          <a:r>
            <a:rPr lang="ja-JP" altLang="ja-JP" sz="1100">
              <a:solidFill>
                <a:schemeClr val="dk1"/>
              </a:solidFill>
              <a:effectLst/>
              <a:latin typeface="+mn-lt"/>
              <a:ea typeface="+mn-ea"/>
              <a:cs typeface="+mn-cs"/>
            </a:rPr>
            <a:t>基準財政需要額算入見込額・・・地方債現在高の減少により、減少した。</a:t>
          </a:r>
          <a:endParaRPr lang="ja-JP" altLang="ja-JP" sz="1400">
            <a:effectLst/>
          </a:endParaRPr>
        </a:p>
        <a:p>
          <a:pPr rtl="0"/>
          <a:r>
            <a:rPr lang="ja-JP" altLang="ja-JP" sz="1100">
              <a:solidFill>
                <a:schemeClr val="dk1"/>
              </a:solidFill>
              <a:effectLst/>
              <a:latin typeface="+mn-lt"/>
              <a:ea typeface="+mn-ea"/>
              <a:cs typeface="+mn-cs"/>
            </a:rPr>
            <a:t>将来負担比率の分子・・・地方債の現在高が年々減少し、充当可能基金が増加しているため、減少している。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28152077</v>
      </c>
      <c r="BO4" s="379"/>
      <c r="BP4" s="379"/>
      <c r="BQ4" s="379"/>
      <c r="BR4" s="379"/>
      <c r="BS4" s="379"/>
      <c r="BT4" s="379"/>
      <c r="BU4" s="380"/>
      <c r="BV4" s="378">
        <v>28220585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27053931</v>
      </c>
      <c r="BO5" s="384"/>
      <c r="BP5" s="384"/>
      <c r="BQ5" s="384"/>
      <c r="BR5" s="384"/>
      <c r="BS5" s="384"/>
      <c r="BT5" s="384"/>
      <c r="BU5" s="385"/>
      <c r="BV5" s="383">
        <v>27252991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84.6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1098146</v>
      </c>
      <c r="BO6" s="384"/>
      <c r="BP6" s="384"/>
      <c r="BQ6" s="384"/>
      <c r="BR6" s="384"/>
      <c r="BS6" s="384"/>
      <c r="BT6" s="384"/>
      <c r="BU6" s="385"/>
      <c r="BV6" s="383">
        <v>967594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88.9</v>
      </c>
      <c r="CU6" s="530"/>
      <c r="CV6" s="530"/>
      <c r="CW6" s="530"/>
      <c r="CX6" s="530"/>
      <c r="CY6" s="530"/>
      <c r="CZ6" s="530"/>
      <c r="DA6" s="531"/>
      <c r="DB6" s="529">
        <v>89.5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157328</v>
      </c>
      <c r="BO7" s="384"/>
      <c r="BP7" s="384"/>
      <c r="BQ7" s="384"/>
      <c r="BR7" s="384"/>
      <c r="BS7" s="384"/>
      <c r="BT7" s="384"/>
      <c r="BU7" s="385"/>
      <c r="BV7" s="383">
        <v>140618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16227502</v>
      </c>
      <c r="CU7" s="384"/>
      <c r="CV7" s="384"/>
      <c r="CW7" s="384"/>
      <c r="CX7" s="384"/>
      <c r="CY7" s="384"/>
      <c r="CZ7" s="384"/>
      <c r="DA7" s="385"/>
      <c r="DB7" s="383">
        <v>16580967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940818</v>
      </c>
      <c r="BO8" s="384"/>
      <c r="BP8" s="384"/>
      <c r="BQ8" s="384"/>
      <c r="BR8" s="384"/>
      <c r="BS8" s="384"/>
      <c r="BT8" s="384"/>
      <c r="BU8" s="385"/>
      <c r="BV8" s="383">
        <v>826976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29951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113842</v>
      </c>
      <c r="BO9" s="384"/>
      <c r="BP9" s="384"/>
      <c r="BQ9" s="384"/>
      <c r="BR9" s="384"/>
      <c r="BS9" s="384"/>
      <c r="BT9" s="384"/>
      <c r="BU9" s="385"/>
      <c r="BV9" s="383">
        <v>-18271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27.7</v>
      </c>
      <c r="CU9" s="354"/>
      <c r="CV9" s="354"/>
      <c r="CW9" s="354"/>
      <c r="CX9" s="354"/>
      <c r="CY9" s="354"/>
      <c r="CZ9" s="354"/>
      <c r="DA9" s="355"/>
      <c r="DB9" s="353">
        <v>28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34103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761155</v>
      </c>
      <c r="BO10" s="384"/>
      <c r="BP10" s="384"/>
      <c r="BQ10" s="384"/>
      <c r="BR10" s="384"/>
      <c r="BS10" s="384"/>
      <c r="BT10" s="384"/>
      <c r="BU10" s="385"/>
      <c r="BV10" s="383">
        <v>910458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224571</v>
      </c>
      <c r="BO11" s="384"/>
      <c r="BP11" s="384"/>
      <c r="BQ11" s="384"/>
      <c r="BR11" s="384"/>
      <c r="BS11" s="384"/>
      <c r="BT11" s="384"/>
      <c r="BU11" s="385"/>
      <c r="BV11" s="383">
        <v>206784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28975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28787</v>
      </c>
      <c r="S13" s="485"/>
      <c r="T13" s="485"/>
      <c r="U13" s="485"/>
      <c r="V13" s="486"/>
      <c r="W13" s="472" t="s">
        <v>123</v>
      </c>
      <c r="X13" s="396"/>
      <c r="Y13" s="396"/>
      <c r="Z13" s="396"/>
      <c r="AA13" s="396"/>
      <c r="AB13" s="397"/>
      <c r="AC13" s="359">
        <v>904</v>
      </c>
      <c r="AD13" s="360"/>
      <c r="AE13" s="360"/>
      <c r="AF13" s="360"/>
      <c r="AG13" s="361"/>
      <c r="AH13" s="359">
        <v>1159</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1099568</v>
      </c>
      <c r="BO13" s="384"/>
      <c r="BP13" s="384"/>
      <c r="BQ13" s="384"/>
      <c r="BR13" s="384"/>
      <c r="BS13" s="384"/>
      <c r="BT13" s="384"/>
      <c r="BU13" s="385"/>
      <c r="BV13" s="383">
        <v>1098971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29608</v>
      </c>
      <c r="S14" s="485"/>
      <c r="T14" s="485"/>
      <c r="U14" s="485"/>
      <c r="V14" s="486"/>
      <c r="W14" s="487"/>
      <c r="X14" s="399"/>
      <c r="Y14" s="399"/>
      <c r="Z14" s="399"/>
      <c r="AA14" s="399"/>
      <c r="AB14" s="400"/>
      <c r="AC14" s="477">
        <v>7.7</v>
      </c>
      <c r="AD14" s="478"/>
      <c r="AE14" s="478"/>
      <c r="AF14" s="478"/>
      <c r="AG14" s="479"/>
      <c r="AH14" s="477">
        <v>8.1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v>2.2999999999999998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29427</v>
      </c>
      <c r="S15" s="485"/>
      <c r="T15" s="485"/>
      <c r="U15" s="485"/>
      <c r="V15" s="486"/>
      <c r="W15" s="472" t="s">
        <v>129</v>
      </c>
      <c r="X15" s="396"/>
      <c r="Y15" s="396"/>
      <c r="Z15" s="396"/>
      <c r="AA15" s="396"/>
      <c r="AB15" s="397"/>
      <c r="AC15" s="359">
        <v>3080</v>
      </c>
      <c r="AD15" s="360"/>
      <c r="AE15" s="360"/>
      <c r="AF15" s="360"/>
      <c r="AG15" s="361"/>
      <c r="AH15" s="359">
        <v>4238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2527521</v>
      </c>
      <c r="BO15" s="379"/>
      <c r="BP15" s="379"/>
      <c r="BQ15" s="379"/>
      <c r="BR15" s="379"/>
      <c r="BS15" s="379"/>
      <c r="BT15" s="379"/>
      <c r="BU15" s="380"/>
      <c r="BV15" s="378">
        <v>2469341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26.1</v>
      </c>
      <c r="AD16" s="478"/>
      <c r="AE16" s="478"/>
      <c r="AF16" s="478"/>
      <c r="AG16" s="479"/>
      <c r="AH16" s="477">
        <v>29.7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12231338</v>
      </c>
      <c r="BO16" s="384"/>
      <c r="BP16" s="384"/>
      <c r="BQ16" s="384"/>
      <c r="BR16" s="384"/>
      <c r="BS16" s="384"/>
      <c r="BT16" s="384"/>
      <c r="BU16" s="385"/>
      <c r="BV16" s="383">
        <v>12144997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7831</v>
      </c>
      <c r="AD17" s="360"/>
      <c r="AE17" s="360"/>
      <c r="AF17" s="360"/>
      <c r="AG17" s="361"/>
      <c r="AH17" s="359">
        <v>8838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3197150</v>
      </c>
      <c r="BO17" s="384"/>
      <c r="BP17" s="384"/>
      <c r="BQ17" s="384"/>
      <c r="BR17" s="384"/>
      <c r="BS17" s="384"/>
      <c r="BT17" s="384"/>
      <c r="BU17" s="385"/>
      <c r="BV17" s="383">
        <v>3137771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721.42</v>
      </c>
      <c r="M18" s="448"/>
      <c r="N18" s="448"/>
      <c r="O18" s="448"/>
      <c r="P18" s="448"/>
      <c r="Q18" s="448"/>
      <c r="R18" s="449"/>
      <c r="S18" s="449"/>
      <c r="T18" s="449"/>
      <c r="U18" s="449"/>
      <c r="V18" s="450"/>
      <c r="W18" s="464"/>
      <c r="X18" s="465"/>
      <c r="Y18" s="465"/>
      <c r="Z18" s="465"/>
      <c r="AA18" s="465"/>
      <c r="AB18" s="473"/>
      <c r="AC18" s="347">
        <v>66.3</v>
      </c>
      <c r="AD18" s="348"/>
      <c r="AE18" s="348"/>
      <c r="AF18" s="348"/>
      <c r="AG18" s="451"/>
      <c r="AH18" s="347">
        <v>61.9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13712708</v>
      </c>
      <c r="BO18" s="384"/>
      <c r="BP18" s="384"/>
      <c r="BQ18" s="384"/>
      <c r="BR18" s="384"/>
      <c r="BS18" s="384"/>
      <c r="BT18" s="384"/>
      <c r="BU18" s="385"/>
      <c r="BV18" s="383">
        <v>14114458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18456241</v>
      </c>
      <c r="BO19" s="384"/>
      <c r="BP19" s="384"/>
      <c r="BQ19" s="384"/>
      <c r="BR19" s="384"/>
      <c r="BS19" s="384"/>
      <c r="BT19" s="384"/>
      <c r="BU19" s="385"/>
      <c r="BV19" s="383">
        <v>19225579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12043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37663695</v>
      </c>
      <c r="BO23" s="384"/>
      <c r="BP23" s="384"/>
      <c r="BQ23" s="384"/>
      <c r="BR23" s="384"/>
      <c r="BS23" s="384"/>
      <c r="BT23" s="384"/>
      <c r="BU23" s="385"/>
      <c r="BV23" s="383">
        <v>38446195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5929</v>
      </c>
      <c r="R24" s="360"/>
      <c r="S24" s="360"/>
      <c r="T24" s="360"/>
      <c r="U24" s="360"/>
      <c r="V24" s="361"/>
      <c r="W24" s="425"/>
      <c r="X24" s="416"/>
      <c r="Y24" s="417"/>
      <c r="Z24" s="356" t="s">
        <v>153</v>
      </c>
      <c r="AA24" s="357"/>
      <c r="AB24" s="357"/>
      <c r="AC24" s="357"/>
      <c r="AD24" s="357"/>
      <c r="AE24" s="357"/>
      <c r="AF24" s="357"/>
      <c r="AG24" s="358"/>
      <c r="AH24" s="359">
        <v>401</v>
      </c>
      <c r="AI24" s="360"/>
      <c r="AJ24" s="360"/>
      <c r="AK24" s="360"/>
      <c r="AL24" s="361"/>
      <c r="AM24" s="359">
        <v>1373826</v>
      </c>
      <c r="AN24" s="360"/>
      <c r="AO24" s="360"/>
      <c r="AP24" s="360"/>
      <c r="AQ24" s="360"/>
      <c r="AR24" s="361"/>
      <c r="AS24" s="359">
        <v>3426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27013515</v>
      </c>
      <c r="BO24" s="384"/>
      <c r="BP24" s="384"/>
      <c r="BQ24" s="384"/>
      <c r="BR24" s="384"/>
      <c r="BS24" s="384"/>
      <c r="BT24" s="384"/>
      <c r="BU24" s="385"/>
      <c r="BV24" s="383">
        <v>28700698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852267</v>
      </c>
      <c r="BO25" s="379"/>
      <c r="BP25" s="379"/>
      <c r="BQ25" s="379"/>
      <c r="BR25" s="379"/>
      <c r="BS25" s="379"/>
      <c r="BT25" s="379"/>
      <c r="BU25" s="380"/>
      <c r="BV25" s="378">
        <v>795265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6100</v>
      </c>
      <c r="R26" s="360"/>
      <c r="S26" s="360"/>
      <c r="T26" s="360"/>
      <c r="U26" s="360"/>
      <c r="V26" s="361"/>
      <c r="W26" s="425"/>
      <c r="X26" s="416"/>
      <c r="Y26" s="417"/>
      <c r="Z26" s="356" t="s">
        <v>159</v>
      </c>
      <c r="AA26" s="438"/>
      <c r="AB26" s="438"/>
      <c r="AC26" s="438"/>
      <c r="AD26" s="438"/>
      <c r="AE26" s="438"/>
      <c r="AF26" s="438"/>
      <c r="AG26" s="439"/>
      <c r="AH26" s="359">
        <v>44</v>
      </c>
      <c r="AI26" s="360"/>
      <c r="AJ26" s="360"/>
      <c r="AK26" s="360"/>
      <c r="AL26" s="361"/>
      <c r="AM26" s="359">
        <v>158400</v>
      </c>
      <c r="AN26" s="360"/>
      <c r="AO26" s="360"/>
      <c r="AP26" s="360"/>
      <c r="AQ26" s="360"/>
      <c r="AR26" s="361"/>
      <c r="AS26" s="359">
        <v>3600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3940</v>
      </c>
      <c r="R27" s="360"/>
      <c r="S27" s="360"/>
      <c r="T27" s="360"/>
      <c r="U27" s="360"/>
      <c r="V27" s="361"/>
      <c r="W27" s="425"/>
      <c r="X27" s="416"/>
      <c r="Y27" s="417"/>
      <c r="Z27" s="356" t="s">
        <v>162</v>
      </c>
      <c r="AA27" s="357"/>
      <c r="AB27" s="357"/>
      <c r="AC27" s="357"/>
      <c r="AD27" s="357"/>
      <c r="AE27" s="357"/>
      <c r="AF27" s="357"/>
      <c r="AG27" s="358"/>
      <c r="AH27" s="359">
        <v>15</v>
      </c>
      <c r="AI27" s="360"/>
      <c r="AJ27" s="360"/>
      <c r="AK27" s="360"/>
      <c r="AL27" s="361"/>
      <c r="AM27" s="359">
        <v>52200</v>
      </c>
      <c r="AN27" s="360"/>
      <c r="AO27" s="360"/>
      <c r="AP27" s="360"/>
      <c r="AQ27" s="360"/>
      <c r="AR27" s="361"/>
      <c r="AS27" s="359">
        <v>3480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561900</v>
      </c>
      <c r="BO27" s="387"/>
      <c r="BP27" s="387"/>
      <c r="BQ27" s="387"/>
      <c r="BR27" s="387"/>
      <c r="BS27" s="387"/>
      <c r="BT27" s="387"/>
      <c r="BU27" s="388"/>
      <c r="BV27" s="386">
        <v>561900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3470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6146030</v>
      </c>
      <c r="BO28" s="379"/>
      <c r="BP28" s="379"/>
      <c r="BQ28" s="379"/>
      <c r="BR28" s="379"/>
      <c r="BS28" s="379"/>
      <c r="BT28" s="379"/>
      <c r="BU28" s="380"/>
      <c r="BV28" s="378">
        <v>5384875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22</v>
      </c>
      <c r="M29" s="360"/>
      <c r="N29" s="360"/>
      <c r="O29" s="360"/>
      <c r="P29" s="361"/>
      <c r="Q29" s="359">
        <v>3150</v>
      </c>
      <c r="R29" s="360"/>
      <c r="S29" s="360"/>
      <c r="T29" s="360"/>
      <c r="U29" s="360"/>
      <c r="V29" s="361"/>
      <c r="W29" s="426"/>
      <c r="X29" s="427"/>
      <c r="Y29" s="428"/>
      <c r="Z29" s="356" t="s">
        <v>169</v>
      </c>
      <c r="AA29" s="357"/>
      <c r="AB29" s="357"/>
      <c r="AC29" s="357"/>
      <c r="AD29" s="357"/>
      <c r="AE29" s="357"/>
      <c r="AF29" s="357"/>
      <c r="AG29" s="358"/>
      <c r="AH29" s="359">
        <v>416</v>
      </c>
      <c r="AI29" s="360"/>
      <c r="AJ29" s="360"/>
      <c r="AK29" s="360"/>
      <c r="AL29" s="361"/>
      <c r="AM29" s="359">
        <v>1426026</v>
      </c>
      <c r="AN29" s="360"/>
      <c r="AO29" s="360"/>
      <c r="AP29" s="360"/>
      <c r="AQ29" s="360"/>
      <c r="AR29" s="361"/>
      <c r="AS29" s="359">
        <v>3428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6051399</v>
      </c>
      <c r="BO29" s="384"/>
      <c r="BP29" s="384"/>
      <c r="BQ29" s="384"/>
      <c r="BR29" s="384"/>
      <c r="BS29" s="384"/>
      <c r="BT29" s="384"/>
      <c r="BU29" s="385"/>
      <c r="BV29" s="383">
        <v>5242196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5743665</v>
      </c>
      <c r="BO30" s="387"/>
      <c r="BP30" s="387"/>
      <c r="BQ30" s="387"/>
      <c r="BR30" s="387"/>
      <c r="BS30" s="387"/>
      <c r="BT30" s="387"/>
      <c r="BU30" s="388"/>
      <c r="BV30" s="386">
        <v>6049864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三好市国民健康保険特別会計（事業勘定分）</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三好市水道事業会計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三好市簡易水道事業特別会計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みよし広域連合（一般会計）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三好市土地開発公社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三好市給食事業特別会計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三好市国民健康保険特別会計（直診勘定分）</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三好市国民健康保険市立三野病院特別会計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三好市農業集落排水事業特別会計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みよし広域連合（介護保険特別会計）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東祖谷観光開発㈱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三好市土地取得事業特別会計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三好市後期高齢者医療特別会計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三好市浄化槽事業特別会計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みよし広域連合（三好地区広域振興整備事業特別会計）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㈱大歩危温泉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三好市特別養護老人ホーム長生園特別会計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三好東部火葬場管理組合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㈱山城しんこう</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徳島県市町村議会議員公務災害補償等組合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㈱山城もくもく</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徳島県市町村総合事務組合（一般会計）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㈱ふるさと夢企画</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徳島県市町村総合事務組合（徳島滞納整理機構特別会計）</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四国中央観光開発㈱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徳島県後期高齢者医療広域連合（一般会計）</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㈱池田ケーブルネットワーク</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徳島県後期高齢者医療広域連合（後期高齢者医療事業会計）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f t="shared" si="3"/>
        <v>30</v>
      </c>
      <c r="CP42" s="343"/>
      <c r="CQ42" s="342" t="str">
        <f>IF('各会計、関係団体の財政状況及び健全化判断比率'!BS15="","",'各会計、関係団体の財政状況及び健全化判断比率'!BS15)</f>
        <v>三好市観光協会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3" t="s">
        <v>24</v>
      </c>
      <c r="C41" s="1184"/>
      <c r="D41" s="81"/>
      <c r="E41" s="1185" t="s">
        <v>25</v>
      </c>
      <c r="F41" s="1185"/>
      <c r="G41" s="1185"/>
      <c r="H41" s="1186"/>
      <c r="I41" s="82">
        <v>42321</v>
      </c>
      <c r="J41" s="83">
        <v>41189</v>
      </c>
      <c r="K41" s="83">
        <v>39972</v>
      </c>
      <c r="L41" s="83">
        <v>38446</v>
      </c>
      <c r="M41" s="84">
        <v>37664</v>
      </c>
    </row>
    <row r="42" spans="2:13" ht="27.75" customHeight="1" x14ac:dyDescent="0.15">
      <c r="B42" s="1173"/>
      <c r="C42" s="1174"/>
      <c r="D42" s="85"/>
      <c r="E42" s="1177" t="s">
        <v>26</v>
      </c>
      <c r="F42" s="1177"/>
      <c r="G42" s="1177"/>
      <c r="H42" s="1178"/>
      <c r="I42" s="86">
        <v>257</v>
      </c>
      <c r="J42" s="87">
        <v>310</v>
      </c>
      <c r="K42" s="87">
        <v>340</v>
      </c>
      <c r="L42" s="87">
        <v>336</v>
      </c>
      <c r="M42" s="88">
        <v>191</v>
      </c>
    </row>
    <row r="43" spans="2:13" ht="27.75" customHeight="1" x14ac:dyDescent="0.15">
      <c r="B43" s="1173"/>
      <c r="C43" s="1174"/>
      <c r="D43" s="85"/>
      <c r="E43" s="1177" t="s">
        <v>27</v>
      </c>
      <c r="F43" s="1177"/>
      <c r="G43" s="1177"/>
      <c r="H43" s="1178"/>
      <c r="I43" s="86">
        <v>2801</v>
      </c>
      <c r="J43" s="87">
        <v>3233</v>
      </c>
      <c r="K43" s="87">
        <v>3404</v>
      </c>
      <c r="L43" s="87">
        <v>3360</v>
      </c>
      <c r="M43" s="88">
        <v>3049</v>
      </c>
    </row>
    <row r="44" spans="2:13" ht="27.75" customHeight="1" x14ac:dyDescent="0.15">
      <c r="B44" s="1173"/>
      <c r="C44" s="1174"/>
      <c r="D44" s="85"/>
      <c r="E44" s="1177" t="s">
        <v>28</v>
      </c>
      <c r="F44" s="1177"/>
      <c r="G44" s="1177"/>
      <c r="H44" s="1178"/>
      <c r="I44" s="86">
        <v>922</v>
      </c>
      <c r="J44" s="87">
        <v>704</v>
      </c>
      <c r="K44" s="87">
        <v>437</v>
      </c>
      <c r="L44" s="87">
        <v>334</v>
      </c>
      <c r="M44" s="88">
        <v>141</v>
      </c>
    </row>
    <row r="45" spans="2:13" ht="27.75" customHeight="1" x14ac:dyDescent="0.15">
      <c r="B45" s="1173"/>
      <c r="C45" s="1174"/>
      <c r="D45" s="85"/>
      <c r="E45" s="1177" t="s">
        <v>29</v>
      </c>
      <c r="F45" s="1177"/>
      <c r="G45" s="1177"/>
      <c r="H45" s="1178"/>
      <c r="I45" s="86">
        <v>6016</v>
      </c>
      <c r="J45" s="87">
        <v>5923</v>
      </c>
      <c r="K45" s="87">
        <v>5850</v>
      </c>
      <c r="L45" s="87">
        <v>4958</v>
      </c>
      <c r="M45" s="88">
        <v>5243</v>
      </c>
    </row>
    <row r="46" spans="2:13" ht="27.75" customHeight="1" x14ac:dyDescent="0.15">
      <c r="B46" s="1173"/>
      <c r="C46" s="1174"/>
      <c r="D46" s="85"/>
      <c r="E46" s="1177" t="s">
        <v>30</v>
      </c>
      <c r="F46" s="1177"/>
      <c r="G46" s="1177"/>
      <c r="H46" s="1178"/>
      <c r="I46" s="86">
        <v>10</v>
      </c>
      <c r="J46" s="87">
        <v>9</v>
      </c>
      <c r="K46" s="87">
        <v>7</v>
      </c>
      <c r="L46" s="87">
        <v>6</v>
      </c>
      <c r="M46" s="88">
        <v>13</v>
      </c>
    </row>
    <row r="47" spans="2:13" ht="27.75" customHeight="1" x14ac:dyDescent="0.15">
      <c r="B47" s="1173"/>
      <c r="C47" s="1174"/>
      <c r="D47" s="85"/>
      <c r="E47" s="1177" t="s">
        <v>31</v>
      </c>
      <c r="F47" s="1177"/>
      <c r="G47" s="1177"/>
      <c r="H47" s="1178"/>
      <c r="I47" s="86" t="s">
        <v>479</v>
      </c>
      <c r="J47" s="87" t="s">
        <v>479</v>
      </c>
      <c r="K47" s="87" t="s">
        <v>479</v>
      </c>
      <c r="L47" s="87" t="s">
        <v>479</v>
      </c>
      <c r="M47" s="88" t="s">
        <v>479</v>
      </c>
    </row>
    <row r="48" spans="2:13" ht="27.75" customHeight="1" x14ac:dyDescent="0.15">
      <c r="B48" s="1175"/>
      <c r="C48" s="1176"/>
      <c r="D48" s="85"/>
      <c r="E48" s="1177" t="s">
        <v>32</v>
      </c>
      <c r="F48" s="1177"/>
      <c r="G48" s="1177"/>
      <c r="H48" s="1178"/>
      <c r="I48" s="86" t="s">
        <v>479</v>
      </c>
      <c r="J48" s="87" t="s">
        <v>479</v>
      </c>
      <c r="K48" s="87" t="s">
        <v>479</v>
      </c>
      <c r="L48" s="87" t="s">
        <v>479</v>
      </c>
      <c r="M48" s="88" t="s">
        <v>479</v>
      </c>
    </row>
    <row r="49" spans="2:13" ht="27.75" customHeight="1" x14ac:dyDescent="0.15">
      <c r="B49" s="1171" t="s">
        <v>33</v>
      </c>
      <c r="C49" s="1172"/>
      <c r="D49" s="89"/>
      <c r="E49" s="1177" t="s">
        <v>34</v>
      </c>
      <c r="F49" s="1177"/>
      <c r="G49" s="1177"/>
      <c r="H49" s="1178"/>
      <c r="I49" s="86">
        <v>9953</v>
      </c>
      <c r="J49" s="87">
        <v>11133</v>
      </c>
      <c r="K49" s="87">
        <v>12422</v>
      </c>
      <c r="L49" s="87">
        <v>14056</v>
      </c>
      <c r="M49" s="88">
        <v>15617</v>
      </c>
    </row>
    <row r="50" spans="2:13" ht="27.75" customHeight="1" x14ac:dyDescent="0.15">
      <c r="B50" s="1173"/>
      <c r="C50" s="1174"/>
      <c r="D50" s="85"/>
      <c r="E50" s="1177" t="s">
        <v>35</v>
      </c>
      <c r="F50" s="1177"/>
      <c r="G50" s="1177"/>
      <c r="H50" s="1178"/>
      <c r="I50" s="86">
        <v>856</v>
      </c>
      <c r="J50" s="87">
        <v>837</v>
      </c>
      <c r="K50" s="87">
        <v>991</v>
      </c>
      <c r="L50" s="87">
        <v>972</v>
      </c>
      <c r="M50" s="88">
        <v>756</v>
      </c>
    </row>
    <row r="51" spans="2:13" ht="27.75" customHeight="1" x14ac:dyDescent="0.15">
      <c r="B51" s="1175"/>
      <c r="C51" s="1176"/>
      <c r="D51" s="85"/>
      <c r="E51" s="1177" t="s">
        <v>36</v>
      </c>
      <c r="F51" s="1177"/>
      <c r="G51" s="1177"/>
      <c r="H51" s="1178"/>
      <c r="I51" s="86">
        <v>34440</v>
      </c>
      <c r="J51" s="87">
        <v>33555</v>
      </c>
      <c r="K51" s="87">
        <v>33122</v>
      </c>
      <c r="L51" s="87">
        <v>32125</v>
      </c>
      <c r="M51" s="88">
        <v>30024</v>
      </c>
    </row>
    <row r="52" spans="2:13" ht="27.75" customHeight="1" thickBot="1" x14ac:dyDescent="0.2">
      <c r="B52" s="1179" t="s">
        <v>37</v>
      </c>
      <c r="C52" s="1180"/>
      <c r="D52" s="90"/>
      <c r="E52" s="1181" t="s">
        <v>38</v>
      </c>
      <c r="F52" s="1181"/>
      <c r="G52" s="1181"/>
      <c r="H52" s="1182"/>
      <c r="I52" s="91">
        <v>7078</v>
      </c>
      <c r="J52" s="92">
        <v>5843</v>
      </c>
      <c r="K52" s="92">
        <v>3475</v>
      </c>
      <c r="L52" s="92">
        <v>286</v>
      </c>
      <c r="M52" s="93">
        <v>-97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143406</v>
      </c>
      <c r="E3" s="116"/>
      <c r="F3" s="117">
        <v>78670</v>
      </c>
      <c r="G3" s="118"/>
      <c r="H3" s="119"/>
    </row>
    <row r="4" spans="1:8" x14ac:dyDescent="0.15">
      <c r="A4" s="120"/>
      <c r="B4" s="121"/>
      <c r="C4" s="122"/>
      <c r="D4" s="123">
        <v>67702</v>
      </c>
      <c r="E4" s="124"/>
      <c r="F4" s="125">
        <v>38094</v>
      </c>
      <c r="G4" s="126"/>
      <c r="H4" s="127"/>
    </row>
    <row r="5" spans="1:8" x14ac:dyDescent="0.15">
      <c r="A5" s="108" t="s">
        <v>512</v>
      </c>
      <c r="B5" s="113"/>
      <c r="C5" s="114"/>
      <c r="D5" s="115">
        <v>169710</v>
      </c>
      <c r="E5" s="116"/>
      <c r="F5" s="117">
        <v>67201</v>
      </c>
      <c r="G5" s="118"/>
      <c r="H5" s="119"/>
    </row>
    <row r="6" spans="1:8" x14ac:dyDescent="0.15">
      <c r="A6" s="120"/>
      <c r="B6" s="121"/>
      <c r="C6" s="122"/>
      <c r="D6" s="123">
        <v>68300</v>
      </c>
      <c r="E6" s="124"/>
      <c r="F6" s="125">
        <v>35210</v>
      </c>
      <c r="G6" s="126"/>
      <c r="H6" s="127"/>
    </row>
    <row r="7" spans="1:8" x14ac:dyDescent="0.15">
      <c r="A7" s="108" t="s">
        <v>513</v>
      </c>
      <c r="B7" s="113"/>
      <c r="C7" s="114"/>
      <c r="D7" s="115">
        <v>136146</v>
      </c>
      <c r="E7" s="116"/>
      <c r="F7" s="117">
        <v>75709</v>
      </c>
      <c r="G7" s="118"/>
      <c r="H7" s="119"/>
    </row>
    <row r="8" spans="1:8" x14ac:dyDescent="0.15">
      <c r="A8" s="120"/>
      <c r="B8" s="121"/>
      <c r="C8" s="122"/>
      <c r="D8" s="123">
        <v>46368</v>
      </c>
      <c r="E8" s="124"/>
      <c r="F8" s="125">
        <v>35212</v>
      </c>
      <c r="G8" s="126"/>
      <c r="H8" s="127"/>
    </row>
    <row r="9" spans="1:8" x14ac:dyDescent="0.15">
      <c r="A9" s="108" t="s">
        <v>514</v>
      </c>
      <c r="B9" s="113"/>
      <c r="C9" s="114"/>
      <c r="D9" s="115">
        <v>151665</v>
      </c>
      <c r="E9" s="116"/>
      <c r="F9" s="117">
        <v>90961</v>
      </c>
      <c r="G9" s="118"/>
      <c r="H9" s="119"/>
    </row>
    <row r="10" spans="1:8" x14ac:dyDescent="0.15">
      <c r="A10" s="120"/>
      <c r="B10" s="121"/>
      <c r="C10" s="122"/>
      <c r="D10" s="123">
        <v>57619</v>
      </c>
      <c r="E10" s="124"/>
      <c r="F10" s="125">
        <v>37720</v>
      </c>
      <c r="G10" s="126"/>
      <c r="H10" s="127"/>
    </row>
    <row r="11" spans="1:8" x14ac:dyDescent="0.15">
      <c r="A11" s="108" t="s">
        <v>515</v>
      </c>
      <c r="B11" s="113"/>
      <c r="C11" s="114"/>
      <c r="D11" s="115">
        <v>163378</v>
      </c>
      <c r="E11" s="116"/>
      <c r="F11" s="117">
        <v>106614</v>
      </c>
      <c r="G11" s="118"/>
      <c r="H11" s="119"/>
    </row>
    <row r="12" spans="1:8" x14ac:dyDescent="0.15">
      <c r="A12" s="120"/>
      <c r="B12" s="121"/>
      <c r="C12" s="128"/>
      <c r="D12" s="123">
        <v>68843</v>
      </c>
      <c r="E12" s="124"/>
      <c r="F12" s="125">
        <v>45545</v>
      </c>
      <c r="G12" s="126"/>
      <c r="H12" s="127"/>
    </row>
    <row r="13" spans="1:8" x14ac:dyDescent="0.15">
      <c r="A13" s="108"/>
      <c r="B13" s="113"/>
      <c r="C13" s="129"/>
      <c r="D13" s="130">
        <v>152861</v>
      </c>
      <c r="E13" s="131"/>
      <c r="F13" s="132">
        <v>83831</v>
      </c>
      <c r="G13" s="133"/>
      <c r="H13" s="119"/>
    </row>
    <row r="14" spans="1:8" x14ac:dyDescent="0.15">
      <c r="A14" s="120"/>
      <c r="B14" s="121"/>
      <c r="C14" s="122"/>
      <c r="D14" s="123">
        <v>61766</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4.1900000000000004</v>
      </c>
      <c r="C19" s="134">
        <f>ROUND(VALUE(SUBSTITUTE(実質収支比率等に係る経年分析!G$48,"▲","-")),2)</f>
        <v>5.34</v>
      </c>
      <c r="D19" s="134">
        <f>ROUND(VALUE(SUBSTITUTE(実質収支比率等に係る経年分析!H$48,"▲","-")),2)</f>
        <v>5.0599999999999996</v>
      </c>
      <c r="E19" s="134">
        <f>ROUND(VALUE(SUBSTITUTE(実質収支比率等に係る経年分析!I$48,"▲","-")),2)</f>
        <v>4.99</v>
      </c>
      <c r="F19" s="134">
        <f>ROUND(VALUE(SUBSTITUTE(実質収支比率等に係る経年分析!J$48,"▲","-")),2)</f>
        <v>5.8</v>
      </c>
    </row>
    <row r="20" spans="1:11" x14ac:dyDescent="0.15">
      <c r="A20" s="134" t="s">
        <v>43</v>
      </c>
      <c r="B20" s="134">
        <f>ROUND(VALUE(SUBSTITUTE(実質収支比率等に係る経年分析!F$47,"▲","-")),2)</f>
        <v>17.16</v>
      </c>
      <c r="C20" s="134">
        <f>ROUND(VALUE(SUBSTITUTE(実質収支比率等に係る経年分析!G$47,"▲","-")),2)</f>
        <v>21.79</v>
      </c>
      <c r="D20" s="134">
        <f>ROUND(VALUE(SUBSTITUTE(実質収支比率等に係る経年分析!H$47,"▲","-")),2)</f>
        <v>26.76</v>
      </c>
      <c r="E20" s="134">
        <f>ROUND(VALUE(SUBSTITUTE(実質収支比率等に係る経年分析!I$47,"▲","-")),2)</f>
        <v>32.479999999999997</v>
      </c>
      <c r="F20" s="134">
        <f>ROUND(VALUE(SUBSTITUTE(実質収支比率等に係る経年分析!J$47,"▲","-")),2)</f>
        <v>37.869999999999997</v>
      </c>
    </row>
    <row r="21" spans="1:11" x14ac:dyDescent="0.15">
      <c r="A21" s="134" t="s">
        <v>44</v>
      </c>
      <c r="B21" s="134">
        <f>IF(ISNUMBER(VALUE(SUBSTITUTE(実質収支比率等に係る経年分析!F$49,"▲","-"))),ROUND(VALUE(SUBSTITUTE(実質収支比率等に係る経年分析!F$49,"▲","-")),2),NA())</f>
        <v>5.98</v>
      </c>
      <c r="C21" s="134">
        <f>IF(ISNUMBER(VALUE(SUBSTITUTE(実質収支比率等に係る経年分析!G$49,"▲","-"))),ROUND(VALUE(SUBSTITUTE(実質収支比率等に係る経年分析!G$49,"▲","-")),2),NA())</f>
        <v>6.4</v>
      </c>
      <c r="D21" s="134">
        <f>IF(ISNUMBER(VALUE(SUBSTITUTE(実質収支比率等に係る経年分析!H$49,"▲","-"))),ROUND(VALUE(SUBSTITUTE(実質収支比率等に係る経年分析!H$49,"▲","-")),2),NA())</f>
        <v>5.93</v>
      </c>
      <c r="E21" s="134">
        <f>IF(ISNUMBER(VALUE(SUBSTITUTE(実質収支比率等に係る経年分析!I$49,"▲","-"))),ROUND(VALUE(SUBSTITUTE(実質収支比率等に係る経年分析!I$49,"▲","-")),2),NA())</f>
        <v>6.63</v>
      </c>
      <c r="F21" s="134">
        <f>IF(ISNUMBER(VALUE(SUBSTITUTE(実質収支比率等に係る経年分析!J$49,"▲","-"))),ROUND(VALUE(SUBSTITUTE(実質収支比率等に係る経年分析!J$49,"▲","-")),2),NA())</f>
        <v>6.78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三好市農業集落排水事業特別会計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三好市特別養護老人ホーム長生園特別会計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0.56999999999999995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x14ac:dyDescent="0.15">
      <c r="A31" s="135" t="str">
        <f>IF(連結実質赤字比率に係る赤字・黒字の構成分析!C$39="",NA(),連結実質赤字比率に係る赤字・黒字の構成分析!C$39)</f>
        <v>三好市国民健康保険特別会計（直診勘定分）</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x14ac:dyDescent="0.15">
      <c r="A32" s="135" t="str">
        <f>IF(連結実質赤字比率に係る赤字・黒字の構成分析!C$38="",NA(),連結実質赤字比率に係る赤字・黒字の構成分析!C$38)</f>
        <v>三好市簡易水道事業特別会計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1.36</v>
      </c>
    </row>
    <row r="33" spans="1:16" x14ac:dyDescent="0.15">
      <c r="A33" s="135" t="str">
        <f>IF(連結実質赤字比率に係る赤字・黒字の構成分析!C$37="",NA(),連結実質赤字比率に係る赤字・黒字の構成分析!C$37)</f>
        <v>三好市国民健康保険市立三野病院特別会計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x14ac:dyDescent="0.15">
      <c r="A34" s="135" t="str">
        <f>IF(連結実質赤字比率に係る赤字・黒字の構成分析!C$36="",NA(),連結実質赤字比率に係る赤字・黒字の構成分析!C$36)</f>
        <v>三好市国民健康保険特別会計（事業勘定分）</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x14ac:dyDescent="0.15">
      <c r="A35" s="135" t="str">
        <f>IF(連結実質赤字比率に係る赤字・黒字の構成分析!C$35="",NA(),連結実質赤字比率に係る赤字・黒字の構成分析!C$35)</f>
        <v>三好市水道事業会計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4913</v>
      </c>
      <c r="E42" s="136"/>
      <c r="F42" s="136"/>
      <c r="G42" s="136">
        <f>'実質公債費比率（分子）の構造'!L$52</f>
        <v>4803</v>
      </c>
      <c r="H42" s="136"/>
      <c r="I42" s="136"/>
      <c r="J42" s="136">
        <f>'実質公債費比率（分子）の構造'!M$52</f>
        <v>4858</v>
      </c>
      <c r="K42" s="136"/>
      <c r="L42" s="136"/>
      <c r="M42" s="136">
        <f>'実質公債費比率（分子）の構造'!N$52</f>
        <v>4779</v>
      </c>
      <c r="N42" s="136"/>
      <c r="O42" s="136"/>
      <c r="P42" s="136">
        <f>'実質公債費比率（分子）の構造'!O$52</f>
        <v>4682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v>
      </c>
      <c r="C44" s="136"/>
      <c r="D44" s="136"/>
      <c r="E44" s="136">
        <f>'実質公債費比率（分子）の構造'!L$50</f>
        <v>11</v>
      </c>
      <c r="F44" s="136"/>
      <c r="G44" s="136"/>
      <c r="H44" s="136">
        <f>'実質公債費比率（分子）の構造'!M$50</f>
        <v>9</v>
      </c>
      <c r="I44" s="136"/>
      <c r="J44" s="136"/>
      <c r="K44" s="136">
        <f>'実質公債費比率（分子）の構造'!N$50</f>
        <v>6</v>
      </c>
      <c r="L44" s="136"/>
      <c r="M44" s="136"/>
      <c r="N44" s="136">
        <f>'実質公債費比率（分子）の構造'!O$50</f>
        <v>5</v>
      </c>
      <c r="O44" s="136"/>
      <c r="P44" s="136"/>
    </row>
    <row r="45" spans="1:16" x14ac:dyDescent="0.15">
      <c r="A45" s="136" t="s">
        <v>54</v>
      </c>
      <c r="B45" s="136">
        <f>'実質公債費比率（分子）の構造'!K$49</f>
        <v>236</v>
      </c>
      <c r="C45" s="136"/>
      <c r="D45" s="136"/>
      <c r="E45" s="136">
        <f>'実質公債費比率（分子）の構造'!L$49</f>
        <v>194</v>
      </c>
      <c r="F45" s="136"/>
      <c r="G45" s="136"/>
      <c r="H45" s="136">
        <f>'実質公債費比率（分子）の構造'!M$49</f>
        <v>172</v>
      </c>
      <c r="I45" s="136"/>
      <c r="J45" s="136"/>
      <c r="K45" s="136">
        <f>'実質公債費比率（分子）の構造'!N$49</f>
        <v>127</v>
      </c>
      <c r="L45" s="136"/>
      <c r="M45" s="136"/>
      <c r="N45" s="136">
        <f>'実質公債費比率（分子）の構造'!O$49</f>
        <v>116</v>
      </c>
      <c r="O45" s="136"/>
      <c r="P45" s="136"/>
    </row>
    <row r="46" spans="1:16" x14ac:dyDescent="0.15">
      <c r="A46" s="136" t="s">
        <v>55</v>
      </c>
      <c r="B46" s="136">
        <f>'実質公債費比率（分子）の構造'!K$48</f>
        <v>233</v>
      </c>
      <c r="C46" s="136"/>
      <c r="D46" s="136"/>
      <c r="E46" s="136">
        <f>'実質公債費比率（分子）の構造'!L$48</f>
        <v>265</v>
      </c>
      <c r="F46" s="136"/>
      <c r="G46" s="136"/>
      <c r="H46" s="136">
        <f>'実質公債費比率（分子）の構造'!M$48</f>
        <v>245</v>
      </c>
      <c r="I46" s="136"/>
      <c r="J46" s="136"/>
      <c r="K46" s="136">
        <f>'実質公債費比率（分子）の構造'!N$48</f>
        <v>248</v>
      </c>
      <c r="L46" s="136"/>
      <c r="M46" s="136"/>
      <c r="N46" s="136">
        <f>'実質公債費比率（分子）の構造'!O$48</f>
        <v>264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6122</v>
      </c>
      <c r="C49" s="136"/>
      <c r="D49" s="136"/>
      <c r="E49" s="136">
        <f>'実質公債費比率（分子）の構造'!L$45</f>
        <v>5793</v>
      </c>
      <c r="F49" s="136"/>
      <c r="G49" s="136"/>
      <c r="H49" s="136">
        <f>'実質公債費比率（分子）の構造'!M$45</f>
        <v>5683</v>
      </c>
      <c r="I49" s="136"/>
      <c r="J49" s="136"/>
      <c r="K49" s="136">
        <f>'実質公債費比率（分子）の構造'!N$45</f>
        <v>5454</v>
      </c>
      <c r="L49" s="136"/>
      <c r="M49" s="136"/>
      <c r="N49" s="136">
        <f>'実質公債費比率（分子）の構造'!O$45</f>
        <v>5148</v>
      </c>
      <c r="O49" s="136"/>
      <c r="P49" s="136"/>
    </row>
    <row r="50" spans="1:16" x14ac:dyDescent="0.15">
      <c r="A50" s="136" t="s">
        <v>58</v>
      </c>
      <c r="B50" s="136" t="e">
        <f>NA()</f>
        <v>#N/A</v>
      </c>
      <c r="C50" s="136">
        <f>IF(ISNUMBER('実質公債費比率（分子）の構造'!K$53),'実質公債費比率（分子）の構造'!K$53,NA())</f>
        <v>1691</v>
      </c>
      <c r="D50" s="136" t="e">
        <f>NA()</f>
        <v>#N/A</v>
      </c>
      <c r="E50" s="136" t="e">
        <f>NA()</f>
        <v>#N/A</v>
      </c>
      <c r="F50" s="136">
        <f>IF(ISNUMBER('実質公債費比率（分子）の構造'!L$53),'実質公債費比率（分子）の構造'!L$53,NA())</f>
        <v>1460</v>
      </c>
      <c r="G50" s="136" t="e">
        <f>NA()</f>
        <v>#N/A</v>
      </c>
      <c r="H50" s="136" t="e">
        <f>NA()</f>
        <v>#N/A</v>
      </c>
      <c r="I50" s="136">
        <f>IF(ISNUMBER('実質公債費比率（分子）の構造'!M$53),'実質公債費比率（分子）の構造'!M$53,NA())</f>
        <v>1251</v>
      </c>
      <c r="J50" s="136" t="e">
        <f>NA()</f>
        <v>#N/A</v>
      </c>
      <c r="K50" s="136" t="e">
        <f>NA()</f>
        <v>#N/A</v>
      </c>
      <c r="L50" s="136">
        <f>IF(ISNUMBER('実質公債費比率（分子）の構造'!N$53),'実質公債費比率（分子）の構造'!N$53,NA())</f>
        <v>1056</v>
      </c>
      <c r="M50" s="136" t="e">
        <f>NA()</f>
        <v>#N/A</v>
      </c>
      <c r="N50" s="136" t="e">
        <f>NA()</f>
        <v>#N/A</v>
      </c>
      <c r="O50" s="136">
        <f>IF(ISNUMBER('実質公債費比率（分子）の構造'!O$53),'実質公債費比率（分子）の構造'!O$53,NA())</f>
        <v>851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34440</v>
      </c>
      <c r="E56" s="135"/>
      <c r="F56" s="135"/>
      <c r="G56" s="135">
        <f>'将来負担比率（分子）の構造'!J$51</f>
        <v>33555</v>
      </c>
      <c r="H56" s="135"/>
      <c r="I56" s="135"/>
      <c r="J56" s="135">
        <f>'将来負担比率（分子）の構造'!K$51</f>
        <v>33122</v>
      </c>
      <c r="K56" s="135"/>
      <c r="L56" s="135"/>
      <c r="M56" s="135">
        <f>'将来負担比率（分子）の構造'!L$51</f>
        <v>32125</v>
      </c>
      <c r="N56" s="135"/>
      <c r="O56" s="135"/>
      <c r="P56" s="135">
        <f>'将来負担比率（分子）の構造'!M$51</f>
        <v>30024</v>
      </c>
    </row>
    <row r="57" spans="1:16" x14ac:dyDescent="0.15">
      <c r="A57" s="135" t="s">
        <v>35</v>
      </c>
      <c r="B57" s="135"/>
      <c r="C57" s="135"/>
      <c r="D57" s="135">
        <f>'将来負担比率（分子）の構造'!I$50</f>
        <v>856</v>
      </c>
      <c r="E57" s="135"/>
      <c r="F57" s="135"/>
      <c r="G57" s="135">
        <f>'将来負担比率（分子）の構造'!J$50</f>
        <v>837</v>
      </c>
      <c r="H57" s="135"/>
      <c r="I57" s="135"/>
      <c r="J57" s="135">
        <f>'将来負担比率（分子）の構造'!K$50</f>
        <v>991</v>
      </c>
      <c r="K57" s="135"/>
      <c r="L57" s="135"/>
      <c r="M57" s="135">
        <f>'将来負担比率（分子）の構造'!L$50</f>
        <v>972</v>
      </c>
      <c r="N57" s="135"/>
      <c r="O57" s="135"/>
      <c r="P57" s="135">
        <f>'将来負担比率（分子）の構造'!M$50</f>
        <v>756</v>
      </c>
    </row>
    <row r="58" spans="1:16" x14ac:dyDescent="0.15">
      <c r="A58" s="135" t="s">
        <v>34</v>
      </c>
      <c r="B58" s="135"/>
      <c r="C58" s="135"/>
      <c r="D58" s="135">
        <f>'将来負担比率（分子）の構造'!I$49</f>
        <v>9953</v>
      </c>
      <c r="E58" s="135"/>
      <c r="F58" s="135"/>
      <c r="G58" s="135">
        <f>'将来負担比率（分子）の構造'!J$49</f>
        <v>11133</v>
      </c>
      <c r="H58" s="135"/>
      <c r="I58" s="135"/>
      <c r="J58" s="135">
        <f>'将来負担比率（分子）の構造'!K$49</f>
        <v>12422</v>
      </c>
      <c r="K58" s="135"/>
      <c r="L58" s="135"/>
      <c r="M58" s="135">
        <f>'将来負担比率（分子）の構造'!L$49</f>
        <v>14056</v>
      </c>
      <c r="N58" s="135"/>
      <c r="O58" s="135"/>
      <c r="P58" s="135">
        <f>'将来負担比率（分子）の構造'!M$49</f>
        <v>15617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v>
      </c>
      <c r="C61" s="135"/>
      <c r="D61" s="135"/>
      <c r="E61" s="135">
        <f>'将来負担比率（分子）の構造'!J$46</f>
        <v>9</v>
      </c>
      <c r="F61" s="135"/>
      <c r="G61" s="135"/>
      <c r="H61" s="135">
        <f>'将来負担比率（分子）の構造'!K$46</f>
        <v>7</v>
      </c>
      <c r="I61" s="135"/>
      <c r="J61" s="135"/>
      <c r="K61" s="135">
        <f>'将来負担比率（分子）の構造'!L$46</f>
        <v>6</v>
      </c>
      <c r="L61" s="135"/>
      <c r="M61" s="135"/>
      <c r="N61" s="135">
        <f>'将来負担比率（分子）の構造'!M$46</f>
        <v>13</v>
      </c>
      <c r="O61" s="135"/>
      <c r="P61" s="135"/>
    </row>
    <row r="62" spans="1:16" x14ac:dyDescent="0.15">
      <c r="A62" s="135" t="s">
        <v>29</v>
      </c>
      <c r="B62" s="135">
        <f>'将来負担比率（分子）の構造'!I$45</f>
        <v>6016</v>
      </c>
      <c r="C62" s="135"/>
      <c r="D62" s="135"/>
      <c r="E62" s="135">
        <f>'将来負担比率（分子）の構造'!J$45</f>
        <v>5923</v>
      </c>
      <c r="F62" s="135"/>
      <c r="G62" s="135"/>
      <c r="H62" s="135">
        <f>'将来負担比率（分子）の構造'!K$45</f>
        <v>5850</v>
      </c>
      <c r="I62" s="135"/>
      <c r="J62" s="135"/>
      <c r="K62" s="135">
        <f>'将来負担比率（分子）の構造'!L$45</f>
        <v>4958</v>
      </c>
      <c r="L62" s="135"/>
      <c r="M62" s="135"/>
      <c r="N62" s="135">
        <f>'将来負担比率（分子）の構造'!M$45</f>
        <v>5243</v>
      </c>
      <c r="O62" s="135"/>
      <c r="P62" s="135"/>
    </row>
    <row r="63" spans="1:16" x14ac:dyDescent="0.15">
      <c r="A63" s="135" t="s">
        <v>28</v>
      </c>
      <c r="B63" s="135">
        <f>'将来負担比率（分子）の構造'!I$44</f>
        <v>922</v>
      </c>
      <c r="C63" s="135"/>
      <c r="D63" s="135"/>
      <c r="E63" s="135">
        <f>'将来負担比率（分子）の構造'!J$44</f>
        <v>704</v>
      </c>
      <c r="F63" s="135"/>
      <c r="G63" s="135"/>
      <c r="H63" s="135">
        <f>'将来負担比率（分子）の構造'!K$44</f>
        <v>437</v>
      </c>
      <c r="I63" s="135"/>
      <c r="J63" s="135"/>
      <c r="K63" s="135">
        <f>'将来負担比率（分子）の構造'!L$44</f>
        <v>334</v>
      </c>
      <c r="L63" s="135"/>
      <c r="M63" s="135"/>
      <c r="N63" s="135">
        <f>'将来負担比率（分子）の構造'!M$44</f>
        <v>141</v>
      </c>
      <c r="O63" s="135"/>
      <c r="P63" s="135"/>
    </row>
    <row r="64" spans="1:16" x14ac:dyDescent="0.15">
      <c r="A64" s="135" t="s">
        <v>27</v>
      </c>
      <c r="B64" s="135">
        <f>'将来負担比率（分子）の構造'!I$43</f>
        <v>2801</v>
      </c>
      <c r="C64" s="135"/>
      <c r="D64" s="135"/>
      <c r="E64" s="135">
        <f>'将来負担比率（分子）の構造'!J$43</f>
        <v>3233</v>
      </c>
      <c r="F64" s="135"/>
      <c r="G64" s="135"/>
      <c r="H64" s="135">
        <f>'将来負担比率（分子）の構造'!K$43</f>
        <v>3404</v>
      </c>
      <c r="I64" s="135"/>
      <c r="J64" s="135"/>
      <c r="K64" s="135">
        <f>'将来負担比率（分子）の構造'!L$43</f>
        <v>3360</v>
      </c>
      <c r="L64" s="135"/>
      <c r="M64" s="135"/>
      <c r="N64" s="135">
        <f>'将来負担比率（分子）の構造'!M$43</f>
        <v>3049</v>
      </c>
      <c r="O64" s="135"/>
      <c r="P64" s="135"/>
    </row>
    <row r="65" spans="1:16" x14ac:dyDescent="0.15">
      <c r="A65" s="135" t="s">
        <v>26</v>
      </c>
      <c r="B65" s="135">
        <f>'将来負担比率（分子）の構造'!I$42</f>
        <v>257</v>
      </c>
      <c r="C65" s="135"/>
      <c r="D65" s="135"/>
      <c r="E65" s="135">
        <f>'将来負担比率（分子）の構造'!J$42</f>
        <v>310</v>
      </c>
      <c r="F65" s="135"/>
      <c r="G65" s="135"/>
      <c r="H65" s="135">
        <f>'将来負担比率（分子）の構造'!K$42</f>
        <v>340</v>
      </c>
      <c r="I65" s="135"/>
      <c r="J65" s="135"/>
      <c r="K65" s="135">
        <f>'将来負担比率（分子）の構造'!L$42</f>
        <v>336</v>
      </c>
      <c r="L65" s="135"/>
      <c r="M65" s="135"/>
      <c r="N65" s="135">
        <f>'将来負担比率（分子）の構造'!M$42</f>
        <v>191</v>
      </c>
      <c r="O65" s="135"/>
      <c r="P65" s="135"/>
    </row>
    <row r="66" spans="1:16" x14ac:dyDescent="0.15">
      <c r="A66" s="135" t="s">
        <v>25</v>
      </c>
      <c r="B66" s="135">
        <f>'将来負担比率（分子）の構造'!I$41</f>
        <v>42321</v>
      </c>
      <c r="C66" s="135"/>
      <c r="D66" s="135"/>
      <c r="E66" s="135">
        <f>'将来負担比率（分子）の構造'!J$41</f>
        <v>41189</v>
      </c>
      <c r="F66" s="135"/>
      <c r="G66" s="135"/>
      <c r="H66" s="135">
        <f>'将来負担比率（分子）の構造'!K$41</f>
        <v>39972</v>
      </c>
      <c r="I66" s="135"/>
      <c r="J66" s="135"/>
      <c r="K66" s="135">
        <f>'将来負担比率（分子）の構造'!L$41</f>
        <v>38446</v>
      </c>
      <c r="L66" s="135"/>
      <c r="M66" s="135"/>
      <c r="N66" s="135">
        <f>'将来負担比率（分子）の構造'!M$41</f>
        <v>37664</v>
      </c>
      <c r="O66" s="135"/>
      <c r="P66" s="135"/>
    </row>
    <row r="67" spans="1:16" x14ac:dyDescent="0.15">
      <c r="A67" s="135" t="s">
        <v>62</v>
      </c>
      <c r="B67" s="135" t="e">
        <f>NA()</f>
        <v>#N/A</v>
      </c>
      <c r="C67" s="135">
        <f>IF(ISNUMBER('将来負担比率（分子）の構造'!I$52), IF('将来負担比率（分子）の構造'!I$52 &lt; 0, 0, '将来負担比率（分子）の構造'!I$52), NA())</f>
        <v>7078</v>
      </c>
      <c r="D67" s="135" t="e">
        <f>NA()</f>
        <v>#N/A</v>
      </c>
      <c r="E67" s="135" t="e">
        <f>NA()</f>
        <v>#N/A</v>
      </c>
      <c r="F67" s="135">
        <f>IF(ISNUMBER('将来負担比率（分子）の構造'!J$52), IF('将来負担比率（分子）の構造'!J$52 &lt; 0, 0, '将来負担比率（分子）の構造'!J$52), NA())</f>
        <v>5843</v>
      </c>
      <c r="G67" s="135" t="e">
        <f>NA()</f>
        <v>#N/A</v>
      </c>
      <c r="H67" s="135" t="e">
        <f>NA()</f>
        <v>#N/A</v>
      </c>
      <c r="I67" s="135">
        <f>IF(ISNUMBER('将来負担比率（分子）の構造'!K$52), IF('将来負担比率（分子）の構造'!K$52 &lt; 0, 0, '将来負担比率（分子）の構造'!K$52), NA())</f>
        <v>3475</v>
      </c>
      <c r="J67" s="135" t="e">
        <f>NA()</f>
        <v>#N/A</v>
      </c>
      <c r="K67" s="135" t="e">
        <f>NA()</f>
        <v>#N/A</v>
      </c>
      <c r="L67" s="135">
        <f>IF(ISNUMBER('将来負担比率（分子）の構造'!L$52), IF('将来負担比率（分子）の構造'!L$52 &lt; 0, 0, '将来負担比率（分子）の構造'!L$52), NA())</f>
        <v>286</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2584076</v>
      </c>
      <c r="S5" s="639"/>
      <c r="T5" s="639"/>
      <c r="U5" s="639"/>
      <c r="V5" s="639"/>
      <c r="W5" s="639"/>
      <c r="X5" s="639"/>
      <c r="Y5" s="686"/>
      <c r="Z5" s="699">
        <v>9.1999999999999993</v>
      </c>
      <c r="AA5" s="699"/>
      <c r="AB5" s="699"/>
      <c r="AC5" s="699"/>
      <c r="AD5" s="700">
        <v>2584076</v>
      </c>
      <c r="AE5" s="700"/>
      <c r="AF5" s="700"/>
      <c r="AG5" s="700"/>
      <c r="AH5" s="700"/>
      <c r="AI5" s="700"/>
      <c r="AJ5" s="700"/>
      <c r="AK5" s="700"/>
      <c r="AL5" s="687">
        <v>16.8</v>
      </c>
      <c r="AM5" s="656"/>
      <c r="AN5" s="656"/>
      <c r="AO5" s="688"/>
      <c r="AP5" s="675" t="s">
        <v>207</v>
      </c>
      <c r="AQ5" s="676"/>
      <c r="AR5" s="676"/>
      <c r="AS5" s="676"/>
      <c r="AT5" s="676"/>
      <c r="AU5" s="676"/>
      <c r="AV5" s="676"/>
      <c r="AW5" s="676"/>
      <c r="AX5" s="676"/>
      <c r="AY5" s="676"/>
      <c r="AZ5" s="676"/>
      <c r="BA5" s="676"/>
      <c r="BB5" s="676"/>
      <c r="BC5" s="676"/>
      <c r="BD5" s="676"/>
      <c r="BE5" s="676"/>
      <c r="BF5" s="677"/>
      <c r="BG5" s="588">
        <v>2568874</v>
      </c>
      <c r="BH5" s="589"/>
      <c r="BI5" s="589"/>
      <c r="BJ5" s="589"/>
      <c r="BK5" s="589"/>
      <c r="BL5" s="589"/>
      <c r="BM5" s="589"/>
      <c r="BN5" s="590"/>
      <c r="BO5" s="641">
        <v>99.4</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231174</v>
      </c>
      <c r="S6" s="589"/>
      <c r="T6" s="589"/>
      <c r="U6" s="589"/>
      <c r="V6" s="589"/>
      <c r="W6" s="589"/>
      <c r="X6" s="589"/>
      <c r="Y6" s="590"/>
      <c r="Z6" s="641">
        <v>0.8</v>
      </c>
      <c r="AA6" s="641"/>
      <c r="AB6" s="641"/>
      <c r="AC6" s="641"/>
      <c r="AD6" s="642">
        <v>231174</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2568874</v>
      </c>
      <c r="BH6" s="589"/>
      <c r="BI6" s="589"/>
      <c r="BJ6" s="589"/>
      <c r="BK6" s="589"/>
      <c r="BL6" s="589"/>
      <c r="BM6" s="589"/>
      <c r="BN6" s="590"/>
      <c r="BO6" s="641">
        <v>99.4</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208191</v>
      </c>
      <c r="CS6" s="589"/>
      <c r="CT6" s="589"/>
      <c r="CU6" s="589"/>
      <c r="CV6" s="589"/>
      <c r="CW6" s="589"/>
      <c r="CX6" s="589"/>
      <c r="CY6" s="590"/>
      <c r="CZ6" s="641">
        <v>0.8</v>
      </c>
      <c r="DA6" s="641"/>
      <c r="DB6" s="641"/>
      <c r="DC6" s="641"/>
      <c r="DD6" s="594" t="s">
        <v>208</v>
      </c>
      <c r="DE6" s="589"/>
      <c r="DF6" s="589"/>
      <c r="DG6" s="589"/>
      <c r="DH6" s="589"/>
      <c r="DI6" s="589"/>
      <c r="DJ6" s="589"/>
      <c r="DK6" s="589"/>
      <c r="DL6" s="589"/>
      <c r="DM6" s="589"/>
      <c r="DN6" s="589"/>
      <c r="DO6" s="589"/>
      <c r="DP6" s="590"/>
      <c r="DQ6" s="594">
        <v>208191</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6526</v>
      </c>
      <c r="S7" s="589"/>
      <c r="T7" s="589"/>
      <c r="U7" s="589"/>
      <c r="V7" s="589"/>
      <c r="W7" s="589"/>
      <c r="X7" s="589"/>
      <c r="Y7" s="590"/>
      <c r="Z7" s="641">
        <v>0</v>
      </c>
      <c r="AA7" s="641"/>
      <c r="AB7" s="641"/>
      <c r="AC7" s="641"/>
      <c r="AD7" s="642">
        <v>6526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1044432</v>
      </c>
      <c r="BH7" s="589"/>
      <c r="BI7" s="589"/>
      <c r="BJ7" s="589"/>
      <c r="BK7" s="589"/>
      <c r="BL7" s="589"/>
      <c r="BM7" s="589"/>
      <c r="BN7" s="590"/>
      <c r="BO7" s="641">
        <v>40.4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4114923</v>
      </c>
      <c r="CS7" s="589"/>
      <c r="CT7" s="589"/>
      <c r="CU7" s="589"/>
      <c r="CV7" s="589"/>
      <c r="CW7" s="589"/>
      <c r="CX7" s="589"/>
      <c r="CY7" s="590"/>
      <c r="CZ7" s="641">
        <v>15.2</v>
      </c>
      <c r="DA7" s="641"/>
      <c r="DB7" s="641"/>
      <c r="DC7" s="641"/>
      <c r="DD7" s="594">
        <v>254540</v>
      </c>
      <c r="DE7" s="589"/>
      <c r="DF7" s="589"/>
      <c r="DG7" s="589"/>
      <c r="DH7" s="589"/>
      <c r="DI7" s="589"/>
      <c r="DJ7" s="589"/>
      <c r="DK7" s="589"/>
      <c r="DL7" s="589"/>
      <c r="DM7" s="589"/>
      <c r="DN7" s="589"/>
      <c r="DO7" s="589"/>
      <c r="DP7" s="590"/>
      <c r="DQ7" s="594">
        <v>3610051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33828</v>
      </c>
      <c r="S8" s="589"/>
      <c r="T8" s="589"/>
      <c r="U8" s="589"/>
      <c r="V8" s="589"/>
      <c r="W8" s="589"/>
      <c r="X8" s="589"/>
      <c r="Y8" s="590"/>
      <c r="Z8" s="641">
        <v>0.1</v>
      </c>
      <c r="AA8" s="641"/>
      <c r="AB8" s="641"/>
      <c r="AC8" s="641"/>
      <c r="AD8" s="642">
        <v>33828</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43038</v>
      </c>
      <c r="BH8" s="589"/>
      <c r="BI8" s="589"/>
      <c r="BJ8" s="589"/>
      <c r="BK8" s="589"/>
      <c r="BL8" s="589"/>
      <c r="BM8" s="589"/>
      <c r="BN8" s="590"/>
      <c r="BO8" s="641">
        <v>1.7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6843157</v>
      </c>
      <c r="CS8" s="589"/>
      <c r="CT8" s="589"/>
      <c r="CU8" s="589"/>
      <c r="CV8" s="589"/>
      <c r="CW8" s="589"/>
      <c r="CX8" s="589"/>
      <c r="CY8" s="590"/>
      <c r="CZ8" s="641">
        <v>25.3</v>
      </c>
      <c r="DA8" s="641"/>
      <c r="DB8" s="641"/>
      <c r="DC8" s="641"/>
      <c r="DD8" s="594">
        <v>346509</v>
      </c>
      <c r="DE8" s="589"/>
      <c r="DF8" s="589"/>
      <c r="DG8" s="589"/>
      <c r="DH8" s="589"/>
      <c r="DI8" s="589"/>
      <c r="DJ8" s="589"/>
      <c r="DK8" s="589"/>
      <c r="DL8" s="589"/>
      <c r="DM8" s="589"/>
      <c r="DN8" s="589"/>
      <c r="DO8" s="589"/>
      <c r="DP8" s="590"/>
      <c r="DQ8" s="594">
        <v>3748430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21297</v>
      </c>
      <c r="S9" s="589"/>
      <c r="T9" s="589"/>
      <c r="U9" s="589"/>
      <c r="V9" s="589"/>
      <c r="W9" s="589"/>
      <c r="X9" s="589"/>
      <c r="Y9" s="590"/>
      <c r="Z9" s="641">
        <v>0.1</v>
      </c>
      <c r="AA9" s="641"/>
      <c r="AB9" s="641"/>
      <c r="AC9" s="641"/>
      <c r="AD9" s="642">
        <v>21297</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858273</v>
      </c>
      <c r="BH9" s="589"/>
      <c r="BI9" s="589"/>
      <c r="BJ9" s="589"/>
      <c r="BK9" s="589"/>
      <c r="BL9" s="589"/>
      <c r="BM9" s="589"/>
      <c r="BN9" s="590"/>
      <c r="BO9" s="641">
        <v>33.200000000000003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1570125</v>
      </c>
      <c r="CS9" s="589"/>
      <c r="CT9" s="589"/>
      <c r="CU9" s="589"/>
      <c r="CV9" s="589"/>
      <c r="CW9" s="589"/>
      <c r="CX9" s="589"/>
      <c r="CY9" s="590"/>
      <c r="CZ9" s="641">
        <v>5.8</v>
      </c>
      <c r="DA9" s="641"/>
      <c r="DB9" s="641"/>
      <c r="DC9" s="641"/>
      <c r="DD9" s="594">
        <v>29750</v>
      </c>
      <c r="DE9" s="589"/>
      <c r="DF9" s="589"/>
      <c r="DG9" s="589"/>
      <c r="DH9" s="589"/>
      <c r="DI9" s="589"/>
      <c r="DJ9" s="589"/>
      <c r="DK9" s="589"/>
      <c r="DL9" s="589"/>
      <c r="DM9" s="589"/>
      <c r="DN9" s="589"/>
      <c r="DO9" s="589"/>
      <c r="DP9" s="590"/>
      <c r="DQ9" s="594">
        <v>1408046</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318103</v>
      </c>
      <c r="S10" s="589"/>
      <c r="T10" s="589"/>
      <c r="U10" s="589"/>
      <c r="V10" s="589"/>
      <c r="W10" s="589"/>
      <c r="X10" s="589"/>
      <c r="Y10" s="590"/>
      <c r="Z10" s="641">
        <v>1.1000000000000001</v>
      </c>
      <c r="AA10" s="641"/>
      <c r="AB10" s="641"/>
      <c r="AC10" s="641"/>
      <c r="AD10" s="642">
        <v>318103</v>
      </c>
      <c r="AE10" s="642"/>
      <c r="AF10" s="642"/>
      <c r="AG10" s="642"/>
      <c r="AH10" s="642"/>
      <c r="AI10" s="642"/>
      <c r="AJ10" s="642"/>
      <c r="AK10" s="642"/>
      <c r="AL10" s="611">
        <v>2.1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69176</v>
      </c>
      <c r="BH10" s="589"/>
      <c r="BI10" s="589"/>
      <c r="BJ10" s="589"/>
      <c r="BK10" s="589"/>
      <c r="BL10" s="589"/>
      <c r="BM10" s="589"/>
      <c r="BN10" s="590"/>
      <c r="BO10" s="641">
        <v>2.7</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4593</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10504</v>
      </c>
      <c r="S11" s="589"/>
      <c r="T11" s="589"/>
      <c r="U11" s="589"/>
      <c r="V11" s="589"/>
      <c r="W11" s="589"/>
      <c r="X11" s="589"/>
      <c r="Y11" s="590"/>
      <c r="Z11" s="641">
        <v>0</v>
      </c>
      <c r="AA11" s="641"/>
      <c r="AB11" s="641"/>
      <c r="AC11" s="641"/>
      <c r="AD11" s="642">
        <v>10504</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73945</v>
      </c>
      <c r="BH11" s="589"/>
      <c r="BI11" s="589"/>
      <c r="BJ11" s="589"/>
      <c r="BK11" s="589"/>
      <c r="BL11" s="589"/>
      <c r="BM11" s="589"/>
      <c r="BN11" s="590"/>
      <c r="BO11" s="641">
        <v>2.9</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1780065</v>
      </c>
      <c r="CS11" s="589"/>
      <c r="CT11" s="589"/>
      <c r="CU11" s="589"/>
      <c r="CV11" s="589"/>
      <c r="CW11" s="589"/>
      <c r="CX11" s="589"/>
      <c r="CY11" s="590"/>
      <c r="CZ11" s="641">
        <v>6.6</v>
      </c>
      <c r="DA11" s="641"/>
      <c r="DB11" s="641"/>
      <c r="DC11" s="641"/>
      <c r="DD11" s="594">
        <v>1026549</v>
      </c>
      <c r="DE11" s="589"/>
      <c r="DF11" s="589"/>
      <c r="DG11" s="589"/>
      <c r="DH11" s="589"/>
      <c r="DI11" s="589"/>
      <c r="DJ11" s="589"/>
      <c r="DK11" s="589"/>
      <c r="DL11" s="589"/>
      <c r="DM11" s="589"/>
      <c r="DN11" s="589"/>
      <c r="DO11" s="589"/>
      <c r="DP11" s="590"/>
      <c r="DQ11" s="594">
        <v>472436</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1250558</v>
      </c>
      <c r="BH12" s="589"/>
      <c r="BI12" s="589"/>
      <c r="BJ12" s="589"/>
      <c r="BK12" s="589"/>
      <c r="BL12" s="589"/>
      <c r="BM12" s="589"/>
      <c r="BN12" s="590"/>
      <c r="BO12" s="641">
        <v>48.4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610721</v>
      </c>
      <c r="CS12" s="589"/>
      <c r="CT12" s="589"/>
      <c r="CU12" s="589"/>
      <c r="CV12" s="589"/>
      <c r="CW12" s="589"/>
      <c r="CX12" s="589"/>
      <c r="CY12" s="590"/>
      <c r="CZ12" s="641">
        <v>2.2999999999999998</v>
      </c>
      <c r="DA12" s="641"/>
      <c r="DB12" s="641"/>
      <c r="DC12" s="641"/>
      <c r="DD12" s="594">
        <v>98272</v>
      </c>
      <c r="DE12" s="589"/>
      <c r="DF12" s="589"/>
      <c r="DG12" s="589"/>
      <c r="DH12" s="589"/>
      <c r="DI12" s="589"/>
      <c r="DJ12" s="589"/>
      <c r="DK12" s="589"/>
      <c r="DL12" s="589"/>
      <c r="DM12" s="589"/>
      <c r="DN12" s="589"/>
      <c r="DO12" s="589"/>
      <c r="DP12" s="590"/>
      <c r="DQ12" s="594">
        <v>255284</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20751</v>
      </c>
      <c r="S13" s="589"/>
      <c r="T13" s="589"/>
      <c r="U13" s="589"/>
      <c r="V13" s="589"/>
      <c r="W13" s="589"/>
      <c r="X13" s="589"/>
      <c r="Y13" s="590"/>
      <c r="Z13" s="641">
        <v>0.1</v>
      </c>
      <c r="AA13" s="641"/>
      <c r="AB13" s="641"/>
      <c r="AC13" s="641"/>
      <c r="AD13" s="642">
        <v>20751</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1241375</v>
      </c>
      <c r="BH13" s="589"/>
      <c r="BI13" s="589"/>
      <c r="BJ13" s="589"/>
      <c r="BK13" s="589"/>
      <c r="BL13" s="589"/>
      <c r="BM13" s="589"/>
      <c r="BN13" s="590"/>
      <c r="BO13" s="641">
        <v>48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2206270</v>
      </c>
      <c r="CS13" s="589"/>
      <c r="CT13" s="589"/>
      <c r="CU13" s="589"/>
      <c r="CV13" s="589"/>
      <c r="CW13" s="589"/>
      <c r="CX13" s="589"/>
      <c r="CY13" s="590"/>
      <c r="CZ13" s="641">
        <v>8.1999999999999993</v>
      </c>
      <c r="DA13" s="641"/>
      <c r="DB13" s="641"/>
      <c r="DC13" s="641"/>
      <c r="DD13" s="594">
        <v>1663061</v>
      </c>
      <c r="DE13" s="589"/>
      <c r="DF13" s="589"/>
      <c r="DG13" s="589"/>
      <c r="DH13" s="589"/>
      <c r="DI13" s="589"/>
      <c r="DJ13" s="589"/>
      <c r="DK13" s="589"/>
      <c r="DL13" s="589"/>
      <c r="DM13" s="589"/>
      <c r="DN13" s="589"/>
      <c r="DO13" s="589"/>
      <c r="DP13" s="590"/>
      <c r="DQ13" s="594">
        <v>504073</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78105</v>
      </c>
      <c r="BH14" s="589"/>
      <c r="BI14" s="589"/>
      <c r="BJ14" s="589"/>
      <c r="BK14" s="589"/>
      <c r="BL14" s="589"/>
      <c r="BM14" s="589"/>
      <c r="BN14" s="590"/>
      <c r="BO14" s="641">
        <v>3</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1386507</v>
      </c>
      <c r="CS14" s="589"/>
      <c r="CT14" s="589"/>
      <c r="CU14" s="589"/>
      <c r="CV14" s="589"/>
      <c r="CW14" s="589"/>
      <c r="CX14" s="589"/>
      <c r="CY14" s="590"/>
      <c r="CZ14" s="641">
        <v>5.0999999999999996</v>
      </c>
      <c r="DA14" s="641"/>
      <c r="DB14" s="641"/>
      <c r="DC14" s="641"/>
      <c r="DD14" s="594">
        <v>100576</v>
      </c>
      <c r="DE14" s="589"/>
      <c r="DF14" s="589"/>
      <c r="DG14" s="589"/>
      <c r="DH14" s="589"/>
      <c r="DI14" s="589"/>
      <c r="DJ14" s="589"/>
      <c r="DK14" s="589"/>
      <c r="DL14" s="589"/>
      <c r="DM14" s="589"/>
      <c r="DN14" s="589"/>
      <c r="DO14" s="589"/>
      <c r="DP14" s="590"/>
      <c r="DQ14" s="594">
        <v>660564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4136</v>
      </c>
      <c r="S15" s="589"/>
      <c r="T15" s="589"/>
      <c r="U15" s="589"/>
      <c r="V15" s="589"/>
      <c r="W15" s="589"/>
      <c r="X15" s="589"/>
      <c r="Y15" s="590"/>
      <c r="Z15" s="641">
        <v>0</v>
      </c>
      <c r="AA15" s="641"/>
      <c r="AB15" s="641"/>
      <c r="AC15" s="641"/>
      <c r="AD15" s="642">
        <v>4136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195779</v>
      </c>
      <c r="BH15" s="589"/>
      <c r="BI15" s="589"/>
      <c r="BJ15" s="589"/>
      <c r="BK15" s="589"/>
      <c r="BL15" s="589"/>
      <c r="BM15" s="589"/>
      <c r="BN15" s="590"/>
      <c r="BO15" s="641">
        <v>7.6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2670322</v>
      </c>
      <c r="CS15" s="589"/>
      <c r="CT15" s="589"/>
      <c r="CU15" s="589"/>
      <c r="CV15" s="589"/>
      <c r="CW15" s="589"/>
      <c r="CX15" s="589"/>
      <c r="CY15" s="590"/>
      <c r="CZ15" s="641">
        <v>9.9</v>
      </c>
      <c r="DA15" s="641"/>
      <c r="DB15" s="641"/>
      <c r="DC15" s="641"/>
      <c r="DD15" s="594">
        <v>1214620</v>
      </c>
      <c r="DE15" s="589"/>
      <c r="DF15" s="589"/>
      <c r="DG15" s="589"/>
      <c r="DH15" s="589"/>
      <c r="DI15" s="589"/>
      <c r="DJ15" s="589"/>
      <c r="DK15" s="589"/>
      <c r="DL15" s="589"/>
      <c r="DM15" s="589"/>
      <c r="DN15" s="589"/>
      <c r="DO15" s="589"/>
      <c r="DP15" s="590"/>
      <c r="DQ15" s="594">
        <v>1350093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13253338</v>
      </c>
      <c r="S16" s="589"/>
      <c r="T16" s="589"/>
      <c r="U16" s="589"/>
      <c r="V16" s="589"/>
      <c r="W16" s="589"/>
      <c r="X16" s="589"/>
      <c r="Y16" s="590"/>
      <c r="Z16" s="641">
        <v>47.1</v>
      </c>
      <c r="AA16" s="641"/>
      <c r="AB16" s="641"/>
      <c r="AC16" s="641"/>
      <c r="AD16" s="642">
        <v>12173149</v>
      </c>
      <c r="AE16" s="642"/>
      <c r="AF16" s="642"/>
      <c r="AG16" s="642"/>
      <c r="AH16" s="642"/>
      <c r="AI16" s="642"/>
      <c r="AJ16" s="642"/>
      <c r="AK16" s="642"/>
      <c r="AL16" s="611">
        <v>79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286948</v>
      </c>
      <c r="CS16" s="589"/>
      <c r="CT16" s="589"/>
      <c r="CU16" s="589"/>
      <c r="CV16" s="589"/>
      <c r="CW16" s="589"/>
      <c r="CX16" s="589"/>
      <c r="CY16" s="590"/>
      <c r="CZ16" s="641">
        <v>1.1000000000000001</v>
      </c>
      <c r="DA16" s="641"/>
      <c r="DB16" s="641"/>
      <c r="DC16" s="641"/>
      <c r="DD16" s="594" t="s">
        <v>220</v>
      </c>
      <c r="DE16" s="589"/>
      <c r="DF16" s="589"/>
      <c r="DG16" s="589"/>
      <c r="DH16" s="589"/>
      <c r="DI16" s="589"/>
      <c r="DJ16" s="589"/>
      <c r="DK16" s="589"/>
      <c r="DL16" s="589"/>
      <c r="DM16" s="589"/>
      <c r="DN16" s="589"/>
      <c r="DO16" s="589"/>
      <c r="DP16" s="590"/>
      <c r="DQ16" s="594">
        <v>38614</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12173149</v>
      </c>
      <c r="S17" s="589"/>
      <c r="T17" s="589"/>
      <c r="U17" s="589"/>
      <c r="V17" s="589"/>
      <c r="W17" s="589"/>
      <c r="X17" s="589"/>
      <c r="Y17" s="590"/>
      <c r="Z17" s="641">
        <v>43.2</v>
      </c>
      <c r="AA17" s="641"/>
      <c r="AB17" s="641"/>
      <c r="AC17" s="641"/>
      <c r="AD17" s="642">
        <v>12173149</v>
      </c>
      <c r="AE17" s="642"/>
      <c r="AF17" s="642"/>
      <c r="AG17" s="642"/>
      <c r="AH17" s="642"/>
      <c r="AI17" s="642"/>
      <c r="AJ17" s="642"/>
      <c r="AK17" s="642"/>
      <c r="AL17" s="611">
        <v>79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5372109</v>
      </c>
      <c r="CS17" s="589"/>
      <c r="CT17" s="589"/>
      <c r="CU17" s="589"/>
      <c r="CV17" s="589"/>
      <c r="CW17" s="589"/>
      <c r="CX17" s="589"/>
      <c r="CY17" s="590"/>
      <c r="CZ17" s="641">
        <v>19.899999999999999</v>
      </c>
      <c r="DA17" s="641"/>
      <c r="DB17" s="641"/>
      <c r="DC17" s="641"/>
      <c r="DD17" s="594" t="s">
        <v>220</v>
      </c>
      <c r="DE17" s="589"/>
      <c r="DF17" s="589"/>
      <c r="DG17" s="589"/>
      <c r="DH17" s="589"/>
      <c r="DI17" s="589"/>
      <c r="DJ17" s="589"/>
      <c r="DK17" s="589"/>
      <c r="DL17" s="589"/>
      <c r="DM17" s="589"/>
      <c r="DN17" s="589"/>
      <c r="DO17" s="589"/>
      <c r="DP17" s="590"/>
      <c r="DQ17" s="594">
        <v>5116719</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1080189</v>
      </c>
      <c r="S18" s="589"/>
      <c r="T18" s="589"/>
      <c r="U18" s="589"/>
      <c r="V18" s="589"/>
      <c r="W18" s="589"/>
      <c r="X18" s="589"/>
      <c r="Y18" s="590"/>
      <c r="Z18" s="641">
        <v>3.8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15202</v>
      </c>
      <c r="BH19" s="589"/>
      <c r="BI19" s="589"/>
      <c r="BJ19" s="589"/>
      <c r="BK19" s="589"/>
      <c r="BL19" s="589"/>
      <c r="BM19" s="589"/>
      <c r="BN19" s="590"/>
      <c r="BO19" s="641">
        <v>0.6</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16483733</v>
      </c>
      <c r="S20" s="589"/>
      <c r="T20" s="589"/>
      <c r="U20" s="589"/>
      <c r="V20" s="589"/>
      <c r="W20" s="589"/>
      <c r="X20" s="589"/>
      <c r="Y20" s="590"/>
      <c r="Z20" s="641">
        <v>58.6</v>
      </c>
      <c r="AA20" s="641"/>
      <c r="AB20" s="641"/>
      <c r="AC20" s="641"/>
      <c r="AD20" s="642">
        <v>15403544</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15202</v>
      </c>
      <c r="BH20" s="589"/>
      <c r="BI20" s="589"/>
      <c r="BJ20" s="589"/>
      <c r="BK20" s="589"/>
      <c r="BL20" s="589"/>
      <c r="BM20" s="589"/>
      <c r="BN20" s="590"/>
      <c r="BO20" s="641">
        <v>0.6</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27053931</v>
      </c>
      <c r="CS20" s="589"/>
      <c r="CT20" s="589"/>
      <c r="CU20" s="589"/>
      <c r="CV20" s="589"/>
      <c r="CW20" s="589"/>
      <c r="CX20" s="589"/>
      <c r="CY20" s="590"/>
      <c r="CZ20" s="641">
        <v>100</v>
      </c>
      <c r="DA20" s="641"/>
      <c r="DB20" s="641"/>
      <c r="DC20" s="641"/>
      <c r="DD20" s="594">
        <v>4733877</v>
      </c>
      <c r="DE20" s="589"/>
      <c r="DF20" s="589"/>
      <c r="DG20" s="589"/>
      <c r="DH20" s="589"/>
      <c r="DI20" s="589"/>
      <c r="DJ20" s="589"/>
      <c r="DK20" s="589"/>
      <c r="DL20" s="589"/>
      <c r="DM20" s="589"/>
      <c r="DN20" s="589"/>
      <c r="DO20" s="589"/>
      <c r="DP20" s="590"/>
      <c r="DQ20" s="594">
        <v>17372502</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3513</v>
      </c>
      <c r="S21" s="589"/>
      <c r="T21" s="589"/>
      <c r="U21" s="589"/>
      <c r="V21" s="589"/>
      <c r="W21" s="589"/>
      <c r="X21" s="589"/>
      <c r="Y21" s="590"/>
      <c r="Z21" s="641">
        <v>0</v>
      </c>
      <c r="AA21" s="641"/>
      <c r="AB21" s="641"/>
      <c r="AC21" s="641"/>
      <c r="AD21" s="642">
        <v>3513</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15202</v>
      </c>
      <c r="BH21" s="589"/>
      <c r="BI21" s="589"/>
      <c r="BJ21" s="589"/>
      <c r="BK21" s="589"/>
      <c r="BL21" s="589"/>
      <c r="BM21" s="589"/>
      <c r="BN21" s="590"/>
      <c r="BO21" s="641">
        <v>0.6</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110860</v>
      </c>
      <c r="S22" s="589"/>
      <c r="T22" s="589"/>
      <c r="U22" s="589"/>
      <c r="V22" s="589"/>
      <c r="W22" s="589"/>
      <c r="X22" s="589"/>
      <c r="Y22" s="590"/>
      <c r="Z22" s="641">
        <v>0.4</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602613</v>
      </c>
      <c r="S23" s="589"/>
      <c r="T23" s="589"/>
      <c r="U23" s="589"/>
      <c r="V23" s="589"/>
      <c r="W23" s="589"/>
      <c r="X23" s="589"/>
      <c r="Y23" s="590"/>
      <c r="Z23" s="641">
        <v>2.1</v>
      </c>
      <c r="AA23" s="641"/>
      <c r="AB23" s="641"/>
      <c r="AC23" s="641"/>
      <c r="AD23" s="642">
        <v>7823</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37022</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12236507</v>
      </c>
      <c r="CS24" s="639"/>
      <c r="CT24" s="639"/>
      <c r="CU24" s="639"/>
      <c r="CV24" s="639"/>
      <c r="CW24" s="639"/>
      <c r="CX24" s="639"/>
      <c r="CY24" s="686"/>
      <c r="CZ24" s="690">
        <v>45.2</v>
      </c>
      <c r="DA24" s="691"/>
      <c r="DB24" s="691"/>
      <c r="DC24" s="692"/>
      <c r="DD24" s="685">
        <v>9511563</v>
      </c>
      <c r="DE24" s="639"/>
      <c r="DF24" s="639"/>
      <c r="DG24" s="639"/>
      <c r="DH24" s="639"/>
      <c r="DI24" s="639"/>
      <c r="DJ24" s="639"/>
      <c r="DK24" s="686"/>
      <c r="DL24" s="685">
        <v>9145331</v>
      </c>
      <c r="DM24" s="639"/>
      <c r="DN24" s="639"/>
      <c r="DO24" s="639"/>
      <c r="DP24" s="639"/>
      <c r="DQ24" s="639"/>
      <c r="DR24" s="639"/>
      <c r="DS24" s="639"/>
      <c r="DT24" s="639"/>
      <c r="DU24" s="639"/>
      <c r="DV24" s="686"/>
      <c r="DW24" s="687">
        <v>56.2</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2907661</v>
      </c>
      <c r="S25" s="589"/>
      <c r="T25" s="589"/>
      <c r="U25" s="589"/>
      <c r="V25" s="589"/>
      <c r="W25" s="589"/>
      <c r="X25" s="589"/>
      <c r="Y25" s="590"/>
      <c r="Z25" s="641">
        <v>10.3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3803859</v>
      </c>
      <c r="CS25" s="607"/>
      <c r="CT25" s="607"/>
      <c r="CU25" s="607"/>
      <c r="CV25" s="607"/>
      <c r="CW25" s="607"/>
      <c r="CX25" s="607"/>
      <c r="CY25" s="608"/>
      <c r="CZ25" s="591">
        <v>14.1</v>
      </c>
      <c r="DA25" s="609"/>
      <c r="DB25" s="609"/>
      <c r="DC25" s="610"/>
      <c r="DD25" s="594">
        <v>3651635</v>
      </c>
      <c r="DE25" s="607"/>
      <c r="DF25" s="607"/>
      <c r="DG25" s="607"/>
      <c r="DH25" s="607"/>
      <c r="DI25" s="607"/>
      <c r="DJ25" s="607"/>
      <c r="DK25" s="608"/>
      <c r="DL25" s="594">
        <v>3511667</v>
      </c>
      <c r="DM25" s="607"/>
      <c r="DN25" s="607"/>
      <c r="DO25" s="607"/>
      <c r="DP25" s="607"/>
      <c r="DQ25" s="607"/>
      <c r="DR25" s="607"/>
      <c r="DS25" s="607"/>
      <c r="DT25" s="607"/>
      <c r="DU25" s="607"/>
      <c r="DV25" s="608"/>
      <c r="DW25" s="611">
        <v>21.6</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2433824</v>
      </c>
      <c r="CS26" s="589"/>
      <c r="CT26" s="589"/>
      <c r="CU26" s="589"/>
      <c r="CV26" s="589"/>
      <c r="CW26" s="589"/>
      <c r="CX26" s="589"/>
      <c r="CY26" s="590"/>
      <c r="CZ26" s="591">
        <v>9</v>
      </c>
      <c r="DA26" s="609"/>
      <c r="DB26" s="609"/>
      <c r="DC26" s="610"/>
      <c r="DD26" s="594">
        <v>2311383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1938862</v>
      </c>
      <c r="S27" s="589"/>
      <c r="T27" s="589"/>
      <c r="U27" s="589"/>
      <c r="V27" s="589"/>
      <c r="W27" s="589"/>
      <c r="X27" s="589"/>
      <c r="Y27" s="590"/>
      <c r="Z27" s="641">
        <v>6.9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2584076</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3060539</v>
      </c>
      <c r="CS27" s="607"/>
      <c r="CT27" s="607"/>
      <c r="CU27" s="607"/>
      <c r="CV27" s="607"/>
      <c r="CW27" s="607"/>
      <c r="CX27" s="607"/>
      <c r="CY27" s="608"/>
      <c r="CZ27" s="591">
        <v>11.3</v>
      </c>
      <c r="DA27" s="609"/>
      <c r="DB27" s="609"/>
      <c r="DC27" s="610"/>
      <c r="DD27" s="594">
        <v>743209</v>
      </c>
      <c r="DE27" s="607"/>
      <c r="DF27" s="607"/>
      <c r="DG27" s="607"/>
      <c r="DH27" s="607"/>
      <c r="DI27" s="607"/>
      <c r="DJ27" s="607"/>
      <c r="DK27" s="608"/>
      <c r="DL27" s="594">
        <v>741516</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70958</v>
      </c>
      <c r="S28" s="589"/>
      <c r="T28" s="589"/>
      <c r="U28" s="589"/>
      <c r="V28" s="589"/>
      <c r="W28" s="589"/>
      <c r="X28" s="589"/>
      <c r="Y28" s="590"/>
      <c r="Z28" s="641">
        <v>0.3</v>
      </c>
      <c r="AA28" s="641"/>
      <c r="AB28" s="641"/>
      <c r="AC28" s="641"/>
      <c r="AD28" s="642">
        <v>3449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5372109</v>
      </c>
      <c r="CS28" s="589"/>
      <c r="CT28" s="589"/>
      <c r="CU28" s="589"/>
      <c r="CV28" s="589"/>
      <c r="CW28" s="589"/>
      <c r="CX28" s="589"/>
      <c r="CY28" s="590"/>
      <c r="CZ28" s="591">
        <v>19.899999999999999</v>
      </c>
      <c r="DA28" s="609"/>
      <c r="DB28" s="609"/>
      <c r="DC28" s="610"/>
      <c r="DD28" s="594">
        <v>5116719</v>
      </c>
      <c r="DE28" s="589"/>
      <c r="DF28" s="589"/>
      <c r="DG28" s="589"/>
      <c r="DH28" s="589"/>
      <c r="DI28" s="589"/>
      <c r="DJ28" s="589"/>
      <c r="DK28" s="590"/>
      <c r="DL28" s="594">
        <v>4892148</v>
      </c>
      <c r="DM28" s="589"/>
      <c r="DN28" s="589"/>
      <c r="DO28" s="589"/>
      <c r="DP28" s="589"/>
      <c r="DQ28" s="589"/>
      <c r="DR28" s="589"/>
      <c r="DS28" s="589"/>
      <c r="DT28" s="589"/>
      <c r="DU28" s="589"/>
      <c r="DV28" s="590"/>
      <c r="DW28" s="611">
        <v>30.1</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7496</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5372109</v>
      </c>
      <c r="CS29" s="607"/>
      <c r="CT29" s="607"/>
      <c r="CU29" s="607"/>
      <c r="CV29" s="607"/>
      <c r="CW29" s="607"/>
      <c r="CX29" s="607"/>
      <c r="CY29" s="608"/>
      <c r="CZ29" s="591">
        <v>19.899999999999999</v>
      </c>
      <c r="DA29" s="609"/>
      <c r="DB29" s="609"/>
      <c r="DC29" s="610"/>
      <c r="DD29" s="594">
        <v>5116719</v>
      </c>
      <c r="DE29" s="607"/>
      <c r="DF29" s="607"/>
      <c r="DG29" s="607"/>
      <c r="DH29" s="607"/>
      <c r="DI29" s="607"/>
      <c r="DJ29" s="607"/>
      <c r="DK29" s="608"/>
      <c r="DL29" s="594">
        <v>4892148</v>
      </c>
      <c r="DM29" s="607"/>
      <c r="DN29" s="607"/>
      <c r="DO29" s="607"/>
      <c r="DP29" s="607"/>
      <c r="DQ29" s="607"/>
      <c r="DR29" s="607"/>
      <c r="DS29" s="607"/>
      <c r="DT29" s="607"/>
      <c r="DU29" s="607"/>
      <c r="DV29" s="608"/>
      <c r="DW29" s="611">
        <v>30.1</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405254</v>
      </c>
      <c r="S30" s="589"/>
      <c r="T30" s="589"/>
      <c r="U30" s="589"/>
      <c r="V30" s="589"/>
      <c r="W30" s="589"/>
      <c r="X30" s="589"/>
      <c r="Y30" s="590"/>
      <c r="Z30" s="641">
        <v>1.4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98.1</v>
      </c>
      <c r="BH30" s="655"/>
      <c r="BI30" s="655"/>
      <c r="BJ30" s="655"/>
      <c r="BK30" s="655"/>
      <c r="BL30" s="655"/>
      <c r="BM30" s="656">
        <v>92.4</v>
      </c>
      <c r="BN30" s="655"/>
      <c r="BO30" s="655"/>
      <c r="BP30" s="655"/>
      <c r="BQ30" s="657"/>
      <c r="BR30" s="654">
        <v>97.9</v>
      </c>
      <c r="BS30" s="655"/>
      <c r="BT30" s="655"/>
      <c r="BU30" s="655"/>
      <c r="BV30" s="655"/>
      <c r="BW30" s="655"/>
      <c r="BX30" s="656">
        <v>92.4</v>
      </c>
      <c r="BY30" s="655"/>
      <c r="BZ30" s="655"/>
      <c r="CA30" s="655"/>
      <c r="CB30" s="657"/>
      <c r="CD30" s="660"/>
      <c r="CE30" s="661"/>
      <c r="CF30" s="625" t="s">
        <v>292</v>
      </c>
      <c r="CG30" s="622"/>
      <c r="CH30" s="622"/>
      <c r="CI30" s="622"/>
      <c r="CJ30" s="622"/>
      <c r="CK30" s="622"/>
      <c r="CL30" s="622"/>
      <c r="CM30" s="622"/>
      <c r="CN30" s="622"/>
      <c r="CO30" s="622"/>
      <c r="CP30" s="622"/>
      <c r="CQ30" s="623"/>
      <c r="CR30" s="588">
        <v>4974400</v>
      </c>
      <c r="CS30" s="589"/>
      <c r="CT30" s="589"/>
      <c r="CU30" s="589"/>
      <c r="CV30" s="589"/>
      <c r="CW30" s="589"/>
      <c r="CX30" s="589"/>
      <c r="CY30" s="590"/>
      <c r="CZ30" s="591">
        <v>18.399999999999999</v>
      </c>
      <c r="DA30" s="609"/>
      <c r="DB30" s="609"/>
      <c r="DC30" s="610"/>
      <c r="DD30" s="594">
        <v>4719582</v>
      </c>
      <c r="DE30" s="589"/>
      <c r="DF30" s="589"/>
      <c r="DG30" s="589"/>
      <c r="DH30" s="589"/>
      <c r="DI30" s="589"/>
      <c r="DJ30" s="589"/>
      <c r="DK30" s="590"/>
      <c r="DL30" s="594">
        <v>4495011</v>
      </c>
      <c r="DM30" s="589"/>
      <c r="DN30" s="589"/>
      <c r="DO30" s="589"/>
      <c r="DP30" s="589"/>
      <c r="DQ30" s="589"/>
      <c r="DR30" s="589"/>
      <c r="DS30" s="589"/>
      <c r="DT30" s="589"/>
      <c r="DU30" s="589"/>
      <c r="DV30" s="590"/>
      <c r="DW30" s="611">
        <v>27.6</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967594</v>
      </c>
      <c r="S31" s="589"/>
      <c r="T31" s="589"/>
      <c r="U31" s="589"/>
      <c r="V31" s="589"/>
      <c r="W31" s="589"/>
      <c r="X31" s="589"/>
      <c r="Y31" s="590"/>
      <c r="Z31" s="641">
        <v>3.4</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94.7</v>
      </c>
      <c r="BN31" s="653"/>
      <c r="BO31" s="653"/>
      <c r="BP31" s="653"/>
      <c r="BQ31" s="617"/>
      <c r="BR31" s="652">
        <v>98.4</v>
      </c>
      <c r="BS31" s="607"/>
      <c r="BT31" s="607"/>
      <c r="BU31" s="607"/>
      <c r="BV31" s="607"/>
      <c r="BW31" s="607"/>
      <c r="BX31" s="643">
        <v>94.5</v>
      </c>
      <c r="BY31" s="653"/>
      <c r="BZ31" s="653"/>
      <c r="CA31" s="653"/>
      <c r="CB31" s="617"/>
      <c r="CD31" s="660"/>
      <c r="CE31" s="661"/>
      <c r="CF31" s="625" t="s">
        <v>296</v>
      </c>
      <c r="CG31" s="622"/>
      <c r="CH31" s="622"/>
      <c r="CI31" s="622"/>
      <c r="CJ31" s="622"/>
      <c r="CK31" s="622"/>
      <c r="CL31" s="622"/>
      <c r="CM31" s="622"/>
      <c r="CN31" s="622"/>
      <c r="CO31" s="622"/>
      <c r="CP31" s="622"/>
      <c r="CQ31" s="623"/>
      <c r="CR31" s="588">
        <v>397709</v>
      </c>
      <c r="CS31" s="607"/>
      <c r="CT31" s="607"/>
      <c r="CU31" s="607"/>
      <c r="CV31" s="607"/>
      <c r="CW31" s="607"/>
      <c r="CX31" s="607"/>
      <c r="CY31" s="608"/>
      <c r="CZ31" s="591">
        <v>1.5</v>
      </c>
      <c r="DA31" s="609"/>
      <c r="DB31" s="609"/>
      <c r="DC31" s="610"/>
      <c r="DD31" s="594">
        <v>397137</v>
      </c>
      <c r="DE31" s="607"/>
      <c r="DF31" s="607"/>
      <c r="DG31" s="607"/>
      <c r="DH31" s="607"/>
      <c r="DI31" s="607"/>
      <c r="DJ31" s="607"/>
      <c r="DK31" s="608"/>
      <c r="DL31" s="594">
        <v>397137</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424611</v>
      </c>
      <c r="S32" s="589"/>
      <c r="T32" s="589"/>
      <c r="U32" s="589"/>
      <c r="V32" s="589"/>
      <c r="W32" s="589"/>
      <c r="X32" s="589"/>
      <c r="Y32" s="590"/>
      <c r="Z32" s="641">
        <v>1.5</v>
      </c>
      <c r="AA32" s="641"/>
      <c r="AB32" s="641"/>
      <c r="AC32" s="641"/>
      <c r="AD32" s="642">
        <v>409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97.5</v>
      </c>
      <c r="BH32" s="573"/>
      <c r="BI32" s="573"/>
      <c r="BJ32" s="573"/>
      <c r="BK32" s="573"/>
      <c r="BL32" s="573"/>
      <c r="BM32" s="636">
        <v>89.5</v>
      </c>
      <c r="BN32" s="573"/>
      <c r="BO32" s="573"/>
      <c r="BP32" s="573"/>
      <c r="BQ32" s="630"/>
      <c r="BR32" s="651">
        <v>97.1</v>
      </c>
      <c r="BS32" s="573"/>
      <c r="BT32" s="573"/>
      <c r="BU32" s="573"/>
      <c r="BV32" s="573"/>
      <c r="BW32" s="573"/>
      <c r="BX32" s="636">
        <v>89.6</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4191900</v>
      </c>
      <c r="S33" s="589"/>
      <c r="T33" s="589"/>
      <c r="U33" s="589"/>
      <c r="V33" s="589"/>
      <c r="W33" s="589"/>
      <c r="X33" s="589"/>
      <c r="Y33" s="590"/>
      <c r="Z33" s="641">
        <v>14.9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9796599</v>
      </c>
      <c r="CS33" s="607"/>
      <c r="CT33" s="607"/>
      <c r="CU33" s="607"/>
      <c r="CV33" s="607"/>
      <c r="CW33" s="607"/>
      <c r="CX33" s="607"/>
      <c r="CY33" s="608"/>
      <c r="CZ33" s="591">
        <v>36.200000000000003</v>
      </c>
      <c r="DA33" s="609"/>
      <c r="DB33" s="609"/>
      <c r="DC33" s="610"/>
      <c r="DD33" s="594">
        <v>7370237</v>
      </c>
      <c r="DE33" s="607"/>
      <c r="DF33" s="607"/>
      <c r="DG33" s="607"/>
      <c r="DH33" s="607"/>
      <c r="DI33" s="607"/>
      <c r="DJ33" s="607"/>
      <c r="DK33" s="608"/>
      <c r="DL33" s="594">
        <v>4567377</v>
      </c>
      <c r="DM33" s="607"/>
      <c r="DN33" s="607"/>
      <c r="DO33" s="607"/>
      <c r="DP33" s="607"/>
      <c r="DQ33" s="607"/>
      <c r="DR33" s="607"/>
      <c r="DS33" s="607"/>
      <c r="DT33" s="607"/>
      <c r="DU33" s="607"/>
      <c r="DV33" s="608"/>
      <c r="DW33" s="611">
        <v>28.1</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3021888</v>
      </c>
      <c r="CS34" s="589"/>
      <c r="CT34" s="589"/>
      <c r="CU34" s="589"/>
      <c r="CV34" s="589"/>
      <c r="CW34" s="589"/>
      <c r="CX34" s="589"/>
      <c r="CY34" s="590"/>
      <c r="CZ34" s="591">
        <v>11.2</v>
      </c>
      <c r="DA34" s="609"/>
      <c r="DB34" s="609"/>
      <c r="DC34" s="610"/>
      <c r="DD34" s="594">
        <v>2082911</v>
      </c>
      <c r="DE34" s="589"/>
      <c r="DF34" s="589"/>
      <c r="DG34" s="589"/>
      <c r="DH34" s="589"/>
      <c r="DI34" s="589"/>
      <c r="DJ34" s="589"/>
      <c r="DK34" s="590"/>
      <c r="DL34" s="594">
        <v>1383096</v>
      </c>
      <c r="DM34" s="589"/>
      <c r="DN34" s="589"/>
      <c r="DO34" s="589"/>
      <c r="DP34" s="589"/>
      <c r="DQ34" s="589"/>
      <c r="DR34" s="589"/>
      <c r="DS34" s="589"/>
      <c r="DT34" s="589"/>
      <c r="DU34" s="589"/>
      <c r="DV34" s="590"/>
      <c r="DW34" s="611">
        <v>8.5</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857100</v>
      </c>
      <c r="S35" s="589"/>
      <c r="T35" s="589"/>
      <c r="U35" s="589"/>
      <c r="V35" s="589"/>
      <c r="W35" s="589"/>
      <c r="X35" s="589"/>
      <c r="Y35" s="590"/>
      <c r="Z35" s="641">
        <v>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2275038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335283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157559</v>
      </c>
      <c r="CS35" s="607"/>
      <c r="CT35" s="607"/>
      <c r="CU35" s="607"/>
      <c r="CV35" s="607"/>
      <c r="CW35" s="607"/>
      <c r="CX35" s="607"/>
      <c r="CY35" s="608"/>
      <c r="CZ35" s="591">
        <v>0.6</v>
      </c>
      <c r="DA35" s="609"/>
      <c r="DB35" s="609"/>
      <c r="DC35" s="610"/>
      <c r="DD35" s="594">
        <v>142469</v>
      </c>
      <c r="DE35" s="607"/>
      <c r="DF35" s="607"/>
      <c r="DG35" s="607"/>
      <c r="DH35" s="607"/>
      <c r="DI35" s="607"/>
      <c r="DJ35" s="607"/>
      <c r="DK35" s="608"/>
      <c r="DL35" s="594">
        <v>142469</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28152077</v>
      </c>
      <c r="S36" s="629"/>
      <c r="T36" s="629"/>
      <c r="U36" s="629"/>
      <c r="V36" s="629"/>
      <c r="W36" s="629"/>
      <c r="X36" s="629"/>
      <c r="Y36" s="632"/>
      <c r="Z36" s="633">
        <v>100</v>
      </c>
      <c r="AA36" s="633"/>
      <c r="AB36" s="633"/>
      <c r="AC36" s="633"/>
      <c r="AD36" s="634">
        <v>15418738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230036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269900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2759541</v>
      </c>
      <c r="CS36" s="589"/>
      <c r="CT36" s="589"/>
      <c r="CU36" s="589"/>
      <c r="CV36" s="589"/>
      <c r="CW36" s="589"/>
      <c r="CX36" s="589"/>
      <c r="CY36" s="590"/>
      <c r="CZ36" s="591">
        <v>10.199999999999999</v>
      </c>
      <c r="DA36" s="609"/>
      <c r="DB36" s="609"/>
      <c r="DC36" s="610"/>
      <c r="DD36" s="594">
        <v>1739702</v>
      </c>
      <c r="DE36" s="589"/>
      <c r="DF36" s="589"/>
      <c r="DG36" s="589"/>
      <c r="DH36" s="589"/>
      <c r="DI36" s="589"/>
      <c r="DJ36" s="589"/>
      <c r="DK36" s="590"/>
      <c r="DL36" s="594">
        <v>1394832</v>
      </c>
      <c r="DM36" s="589"/>
      <c r="DN36" s="589"/>
      <c r="DO36" s="589"/>
      <c r="DP36" s="589"/>
      <c r="DQ36" s="589"/>
      <c r="DR36" s="589"/>
      <c r="DS36" s="589"/>
      <c r="DT36" s="589"/>
      <c r="DU36" s="589"/>
      <c r="DV36" s="590"/>
      <c r="DW36" s="611">
        <v>8.6</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120568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4219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1750416</v>
      </c>
      <c r="CS37" s="607"/>
      <c r="CT37" s="607"/>
      <c r="CU37" s="607"/>
      <c r="CV37" s="607"/>
      <c r="CW37" s="607"/>
      <c r="CX37" s="607"/>
      <c r="CY37" s="608"/>
      <c r="CZ37" s="591">
        <v>6.5</v>
      </c>
      <c r="DA37" s="609"/>
      <c r="DB37" s="609"/>
      <c r="DC37" s="610"/>
      <c r="DD37" s="594">
        <v>1119353</v>
      </c>
      <c r="DE37" s="607"/>
      <c r="DF37" s="607"/>
      <c r="DG37" s="607"/>
      <c r="DH37" s="607"/>
      <c r="DI37" s="607"/>
      <c r="DJ37" s="607"/>
      <c r="DK37" s="608"/>
      <c r="DL37" s="594">
        <v>967267</v>
      </c>
      <c r="DM37" s="607"/>
      <c r="DN37" s="607"/>
      <c r="DO37" s="607"/>
      <c r="DP37" s="607"/>
      <c r="DQ37" s="607"/>
      <c r="DR37" s="607"/>
      <c r="DS37" s="607"/>
      <c r="DT37" s="607"/>
      <c r="DU37" s="607"/>
      <c r="DV37" s="608"/>
      <c r="DW37" s="611">
        <v>5.9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28866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6382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2134870</v>
      </c>
      <c r="CS38" s="589"/>
      <c r="CT38" s="589"/>
      <c r="CU38" s="589"/>
      <c r="CV38" s="589"/>
      <c r="CW38" s="589"/>
      <c r="CX38" s="589"/>
      <c r="CY38" s="590"/>
      <c r="CZ38" s="591">
        <v>7.9</v>
      </c>
      <c r="DA38" s="609"/>
      <c r="DB38" s="609"/>
      <c r="DC38" s="610"/>
      <c r="DD38" s="594">
        <v>1845564</v>
      </c>
      <c r="DE38" s="589"/>
      <c r="DF38" s="589"/>
      <c r="DG38" s="589"/>
      <c r="DH38" s="589"/>
      <c r="DI38" s="589"/>
      <c r="DJ38" s="589"/>
      <c r="DK38" s="590"/>
      <c r="DL38" s="594">
        <v>1646980</v>
      </c>
      <c r="DM38" s="589"/>
      <c r="DN38" s="589"/>
      <c r="DO38" s="589"/>
      <c r="DP38" s="589"/>
      <c r="DQ38" s="589"/>
      <c r="DR38" s="589"/>
      <c r="DS38" s="589"/>
      <c r="DT38" s="589"/>
      <c r="DU38" s="589"/>
      <c r="DV38" s="590"/>
      <c r="DW38" s="611">
        <v>10.1</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19600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1669036</v>
      </c>
      <c r="CS39" s="607"/>
      <c r="CT39" s="607"/>
      <c r="CU39" s="607"/>
      <c r="CV39" s="607"/>
      <c r="CW39" s="607"/>
      <c r="CX39" s="607"/>
      <c r="CY39" s="608"/>
      <c r="CZ39" s="591">
        <v>6.2</v>
      </c>
      <c r="DA39" s="609"/>
      <c r="DB39" s="609"/>
      <c r="DC39" s="610"/>
      <c r="DD39" s="594">
        <v>1553338</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341339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165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53705</v>
      </c>
      <c r="CS40" s="589"/>
      <c r="CT40" s="589"/>
      <c r="CU40" s="589"/>
      <c r="CV40" s="589"/>
      <c r="CW40" s="589"/>
      <c r="CX40" s="589"/>
      <c r="CY40" s="590"/>
      <c r="CZ40" s="591">
        <v>0.2</v>
      </c>
      <c r="DA40" s="609"/>
      <c r="DB40" s="609"/>
      <c r="DC40" s="610"/>
      <c r="DD40" s="594">
        <v>6253</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1534629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400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5020825</v>
      </c>
      <c r="CS42" s="589"/>
      <c r="CT42" s="589"/>
      <c r="CU42" s="589"/>
      <c r="CV42" s="589"/>
      <c r="CW42" s="589"/>
      <c r="CX42" s="589"/>
      <c r="CY42" s="590"/>
      <c r="CZ42" s="591">
        <v>18.600000000000001</v>
      </c>
      <c r="DA42" s="592"/>
      <c r="DB42" s="592"/>
      <c r="DC42" s="593"/>
      <c r="DD42" s="594">
        <v>490702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147068</v>
      </c>
      <c r="CS43" s="607"/>
      <c r="CT43" s="607"/>
      <c r="CU43" s="607"/>
      <c r="CV43" s="607"/>
      <c r="CW43" s="607"/>
      <c r="CX43" s="607"/>
      <c r="CY43" s="608"/>
      <c r="CZ43" s="591">
        <v>0.5</v>
      </c>
      <c r="DA43" s="609"/>
      <c r="DB43" s="609"/>
      <c r="DC43" s="610"/>
      <c r="DD43" s="594">
        <v>91268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4733877</v>
      </c>
      <c r="CS44" s="589"/>
      <c r="CT44" s="589"/>
      <c r="CU44" s="589"/>
      <c r="CV44" s="589"/>
      <c r="CW44" s="589"/>
      <c r="CX44" s="589"/>
      <c r="CY44" s="590"/>
      <c r="CZ44" s="591">
        <v>17.5</v>
      </c>
      <c r="DA44" s="592"/>
      <c r="DB44" s="592"/>
      <c r="DC44" s="593"/>
      <c r="DD44" s="594">
        <v>452088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2693554</v>
      </c>
      <c r="CS45" s="607"/>
      <c r="CT45" s="607"/>
      <c r="CU45" s="607"/>
      <c r="CV45" s="607"/>
      <c r="CW45" s="607"/>
      <c r="CX45" s="607"/>
      <c r="CY45" s="608"/>
      <c r="CZ45" s="591">
        <v>10</v>
      </c>
      <c r="DA45" s="609"/>
      <c r="DB45" s="609"/>
      <c r="DC45" s="610"/>
      <c r="DD45" s="594">
        <v>106876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1994712</v>
      </c>
      <c r="CS46" s="589"/>
      <c r="CT46" s="589"/>
      <c r="CU46" s="589"/>
      <c r="CV46" s="589"/>
      <c r="CW46" s="589"/>
      <c r="CX46" s="589"/>
      <c r="CY46" s="590"/>
      <c r="CZ46" s="591">
        <v>7.4</v>
      </c>
      <c r="DA46" s="592"/>
      <c r="DB46" s="592"/>
      <c r="DC46" s="593"/>
      <c r="DD46" s="594">
        <v>339823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286948</v>
      </c>
      <c r="CS47" s="607"/>
      <c r="CT47" s="607"/>
      <c r="CU47" s="607"/>
      <c r="CV47" s="607"/>
      <c r="CW47" s="607"/>
      <c r="CX47" s="607"/>
      <c r="CY47" s="608"/>
      <c r="CZ47" s="591">
        <v>1.1000000000000001</v>
      </c>
      <c r="DA47" s="609"/>
      <c r="DB47" s="609"/>
      <c r="DC47" s="610"/>
      <c r="DD47" s="594">
        <v>38614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27053931</v>
      </c>
      <c r="CS49" s="573"/>
      <c r="CT49" s="573"/>
      <c r="CU49" s="573"/>
      <c r="CV49" s="573"/>
      <c r="CW49" s="573"/>
      <c r="CX49" s="573"/>
      <c r="CY49" s="574"/>
      <c r="CZ49" s="575">
        <v>100</v>
      </c>
      <c r="DA49" s="576"/>
      <c r="DB49" s="576"/>
      <c r="DC49" s="577"/>
      <c r="DD49" s="578">
        <v>17372502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342</v>
      </c>
      <c r="DK2" s="1109"/>
      <c r="DL2" s="1109"/>
      <c r="DM2" s="1109"/>
      <c r="DN2" s="1109"/>
      <c r="DO2" s="1110"/>
      <c r="DP2" s="200"/>
      <c r="DQ2" s="1108" t="s">
        <v>343</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1"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6" t="s">
        <v>360</v>
      </c>
      <c r="DH5" s="1097"/>
      <c r="DI5" s="1097"/>
      <c r="DJ5" s="1097"/>
      <c r="DK5" s="1098"/>
      <c r="DL5" s="1096" t="s">
        <v>361</v>
      </c>
      <c r="DM5" s="1097"/>
      <c r="DN5" s="1097"/>
      <c r="DO5" s="1097"/>
      <c r="DP5" s="1098"/>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2">
        <v>28094</v>
      </c>
      <c r="R7" s="1103"/>
      <c r="S7" s="1103"/>
      <c r="T7" s="1103"/>
      <c r="U7" s="1103"/>
      <c r="V7" s="1103">
        <v>26996</v>
      </c>
      <c r="W7" s="1103"/>
      <c r="X7" s="1103"/>
      <c r="Y7" s="1103"/>
      <c r="Z7" s="1103"/>
      <c r="AA7" s="1103">
        <v>1098</v>
      </c>
      <c r="AB7" s="1103"/>
      <c r="AC7" s="1103"/>
      <c r="AD7" s="1103"/>
      <c r="AE7" s="1104"/>
      <c r="AF7" s="1105">
        <v>941</v>
      </c>
      <c r="AG7" s="1106"/>
      <c r="AH7" s="1106"/>
      <c r="AI7" s="1106"/>
      <c r="AJ7" s="1107"/>
      <c r="AK7" s="1089">
        <v>408</v>
      </c>
      <c r="AL7" s="1090"/>
      <c r="AM7" s="1090"/>
      <c r="AN7" s="1090"/>
      <c r="AO7" s="1090"/>
      <c r="AP7" s="1090">
        <v>37664</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533</v>
      </c>
      <c r="BT7" s="1094"/>
      <c r="BU7" s="1094"/>
      <c r="BV7" s="1094"/>
      <c r="BW7" s="1094"/>
      <c r="BX7" s="1094"/>
      <c r="BY7" s="1094"/>
      <c r="BZ7" s="1094"/>
      <c r="CA7" s="1094"/>
      <c r="CB7" s="1094"/>
      <c r="CC7" s="1094"/>
      <c r="CD7" s="1094"/>
      <c r="CE7" s="1094"/>
      <c r="CF7" s="1094"/>
      <c r="CG7" s="1095"/>
      <c r="CH7" s="1086">
        <v>0</v>
      </c>
      <c r="CI7" s="1087"/>
      <c r="CJ7" s="1087"/>
      <c r="CK7" s="1087"/>
      <c r="CL7" s="1088"/>
      <c r="CM7" s="1086">
        <v>23</v>
      </c>
      <c r="CN7" s="1087"/>
      <c r="CO7" s="1087"/>
      <c r="CP7" s="1087"/>
      <c r="CQ7" s="1088"/>
      <c r="CR7" s="1086">
        <v>6</v>
      </c>
      <c r="CS7" s="1087"/>
      <c r="CT7" s="1087"/>
      <c r="CU7" s="1087"/>
      <c r="CV7" s="1088"/>
      <c r="CW7" s="1086">
        <v>16</v>
      </c>
      <c r="CX7" s="1087"/>
      <c r="CY7" s="1087"/>
      <c r="CZ7" s="1087"/>
      <c r="DA7" s="1088"/>
      <c r="DB7" s="1086">
        <v>173</v>
      </c>
      <c r="DC7" s="1087"/>
      <c r="DD7" s="1087"/>
      <c r="DE7" s="1087"/>
      <c r="DF7" s="1088"/>
      <c r="DG7" s="1086" t="s">
        <v>555</v>
      </c>
      <c r="DH7" s="1087"/>
      <c r="DI7" s="1087"/>
      <c r="DJ7" s="1087"/>
      <c r="DK7" s="1088"/>
      <c r="DL7" s="1086" t="s">
        <v>556</v>
      </c>
      <c r="DM7" s="1087"/>
      <c r="DN7" s="1087"/>
      <c r="DO7" s="1087"/>
      <c r="DP7" s="1088"/>
      <c r="DQ7" s="1086" t="s">
        <v>556</v>
      </c>
      <c r="DR7" s="1087"/>
      <c r="DS7" s="1087"/>
      <c r="DT7" s="1087"/>
      <c r="DU7" s="1088"/>
      <c r="DV7" s="1113"/>
      <c r="DW7" s="1114"/>
      <c r="DX7" s="1114"/>
      <c r="DY7" s="1114"/>
      <c r="DZ7" s="1115"/>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107</v>
      </c>
      <c r="R8" s="1040"/>
      <c r="S8" s="1040"/>
      <c r="T8" s="1040"/>
      <c r="U8" s="1040"/>
      <c r="V8" s="1040">
        <v>107</v>
      </c>
      <c r="W8" s="1040"/>
      <c r="X8" s="1040"/>
      <c r="Y8" s="1040"/>
      <c r="Z8" s="1040"/>
      <c r="AA8" s="1040">
        <v>0</v>
      </c>
      <c r="AB8" s="1040"/>
      <c r="AC8" s="1040"/>
      <c r="AD8" s="1040"/>
      <c r="AE8" s="1041"/>
      <c r="AF8" s="1015">
        <v>0</v>
      </c>
      <c r="AG8" s="1016"/>
      <c r="AH8" s="1016"/>
      <c r="AI8" s="1016"/>
      <c r="AJ8" s="1017"/>
      <c r="AK8" s="1082">
        <v>4</v>
      </c>
      <c r="AL8" s="1083"/>
      <c r="AM8" s="1083"/>
      <c r="AN8" s="1083"/>
      <c r="AO8" s="1083"/>
      <c r="AP8" s="1083" t="s">
        <v>551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0</v>
      </c>
      <c r="CI8" s="986"/>
      <c r="CJ8" s="986"/>
      <c r="CK8" s="986"/>
      <c r="CL8" s="987"/>
      <c r="CM8" s="985">
        <v>0</v>
      </c>
      <c r="CN8" s="986"/>
      <c r="CO8" s="986"/>
      <c r="CP8" s="986"/>
      <c r="CQ8" s="987"/>
      <c r="CR8" s="985">
        <v>0</v>
      </c>
      <c r="CS8" s="986"/>
      <c r="CT8" s="986"/>
      <c r="CU8" s="986"/>
      <c r="CV8" s="987"/>
      <c r="CW8" s="985" t="s">
        <v>555</v>
      </c>
      <c r="CX8" s="986"/>
      <c r="CY8" s="986"/>
      <c r="CZ8" s="986"/>
      <c r="DA8" s="987"/>
      <c r="DB8" s="985" t="s">
        <v>479</v>
      </c>
      <c r="DC8" s="986"/>
      <c r="DD8" s="986"/>
      <c r="DE8" s="986"/>
      <c r="DF8" s="987"/>
      <c r="DG8" s="985" t="s">
        <v>479</v>
      </c>
      <c r="DH8" s="986"/>
      <c r="DI8" s="986"/>
      <c r="DJ8" s="986"/>
      <c r="DK8" s="987"/>
      <c r="DL8" s="985" t="s">
        <v>479</v>
      </c>
      <c r="DM8" s="986"/>
      <c r="DN8" s="986"/>
      <c r="DO8" s="986"/>
      <c r="DP8" s="987"/>
      <c r="DQ8" s="985" t="s">
        <v>479</v>
      </c>
      <c r="DR8" s="986"/>
      <c r="DS8" s="986"/>
      <c r="DT8" s="986"/>
      <c r="DU8" s="987"/>
      <c r="DV8" s="1085" t="s">
        <v>558</v>
      </c>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3</v>
      </c>
      <c r="R9" s="1040"/>
      <c r="S9" s="1040"/>
      <c r="T9" s="1040"/>
      <c r="U9" s="1040"/>
      <c r="V9" s="1040">
        <v>3</v>
      </c>
      <c r="W9" s="1040"/>
      <c r="X9" s="1040"/>
      <c r="Y9" s="1040"/>
      <c r="Z9" s="1040"/>
      <c r="AA9" s="1040" t="s">
        <v>551</v>
      </c>
      <c r="AB9" s="1040"/>
      <c r="AC9" s="1040"/>
      <c r="AD9" s="1040"/>
      <c r="AE9" s="1041"/>
      <c r="AF9" s="1015" t="s">
        <v>366</v>
      </c>
      <c r="AG9" s="1016"/>
      <c r="AH9" s="1016"/>
      <c r="AI9" s="1016"/>
      <c r="AJ9" s="1017"/>
      <c r="AK9" s="1082" t="s">
        <v>551</v>
      </c>
      <c r="AL9" s="1083"/>
      <c r="AM9" s="1083"/>
      <c r="AN9" s="1083"/>
      <c r="AO9" s="1083"/>
      <c r="AP9" s="1083" t="s">
        <v>552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535</v>
      </c>
      <c r="BT9" s="1011"/>
      <c r="BU9" s="1011"/>
      <c r="BV9" s="1011"/>
      <c r="BW9" s="1011"/>
      <c r="BX9" s="1011"/>
      <c r="BY9" s="1011"/>
      <c r="BZ9" s="1011"/>
      <c r="CA9" s="1011"/>
      <c r="CB9" s="1011"/>
      <c r="CC9" s="1011"/>
      <c r="CD9" s="1011"/>
      <c r="CE9" s="1011"/>
      <c r="CF9" s="1011"/>
      <c r="CG9" s="1012"/>
      <c r="CH9" s="985">
        <v>-1</v>
      </c>
      <c r="CI9" s="986"/>
      <c r="CJ9" s="986"/>
      <c r="CK9" s="986"/>
      <c r="CL9" s="987"/>
      <c r="CM9" s="985">
        <v>0</v>
      </c>
      <c r="CN9" s="986"/>
      <c r="CO9" s="986"/>
      <c r="CP9" s="986"/>
      <c r="CQ9" s="987"/>
      <c r="CR9" s="985">
        <v>0</v>
      </c>
      <c r="CS9" s="986"/>
      <c r="CT9" s="986"/>
      <c r="CU9" s="986"/>
      <c r="CV9" s="987"/>
      <c r="CW9" s="985" t="s">
        <v>479</v>
      </c>
      <c r="CX9" s="986"/>
      <c r="CY9" s="986"/>
      <c r="CZ9" s="986"/>
      <c r="DA9" s="987"/>
      <c r="DB9" s="985" t="s">
        <v>479</v>
      </c>
      <c r="DC9" s="986"/>
      <c r="DD9" s="986"/>
      <c r="DE9" s="986"/>
      <c r="DF9" s="987"/>
      <c r="DG9" s="985" t="s">
        <v>479</v>
      </c>
      <c r="DH9" s="986"/>
      <c r="DI9" s="986"/>
      <c r="DJ9" s="986"/>
      <c r="DK9" s="987"/>
      <c r="DL9" s="985" t="s">
        <v>479</v>
      </c>
      <c r="DM9" s="986"/>
      <c r="DN9" s="986"/>
      <c r="DO9" s="986"/>
      <c r="DP9" s="987"/>
      <c r="DQ9" s="985" t="s">
        <v>479</v>
      </c>
      <c r="DR9" s="986"/>
      <c r="DS9" s="986"/>
      <c r="DT9" s="986"/>
      <c r="DU9" s="987"/>
      <c r="DV9" s="1085" t="s">
        <v>559</v>
      </c>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536</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102</v>
      </c>
      <c r="CN10" s="986"/>
      <c r="CO10" s="986"/>
      <c r="CP10" s="986"/>
      <c r="CQ10" s="987"/>
      <c r="CR10" s="985">
        <v>140</v>
      </c>
      <c r="CS10" s="986"/>
      <c r="CT10" s="986"/>
      <c r="CU10" s="986"/>
      <c r="CV10" s="987"/>
      <c r="CW10" s="985" t="s">
        <v>479</v>
      </c>
      <c r="CX10" s="986"/>
      <c r="CY10" s="986"/>
      <c r="CZ10" s="986"/>
      <c r="DA10" s="987"/>
      <c r="DB10" s="985" t="s">
        <v>479</v>
      </c>
      <c r="DC10" s="986"/>
      <c r="DD10" s="986"/>
      <c r="DE10" s="986"/>
      <c r="DF10" s="987"/>
      <c r="DG10" s="985" t="s">
        <v>479</v>
      </c>
      <c r="DH10" s="986"/>
      <c r="DI10" s="986"/>
      <c r="DJ10" s="986"/>
      <c r="DK10" s="987"/>
      <c r="DL10" s="985" t="s">
        <v>479</v>
      </c>
      <c r="DM10" s="986"/>
      <c r="DN10" s="986"/>
      <c r="DO10" s="986"/>
      <c r="DP10" s="987"/>
      <c r="DQ10" s="985" t="s">
        <v>479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537</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215</v>
      </c>
      <c r="CN11" s="986"/>
      <c r="CO11" s="986"/>
      <c r="CP11" s="986"/>
      <c r="CQ11" s="987"/>
      <c r="CR11" s="985">
        <v>300</v>
      </c>
      <c r="CS11" s="986"/>
      <c r="CT11" s="986"/>
      <c r="CU11" s="986"/>
      <c r="CV11" s="987"/>
      <c r="CW11" s="985">
        <v>4</v>
      </c>
      <c r="CX11" s="986"/>
      <c r="CY11" s="986"/>
      <c r="CZ11" s="986"/>
      <c r="DA11" s="987"/>
      <c r="DB11" s="985" t="s">
        <v>479</v>
      </c>
      <c r="DC11" s="986"/>
      <c r="DD11" s="986"/>
      <c r="DE11" s="986"/>
      <c r="DF11" s="987"/>
      <c r="DG11" s="985" t="s">
        <v>479</v>
      </c>
      <c r="DH11" s="986"/>
      <c r="DI11" s="986"/>
      <c r="DJ11" s="986"/>
      <c r="DK11" s="987"/>
      <c r="DL11" s="985" t="s">
        <v>479</v>
      </c>
      <c r="DM11" s="986"/>
      <c r="DN11" s="986"/>
      <c r="DO11" s="986"/>
      <c r="DP11" s="987"/>
      <c r="DQ11" s="985" t="s">
        <v>479</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538</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0</v>
      </c>
      <c r="CN12" s="986"/>
      <c r="CO12" s="986"/>
      <c r="CP12" s="986"/>
      <c r="CQ12" s="987"/>
      <c r="CR12" s="985">
        <v>0</v>
      </c>
      <c r="CS12" s="986"/>
      <c r="CT12" s="986"/>
      <c r="CU12" s="986"/>
      <c r="CV12" s="987"/>
      <c r="CW12" s="985" t="s">
        <v>479</v>
      </c>
      <c r="CX12" s="986"/>
      <c r="CY12" s="986"/>
      <c r="CZ12" s="986"/>
      <c r="DA12" s="987"/>
      <c r="DB12" s="985" t="s">
        <v>479</v>
      </c>
      <c r="DC12" s="986"/>
      <c r="DD12" s="986"/>
      <c r="DE12" s="986"/>
      <c r="DF12" s="987"/>
      <c r="DG12" s="985" t="s">
        <v>479</v>
      </c>
      <c r="DH12" s="986"/>
      <c r="DI12" s="986"/>
      <c r="DJ12" s="986"/>
      <c r="DK12" s="987"/>
      <c r="DL12" s="985" t="s">
        <v>479</v>
      </c>
      <c r="DM12" s="986"/>
      <c r="DN12" s="986"/>
      <c r="DO12" s="986"/>
      <c r="DP12" s="987"/>
      <c r="DQ12" s="985" t="s">
        <v>479</v>
      </c>
      <c r="DR12" s="986"/>
      <c r="DS12" s="986"/>
      <c r="DT12" s="986"/>
      <c r="DU12" s="987"/>
      <c r="DV12" s="1084" t="s">
        <v>560</v>
      </c>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539</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v>5</v>
      </c>
      <c r="CN13" s="986"/>
      <c r="CO13" s="986"/>
      <c r="CP13" s="986"/>
      <c r="CQ13" s="987"/>
      <c r="CR13" s="985">
        <v>5</v>
      </c>
      <c r="CS13" s="986"/>
      <c r="CT13" s="986"/>
      <c r="CU13" s="986"/>
      <c r="CV13" s="987"/>
      <c r="CW13" s="985" t="s">
        <v>479</v>
      </c>
      <c r="CX13" s="986"/>
      <c r="CY13" s="986"/>
      <c r="CZ13" s="986"/>
      <c r="DA13" s="987"/>
      <c r="DB13" s="985" t="s">
        <v>479</v>
      </c>
      <c r="DC13" s="986"/>
      <c r="DD13" s="986"/>
      <c r="DE13" s="986"/>
      <c r="DF13" s="987"/>
      <c r="DG13" s="985" t="s">
        <v>479</v>
      </c>
      <c r="DH13" s="986"/>
      <c r="DI13" s="986"/>
      <c r="DJ13" s="986"/>
      <c r="DK13" s="987"/>
      <c r="DL13" s="985" t="s">
        <v>479</v>
      </c>
      <c r="DM13" s="986"/>
      <c r="DN13" s="986"/>
      <c r="DO13" s="986"/>
      <c r="DP13" s="987"/>
      <c r="DQ13" s="985" t="s">
        <v>479</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t="s">
        <v>561</v>
      </c>
      <c r="BS14" s="1010" t="s">
        <v>540</v>
      </c>
      <c r="BT14" s="1011"/>
      <c r="BU14" s="1011"/>
      <c r="BV14" s="1011"/>
      <c r="BW14" s="1011"/>
      <c r="BX14" s="1011"/>
      <c r="BY14" s="1011"/>
      <c r="BZ14" s="1011"/>
      <c r="CA14" s="1011"/>
      <c r="CB14" s="1011"/>
      <c r="CC14" s="1011"/>
      <c r="CD14" s="1011"/>
      <c r="CE14" s="1011"/>
      <c r="CF14" s="1011"/>
      <c r="CG14" s="1012"/>
      <c r="CH14" s="985">
        <v>-9</v>
      </c>
      <c r="CI14" s="986"/>
      <c r="CJ14" s="986"/>
      <c r="CK14" s="986"/>
      <c r="CL14" s="987"/>
      <c r="CM14" s="985">
        <v>172</v>
      </c>
      <c r="CN14" s="986"/>
      <c r="CO14" s="986"/>
      <c r="CP14" s="986"/>
      <c r="CQ14" s="987"/>
      <c r="CR14" s="985">
        <v>50</v>
      </c>
      <c r="CS14" s="986"/>
      <c r="CT14" s="986"/>
      <c r="CU14" s="986"/>
      <c r="CV14" s="987"/>
      <c r="CW14" s="985" t="s">
        <v>479</v>
      </c>
      <c r="CX14" s="986"/>
      <c r="CY14" s="986"/>
      <c r="CZ14" s="986"/>
      <c r="DA14" s="987"/>
      <c r="DB14" s="985" t="s">
        <v>555</v>
      </c>
      <c r="DC14" s="986"/>
      <c r="DD14" s="986"/>
      <c r="DE14" s="986"/>
      <c r="DF14" s="987"/>
      <c r="DG14" s="985" t="s">
        <v>555</v>
      </c>
      <c r="DH14" s="986"/>
      <c r="DI14" s="986"/>
      <c r="DJ14" s="986"/>
      <c r="DK14" s="987"/>
      <c r="DL14" s="985">
        <v>44</v>
      </c>
      <c r="DM14" s="986"/>
      <c r="DN14" s="986"/>
      <c r="DO14" s="986"/>
      <c r="DP14" s="987"/>
      <c r="DQ14" s="985">
        <v>13</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541</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5</v>
      </c>
      <c r="CN15" s="986"/>
      <c r="CO15" s="986"/>
      <c r="CP15" s="986"/>
      <c r="CQ15" s="987"/>
      <c r="CR15" s="985">
        <v>2</v>
      </c>
      <c r="CS15" s="986"/>
      <c r="CT15" s="986"/>
      <c r="CU15" s="986"/>
      <c r="CV15" s="987"/>
      <c r="CW15" s="985">
        <v>7</v>
      </c>
      <c r="CX15" s="986"/>
      <c r="CY15" s="986"/>
      <c r="CZ15" s="986"/>
      <c r="DA15" s="987"/>
      <c r="DB15" s="985" t="s">
        <v>479</v>
      </c>
      <c r="DC15" s="986"/>
      <c r="DD15" s="986"/>
      <c r="DE15" s="986"/>
      <c r="DF15" s="987"/>
      <c r="DG15" s="985" t="s">
        <v>479</v>
      </c>
      <c r="DH15" s="986"/>
      <c r="DI15" s="986"/>
      <c r="DJ15" s="986"/>
      <c r="DK15" s="987"/>
      <c r="DL15" s="985" t="s">
        <v>479</v>
      </c>
      <c r="DM15" s="986"/>
      <c r="DN15" s="986"/>
      <c r="DO15" s="986"/>
      <c r="DP15" s="987"/>
      <c r="DQ15" s="985" t="s">
        <v>479</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28152</v>
      </c>
      <c r="R23" s="1065"/>
      <c r="S23" s="1065"/>
      <c r="T23" s="1065"/>
      <c r="U23" s="1065"/>
      <c r="V23" s="1065">
        <v>27054</v>
      </c>
      <c r="W23" s="1065"/>
      <c r="X23" s="1065"/>
      <c r="Y23" s="1065"/>
      <c r="Z23" s="1065"/>
      <c r="AA23" s="1065">
        <v>1098</v>
      </c>
      <c r="AB23" s="1065"/>
      <c r="AC23" s="1065"/>
      <c r="AD23" s="1065"/>
      <c r="AE23" s="1066"/>
      <c r="AF23" s="1067">
        <v>941</v>
      </c>
      <c r="AG23" s="1065"/>
      <c r="AH23" s="1065"/>
      <c r="AI23" s="1065"/>
      <c r="AJ23" s="1068"/>
      <c r="AK23" s="1069"/>
      <c r="AL23" s="1070"/>
      <c r="AM23" s="1070"/>
      <c r="AN23" s="1070"/>
      <c r="AO23" s="1070"/>
      <c r="AP23" s="1065">
        <v>37664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3551</v>
      </c>
      <c r="R28" s="1050"/>
      <c r="S28" s="1050"/>
      <c r="T28" s="1050"/>
      <c r="U28" s="1050"/>
      <c r="V28" s="1050">
        <v>3216</v>
      </c>
      <c r="W28" s="1050"/>
      <c r="X28" s="1050"/>
      <c r="Y28" s="1050"/>
      <c r="Z28" s="1050"/>
      <c r="AA28" s="1050">
        <v>335</v>
      </c>
      <c r="AB28" s="1050"/>
      <c r="AC28" s="1050"/>
      <c r="AD28" s="1050"/>
      <c r="AE28" s="1051"/>
      <c r="AF28" s="1052">
        <v>335</v>
      </c>
      <c r="AG28" s="1050"/>
      <c r="AH28" s="1050"/>
      <c r="AI28" s="1050"/>
      <c r="AJ28" s="1053"/>
      <c r="AK28" s="1054">
        <v>389</v>
      </c>
      <c r="AL28" s="1042"/>
      <c r="AM28" s="1042"/>
      <c r="AN28" s="1042"/>
      <c r="AO28" s="1042"/>
      <c r="AP28" s="1042" t="s">
        <v>551</v>
      </c>
      <c r="AQ28" s="1042"/>
      <c r="AR28" s="1042"/>
      <c r="AS28" s="1042"/>
      <c r="AT28" s="1042"/>
      <c r="AU28" s="1042" t="s">
        <v>551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269</v>
      </c>
      <c r="R29" s="1040"/>
      <c r="S29" s="1040"/>
      <c r="T29" s="1040"/>
      <c r="U29" s="1040"/>
      <c r="V29" s="1040">
        <v>185</v>
      </c>
      <c r="W29" s="1040"/>
      <c r="X29" s="1040"/>
      <c r="Y29" s="1040"/>
      <c r="Z29" s="1040"/>
      <c r="AA29" s="1040">
        <v>84</v>
      </c>
      <c r="AB29" s="1040"/>
      <c r="AC29" s="1040"/>
      <c r="AD29" s="1040"/>
      <c r="AE29" s="1041"/>
      <c r="AF29" s="1015">
        <v>80</v>
      </c>
      <c r="AG29" s="1016"/>
      <c r="AH29" s="1016"/>
      <c r="AI29" s="1016"/>
      <c r="AJ29" s="1017"/>
      <c r="AK29" s="976">
        <v>23</v>
      </c>
      <c r="AL29" s="967"/>
      <c r="AM29" s="967"/>
      <c r="AN29" s="967"/>
      <c r="AO29" s="967"/>
      <c r="AP29" s="967">
        <v>42</v>
      </c>
      <c r="AQ29" s="967"/>
      <c r="AR29" s="967"/>
      <c r="AS29" s="967"/>
      <c r="AT29" s="967"/>
      <c r="AU29" s="967" t="s">
        <v>551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469</v>
      </c>
      <c r="R30" s="1040"/>
      <c r="S30" s="1040"/>
      <c r="T30" s="1040"/>
      <c r="U30" s="1040"/>
      <c r="V30" s="1040">
        <v>469</v>
      </c>
      <c r="W30" s="1040"/>
      <c r="X30" s="1040"/>
      <c r="Y30" s="1040"/>
      <c r="Z30" s="1040"/>
      <c r="AA30" s="1040">
        <v>0</v>
      </c>
      <c r="AB30" s="1040"/>
      <c r="AC30" s="1040"/>
      <c r="AD30" s="1040"/>
      <c r="AE30" s="1041"/>
      <c r="AF30" s="1015">
        <v>0</v>
      </c>
      <c r="AG30" s="1016"/>
      <c r="AH30" s="1016"/>
      <c r="AI30" s="1016"/>
      <c r="AJ30" s="1017"/>
      <c r="AK30" s="976">
        <v>199</v>
      </c>
      <c r="AL30" s="967"/>
      <c r="AM30" s="967"/>
      <c r="AN30" s="967"/>
      <c r="AO30" s="967"/>
      <c r="AP30" s="967" t="s">
        <v>553</v>
      </c>
      <c r="AQ30" s="967"/>
      <c r="AR30" s="967"/>
      <c r="AS30" s="967"/>
      <c r="AT30" s="967"/>
      <c r="AU30" s="967" t="s">
        <v>551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327</v>
      </c>
      <c r="R31" s="1040"/>
      <c r="S31" s="1040"/>
      <c r="T31" s="1040"/>
      <c r="U31" s="1040"/>
      <c r="V31" s="1040">
        <v>250</v>
      </c>
      <c r="W31" s="1040"/>
      <c r="X31" s="1040"/>
      <c r="Y31" s="1040"/>
      <c r="Z31" s="1040"/>
      <c r="AA31" s="1040">
        <v>77</v>
      </c>
      <c r="AB31" s="1040"/>
      <c r="AC31" s="1040"/>
      <c r="AD31" s="1040"/>
      <c r="AE31" s="1041"/>
      <c r="AF31" s="1015">
        <v>77</v>
      </c>
      <c r="AG31" s="1016"/>
      <c r="AH31" s="1016"/>
      <c r="AI31" s="1016"/>
      <c r="AJ31" s="1017"/>
      <c r="AK31" s="976" t="s">
        <v>551</v>
      </c>
      <c r="AL31" s="967"/>
      <c r="AM31" s="967"/>
      <c r="AN31" s="967"/>
      <c r="AO31" s="967"/>
      <c r="AP31" s="967">
        <v>130</v>
      </c>
      <c r="AQ31" s="967"/>
      <c r="AR31" s="967"/>
      <c r="AS31" s="967"/>
      <c r="AT31" s="967"/>
      <c r="AU31" s="967" t="s">
        <v>551</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298</v>
      </c>
      <c r="R32" s="1040"/>
      <c r="S32" s="1040"/>
      <c r="T32" s="1040"/>
      <c r="U32" s="1040"/>
      <c r="V32" s="1040">
        <v>370</v>
      </c>
      <c r="W32" s="1040"/>
      <c r="X32" s="1040"/>
      <c r="Y32" s="1040"/>
      <c r="Z32" s="1040"/>
      <c r="AA32" s="1040">
        <v>-72</v>
      </c>
      <c r="AB32" s="1040"/>
      <c r="AC32" s="1040"/>
      <c r="AD32" s="1040"/>
      <c r="AE32" s="1041"/>
      <c r="AF32" s="1015">
        <v>398</v>
      </c>
      <c r="AG32" s="1016"/>
      <c r="AH32" s="1016"/>
      <c r="AI32" s="1016"/>
      <c r="AJ32" s="1017"/>
      <c r="AK32" s="976">
        <v>20</v>
      </c>
      <c r="AL32" s="967"/>
      <c r="AM32" s="967"/>
      <c r="AN32" s="967"/>
      <c r="AO32" s="967"/>
      <c r="AP32" s="967">
        <v>2575</v>
      </c>
      <c r="AQ32" s="967"/>
      <c r="AR32" s="967"/>
      <c r="AS32" s="967"/>
      <c r="AT32" s="967"/>
      <c r="AU32" s="967">
        <v>173</v>
      </c>
      <c r="AV32" s="967"/>
      <c r="AW32" s="967"/>
      <c r="AX32" s="967"/>
      <c r="AY32" s="967"/>
      <c r="AZ32" s="1038" t="s">
        <v>551</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874</v>
      </c>
      <c r="R33" s="1040"/>
      <c r="S33" s="1040"/>
      <c r="T33" s="1040"/>
      <c r="U33" s="1040"/>
      <c r="V33" s="1040">
        <v>922</v>
      </c>
      <c r="W33" s="1040"/>
      <c r="X33" s="1040"/>
      <c r="Y33" s="1040"/>
      <c r="Z33" s="1040"/>
      <c r="AA33" s="1040">
        <v>-48</v>
      </c>
      <c r="AB33" s="1040"/>
      <c r="AC33" s="1040"/>
      <c r="AD33" s="1040"/>
      <c r="AE33" s="1041"/>
      <c r="AF33" s="1015">
        <v>330</v>
      </c>
      <c r="AG33" s="1016"/>
      <c r="AH33" s="1016"/>
      <c r="AI33" s="1016"/>
      <c r="AJ33" s="1017"/>
      <c r="AK33" s="976">
        <v>121</v>
      </c>
      <c r="AL33" s="967"/>
      <c r="AM33" s="967"/>
      <c r="AN33" s="967"/>
      <c r="AO33" s="967"/>
      <c r="AP33" s="967">
        <v>1249</v>
      </c>
      <c r="AQ33" s="967"/>
      <c r="AR33" s="967"/>
      <c r="AS33" s="967"/>
      <c r="AT33" s="967"/>
      <c r="AU33" s="967">
        <v>814</v>
      </c>
      <c r="AV33" s="967"/>
      <c r="AW33" s="967"/>
      <c r="AX33" s="967"/>
      <c r="AY33" s="967"/>
      <c r="AZ33" s="1038" t="s">
        <v>551</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680</v>
      </c>
      <c r="R34" s="1040"/>
      <c r="S34" s="1040"/>
      <c r="T34" s="1040"/>
      <c r="U34" s="1040"/>
      <c r="V34" s="1040">
        <v>459</v>
      </c>
      <c r="W34" s="1040"/>
      <c r="X34" s="1040"/>
      <c r="Y34" s="1040"/>
      <c r="Z34" s="1040"/>
      <c r="AA34" s="1040">
        <v>221</v>
      </c>
      <c r="AB34" s="1040"/>
      <c r="AC34" s="1040"/>
      <c r="AD34" s="1040"/>
      <c r="AE34" s="1041"/>
      <c r="AF34" s="1015">
        <v>221</v>
      </c>
      <c r="AG34" s="1016"/>
      <c r="AH34" s="1016"/>
      <c r="AI34" s="1016"/>
      <c r="AJ34" s="1017"/>
      <c r="AK34" s="976">
        <v>230</v>
      </c>
      <c r="AL34" s="967"/>
      <c r="AM34" s="967"/>
      <c r="AN34" s="967"/>
      <c r="AO34" s="967"/>
      <c r="AP34" s="967">
        <v>2683</v>
      </c>
      <c r="AQ34" s="967"/>
      <c r="AR34" s="967"/>
      <c r="AS34" s="967"/>
      <c r="AT34" s="967"/>
      <c r="AU34" s="967">
        <v>1897</v>
      </c>
      <c r="AV34" s="967"/>
      <c r="AW34" s="967"/>
      <c r="AX34" s="967"/>
      <c r="AY34" s="967"/>
      <c r="AZ34" s="1038" t="s">
        <v>551</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48</v>
      </c>
      <c r="R35" s="1040"/>
      <c r="S35" s="1040"/>
      <c r="T35" s="1040"/>
      <c r="U35" s="1040"/>
      <c r="V35" s="1040">
        <v>32</v>
      </c>
      <c r="W35" s="1040"/>
      <c r="X35" s="1040"/>
      <c r="Y35" s="1040"/>
      <c r="Z35" s="1040"/>
      <c r="AA35" s="1040">
        <v>16</v>
      </c>
      <c r="AB35" s="1040"/>
      <c r="AC35" s="1040"/>
      <c r="AD35" s="1040"/>
      <c r="AE35" s="1041"/>
      <c r="AF35" s="1015">
        <v>16</v>
      </c>
      <c r="AG35" s="1016"/>
      <c r="AH35" s="1016"/>
      <c r="AI35" s="1016"/>
      <c r="AJ35" s="1017"/>
      <c r="AK35" s="976">
        <v>7</v>
      </c>
      <c r="AL35" s="967"/>
      <c r="AM35" s="967"/>
      <c r="AN35" s="967"/>
      <c r="AO35" s="967"/>
      <c r="AP35" s="967">
        <v>123</v>
      </c>
      <c r="AQ35" s="967"/>
      <c r="AR35" s="967"/>
      <c r="AS35" s="967"/>
      <c r="AT35" s="967"/>
      <c r="AU35" s="967">
        <v>83</v>
      </c>
      <c r="AV35" s="967"/>
      <c r="AW35" s="967"/>
      <c r="AX35" s="967"/>
      <c r="AY35" s="967"/>
      <c r="AZ35" s="1038" t="s">
        <v>552</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70</v>
      </c>
      <c r="R36" s="1040"/>
      <c r="S36" s="1040"/>
      <c r="T36" s="1040"/>
      <c r="U36" s="1040"/>
      <c r="V36" s="1040">
        <v>67</v>
      </c>
      <c r="W36" s="1040"/>
      <c r="X36" s="1040"/>
      <c r="Y36" s="1040"/>
      <c r="Z36" s="1040"/>
      <c r="AA36" s="1040">
        <v>3</v>
      </c>
      <c r="AB36" s="1040"/>
      <c r="AC36" s="1040"/>
      <c r="AD36" s="1040"/>
      <c r="AE36" s="1041"/>
      <c r="AF36" s="1015">
        <v>3</v>
      </c>
      <c r="AG36" s="1016"/>
      <c r="AH36" s="1016"/>
      <c r="AI36" s="1016"/>
      <c r="AJ36" s="1017"/>
      <c r="AK36" s="976">
        <v>22</v>
      </c>
      <c r="AL36" s="967"/>
      <c r="AM36" s="967"/>
      <c r="AN36" s="967"/>
      <c r="AO36" s="967"/>
      <c r="AP36" s="967">
        <v>204</v>
      </c>
      <c r="AQ36" s="967"/>
      <c r="AR36" s="967"/>
      <c r="AS36" s="967"/>
      <c r="AT36" s="967"/>
      <c r="AU36" s="967">
        <v>82</v>
      </c>
      <c r="AV36" s="967"/>
      <c r="AW36" s="967"/>
      <c r="AX36" s="967"/>
      <c r="AY36" s="967"/>
      <c r="AZ36" s="1038" t="s">
        <v>551</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1461</v>
      </c>
      <c r="AG63" s="955"/>
      <c r="AH63" s="955"/>
      <c r="AI63" s="955"/>
      <c r="AJ63" s="1026"/>
      <c r="AK63" s="1027"/>
      <c r="AL63" s="959"/>
      <c r="AM63" s="959"/>
      <c r="AN63" s="959"/>
      <c r="AO63" s="959"/>
      <c r="AP63" s="955">
        <v>7006</v>
      </c>
      <c r="AQ63" s="955"/>
      <c r="AR63" s="955"/>
      <c r="AS63" s="955"/>
      <c r="AT63" s="955"/>
      <c r="AU63" s="955">
        <v>3049</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542</v>
      </c>
      <c r="C68" s="982"/>
      <c r="D68" s="982"/>
      <c r="E68" s="982"/>
      <c r="F68" s="982"/>
      <c r="G68" s="982"/>
      <c r="H68" s="982"/>
      <c r="I68" s="982"/>
      <c r="J68" s="982"/>
      <c r="K68" s="982"/>
      <c r="L68" s="982"/>
      <c r="M68" s="982"/>
      <c r="N68" s="982"/>
      <c r="O68" s="982"/>
      <c r="P68" s="983"/>
      <c r="Q68" s="984">
        <v>2778</v>
      </c>
      <c r="R68" s="978"/>
      <c r="S68" s="978"/>
      <c r="T68" s="978"/>
      <c r="U68" s="978"/>
      <c r="V68" s="978">
        <v>2633</v>
      </c>
      <c r="W68" s="978"/>
      <c r="X68" s="978"/>
      <c r="Y68" s="978"/>
      <c r="Z68" s="978"/>
      <c r="AA68" s="978">
        <v>145</v>
      </c>
      <c r="AB68" s="978"/>
      <c r="AC68" s="978"/>
      <c r="AD68" s="978"/>
      <c r="AE68" s="978"/>
      <c r="AF68" s="978">
        <v>145</v>
      </c>
      <c r="AG68" s="978"/>
      <c r="AH68" s="978"/>
      <c r="AI68" s="978"/>
      <c r="AJ68" s="978"/>
      <c r="AK68" s="978" t="s">
        <v>557</v>
      </c>
      <c r="AL68" s="978"/>
      <c r="AM68" s="978"/>
      <c r="AN68" s="978"/>
      <c r="AO68" s="978"/>
      <c r="AP68" s="978">
        <v>160</v>
      </c>
      <c r="AQ68" s="978"/>
      <c r="AR68" s="978"/>
      <c r="AS68" s="978"/>
      <c r="AT68" s="978"/>
      <c r="AU68" s="978">
        <v>141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6069</v>
      </c>
      <c r="R69" s="967"/>
      <c r="S69" s="967"/>
      <c r="T69" s="967"/>
      <c r="U69" s="967"/>
      <c r="V69" s="967">
        <v>5949</v>
      </c>
      <c r="W69" s="967"/>
      <c r="X69" s="967"/>
      <c r="Y69" s="967"/>
      <c r="Z69" s="967"/>
      <c r="AA69" s="967">
        <v>120</v>
      </c>
      <c r="AB69" s="967"/>
      <c r="AC69" s="967"/>
      <c r="AD69" s="967"/>
      <c r="AE69" s="967"/>
      <c r="AF69" s="967">
        <v>120</v>
      </c>
      <c r="AG69" s="967"/>
      <c r="AH69" s="967"/>
      <c r="AI69" s="967"/>
      <c r="AJ69" s="967"/>
      <c r="AK69" s="967" t="s">
        <v>557</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17</v>
      </c>
      <c r="R70" s="967"/>
      <c r="S70" s="967"/>
      <c r="T70" s="967"/>
      <c r="U70" s="967"/>
      <c r="V70" s="967">
        <v>4</v>
      </c>
      <c r="W70" s="967"/>
      <c r="X70" s="967"/>
      <c r="Y70" s="967"/>
      <c r="Z70" s="967"/>
      <c r="AA70" s="967">
        <v>13</v>
      </c>
      <c r="AB70" s="967"/>
      <c r="AC70" s="967"/>
      <c r="AD70" s="967"/>
      <c r="AE70" s="967"/>
      <c r="AF70" s="967">
        <v>13</v>
      </c>
      <c r="AG70" s="967"/>
      <c r="AH70" s="967"/>
      <c r="AI70" s="967"/>
      <c r="AJ70" s="967"/>
      <c r="AK70" s="967" t="s">
        <v>557</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16</v>
      </c>
      <c r="R71" s="967"/>
      <c r="S71" s="967"/>
      <c r="T71" s="967"/>
      <c r="U71" s="967"/>
      <c r="V71" s="967">
        <v>14</v>
      </c>
      <c r="W71" s="967"/>
      <c r="X71" s="967"/>
      <c r="Y71" s="967"/>
      <c r="Z71" s="967"/>
      <c r="AA71" s="967">
        <v>2</v>
      </c>
      <c r="AB71" s="967"/>
      <c r="AC71" s="967"/>
      <c r="AD71" s="967"/>
      <c r="AE71" s="967"/>
      <c r="AF71" s="967">
        <v>2</v>
      </c>
      <c r="AG71" s="967"/>
      <c r="AH71" s="967"/>
      <c r="AI71" s="967"/>
      <c r="AJ71" s="967"/>
      <c r="AK71" s="967" t="s">
        <v>557</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5</v>
      </c>
      <c r="R72" s="967"/>
      <c r="S72" s="967"/>
      <c r="T72" s="967"/>
      <c r="U72" s="967"/>
      <c r="V72" s="967">
        <v>4</v>
      </c>
      <c r="W72" s="967"/>
      <c r="X72" s="967"/>
      <c r="Y72" s="967"/>
      <c r="Z72" s="967"/>
      <c r="AA72" s="967">
        <v>1</v>
      </c>
      <c r="AB72" s="967"/>
      <c r="AC72" s="967"/>
      <c r="AD72" s="967"/>
      <c r="AE72" s="967"/>
      <c r="AF72" s="967">
        <v>1</v>
      </c>
      <c r="AG72" s="967"/>
      <c r="AH72" s="967"/>
      <c r="AI72" s="967"/>
      <c r="AJ72" s="967"/>
      <c r="AK72" s="967" t="s">
        <v>557</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6314</v>
      </c>
      <c r="R73" s="967"/>
      <c r="S73" s="967"/>
      <c r="T73" s="967"/>
      <c r="U73" s="967"/>
      <c r="V73" s="967">
        <v>6304</v>
      </c>
      <c r="W73" s="967"/>
      <c r="X73" s="967"/>
      <c r="Y73" s="967"/>
      <c r="Z73" s="967"/>
      <c r="AA73" s="967">
        <v>10</v>
      </c>
      <c r="AB73" s="967"/>
      <c r="AC73" s="967"/>
      <c r="AD73" s="967"/>
      <c r="AE73" s="967"/>
      <c r="AF73" s="967">
        <v>10</v>
      </c>
      <c r="AG73" s="967"/>
      <c r="AH73" s="967"/>
      <c r="AI73" s="967"/>
      <c r="AJ73" s="967"/>
      <c r="AK73" s="967">
        <v>908</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548</v>
      </c>
      <c r="C74" s="971"/>
      <c r="D74" s="971"/>
      <c r="E74" s="971"/>
      <c r="F74" s="971"/>
      <c r="G74" s="971"/>
      <c r="H74" s="971"/>
      <c r="I74" s="971"/>
      <c r="J74" s="971"/>
      <c r="K74" s="971"/>
      <c r="L74" s="971"/>
      <c r="M74" s="971"/>
      <c r="N74" s="971"/>
      <c r="O74" s="971"/>
      <c r="P74" s="972"/>
      <c r="Q74" s="973">
        <v>102</v>
      </c>
      <c r="R74" s="967"/>
      <c r="S74" s="967"/>
      <c r="T74" s="967"/>
      <c r="U74" s="967"/>
      <c r="V74" s="967">
        <v>55</v>
      </c>
      <c r="W74" s="967"/>
      <c r="X74" s="967"/>
      <c r="Y74" s="967"/>
      <c r="Z74" s="967"/>
      <c r="AA74" s="967">
        <v>47</v>
      </c>
      <c r="AB74" s="967"/>
      <c r="AC74" s="967"/>
      <c r="AD74" s="967"/>
      <c r="AE74" s="967"/>
      <c r="AF74" s="967">
        <v>47</v>
      </c>
      <c r="AG74" s="967"/>
      <c r="AH74" s="967"/>
      <c r="AI74" s="967"/>
      <c r="AJ74" s="967"/>
      <c r="AK74" s="967" t="s">
        <v>557</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549</v>
      </c>
      <c r="C75" s="971"/>
      <c r="D75" s="971"/>
      <c r="E75" s="971"/>
      <c r="F75" s="971"/>
      <c r="G75" s="971"/>
      <c r="H75" s="971"/>
      <c r="I75" s="971"/>
      <c r="J75" s="971"/>
      <c r="K75" s="971"/>
      <c r="L75" s="971"/>
      <c r="M75" s="971"/>
      <c r="N75" s="971"/>
      <c r="O75" s="971"/>
      <c r="P75" s="972"/>
      <c r="Q75" s="974">
        <v>911</v>
      </c>
      <c r="R75" s="975"/>
      <c r="S75" s="975"/>
      <c r="T75" s="975"/>
      <c r="U75" s="976"/>
      <c r="V75" s="977">
        <v>894</v>
      </c>
      <c r="W75" s="975"/>
      <c r="X75" s="975"/>
      <c r="Y75" s="975"/>
      <c r="Z75" s="976"/>
      <c r="AA75" s="977">
        <v>17</v>
      </c>
      <c r="AB75" s="975"/>
      <c r="AC75" s="975"/>
      <c r="AD75" s="975"/>
      <c r="AE75" s="976"/>
      <c r="AF75" s="977">
        <v>17</v>
      </c>
      <c r="AG75" s="975"/>
      <c r="AH75" s="975"/>
      <c r="AI75" s="975"/>
      <c r="AJ75" s="976"/>
      <c r="AK75" s="977">
        <v>6</v>
      </c>
      <c r="AL75" s="975"/>
      <c r="AM75" s="975"/>
      <c r="AN75" s="975"/>
      <c r="AO75" s="976"/>
      <c r="AP75" s="977" t="s">
        <v>479</v>
      </c>
      <c r="AQ75" s="975"/>
      <c r="AR75" s="975"/>
      <c r="AS75" s="975"/>
      <c r="AT75" s="976"/>
      <c r="AU75" s="977" t="s">
        <v>479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550</v>
      </c>
      <c r="C76" s="971"/>
      <c r="D76" s="971"/>
      <c r="E76" s="971"/>
      <c r="F76" s="971"/>
      <c r="G76" s="971"/>
      <c r="H76" s="971"/>
      <c r="I76" s="971"/>
      <c r="J76" s="971"/>
      <c r="K76" s="971"/>
      <c r="L76" s="971"/>
      <c r="M76" s="971"/>
      <c r="N76" s="971"/>
      <c r="O76" s="971"/>
      <c r="P76" s="972"/>
      <c r="Q76" s="974">
        <v>123408</v>
      </c>
      <c r="R76" s="975"/>
      <c r="S76" s="975"/>
      <c r="T76" s="975"/>
      <c r="U76" s="976"/>
      <c r="V76" s="977">
        <v>117136</v>
      </c>
      <c r="W76" s="975"/>
      <c r="X76" s="975"/>
      <c r="Y76" s="975"/>
      <c r="Z76" s="976"/>
      <c r="AA76" s="977">
        <v>6272</v>
      </c>
      <c r="AB76" s="975"/>
      <c r="AC76" s="975"/>
      <c r="AD76" s="975"/>
      <c r="AE76" s="976"/>
      <c r="AF76" s="977">
        <v>6272</v>
      </c>
      <c r="AG76" s="975"/>
      <c r="AH76" s="975"/>
      <c r="AI76" s="975"/>
      <c r="AJ76" s="976"/>
      <c r="AK76" s="977" t="s">
        <v>557</v>
      </c>
      <c r="AL76" s="975"/>
      <c r="AM76" s="975"/>
      <c r="AN76" s="975"/>
      <c r="AO76" s="976"/>
      <c r="AP76" s="977" t="s">
        <v>479</v>
      </c>
      <c r="AQ76" s="975"/>
      <c r="AR76" s="975"/>
      <c r="AS76" s="975"/>
      <c r="AT76" s="976"/>
      <c r="AU76" s="977" t="s">
        <v>479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6627</v>
      </c>
      <c r="AG88" s="955"/>
      <c r="AH88" s="955"/>
      <c r="AI88" s="955"/>
      <c r="AJ88" s="955"/>
      <c r="AK88" s="959"/>
      <c r="AL88" s="959"/>
      <c r="AM88" s="959"/>
      <c r="AN88" s="959"/>
      <c r="AO88" s="959"/>
      <c r="AP88" s="955">
        <v>160</v>
      </c>
      <c r="AQ88" s="955"/>
      <c r="AR88" s="955"/>
      <c r="AS88" s="955"/>
      <c r="AT88" s="955"/>
      <c r="AU88" s="955">
        <v>141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503</v>
      </c>
      <c r="CS102" s="947"/>
      <c r="CT102" s="947"/>
      <c r="CU102" s="947"/>
      <c r="CV102" s="948"/>
      <c r="CW102" s="946">
        <v>27</v>
      </c>
      <c r="CX102" s="947"/>
      <c r="CY102" s="947"/>
      <c r="CZ102" s="947"/>
      <c r="DA102" s="948"/>
      <c r="DB102" s="946">
        <v>173</v>
      </c>
      <c r="DC102" s="947"/>
      <c r="DD102" s="947"/>
      <c r="DE102" s="947"/>
      <c r="DF102" s="948"/>
      <c r="DG102" s="946">
        <v>0</v>
      </c>
      <c r="DH102" s="947"/>
      <c r="DI102" s="947"/>
      <c r="DJ102" s="947"/>
      <c r="DK102" s="948"/>
      <c r="DL102" s="946">
        <v>44</v>
      </c>
      <c r="DM102" s="947"/>
      <c r="DN102" s="947"/>
      <c r="DO102" s="947"/>
      <c r="DP102" s="948"/>
      <c r="DQ102" s="946">
        <v>13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5682773</v>
      </c>
      <c r="AB110" s="873"/>
      <c r="AC110" s="873"/>
      <c r="AD110" s="873"/>
      <c r="AE110" s="874"/>
      <c r="AF110" s="875">
        <v>5453661</v>
      </c>
      <c r="AG110" s="873"/>
      <c r="AH110" s="873"/>
      <c r="AI110" s="873"/>
      <c r="AJ110" s="874"/>
      <c r="AK110" s="875">
        <v>5147538</v>
      </c>
      <c r="AL110" s="873"/>
      <c r="AM110" s="873"/>
      <c r="AN110" s="873"/>
      <c r="AO110" s="874"/>
      <c r="AP110" s="876">
        <v>43.6</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39972340</v>
      </c>
      <c r="BR110" s="800"/>
      <c r="BS110" s="800"/>
      <c r="BT110" s="800"/>
      <c r="BU110" s="800"/>
      <c r="BV110" s="800">
        <v>38446195</v>
      </c>
      <c r="BW110" s="800"/>
      <c r="BX110" s="800"/>
      <c r="BY110" s="800"/>
      <c r="BZ110" s="800"/>
      <c r="CA110" s="800">
        <v>37663695</v>
      </c>
      <c r="CB110" s="800"/>
      <c r="CC110" s="800"/>
      <c r="CD110" s="800"/>
      <c r="CE110" s="800"/>
      <c r="CF110" s="861">
        <v>319.2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339564</v>
      </c>
      <c r="BR111" s="771"/>
      <c r="BS111" s="771"/>
      <c r="BT111" s="771"/>
      <c r="BU111" s="771"/>
      <c r="BV111" s="771">
        <v>335636</v>
      </c>
      <c r="BW111" s="771"/>
      <c r="BX111" s="771"/>
      <c r="BY111" s="771"/>
      <c r="BZ111" s="771"/>
      <c r="CA111" s="771">
        <v>190966</v>
      </c>
      <c r="CB111" s="771"/>
      <c r="CC111" s="771"/>
      <c r="CD111" s="771"/>
      <c r="CE111" s="771"/>
      <c r="CF111" s="848">
        <v>1.6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3403937</v>
      </c>
      <c r="BR112" s="771"/>
      <c r="BS112" s="771"/>
      <c r="BT112" s="771"/>
      <c r="BU112" s="771"/>
      <c r="BV112" s="771">
        <v>3359542</v>
      </c>
      <c r="BW112" s="771"/>
      <c r="BX112" s="771"/>
      <c r="BY112" s="771"/>
      <c r="BZ112" s="771"/>
      <c r="CA112" s="771">
        <v>3048884</v>
      </c>
      <c r="CB112" s="771"/>
      <c r="CC112" s="771"/>
      <c r="CD112" s="771"/>
      <c r="CE112" s="771"/>
      <c r="CF112" s="848">
        <v>25.8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10963</v>
      </c>
      <c r="DH112" s="771"/>
      <c r="DI112" s="771"/>
      <c r="DJ112" s="771"/>
      <c r="DK112" s="771"/>
      <c r="DL112" s="771">
        <v>4902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244808</v>
      </c>
      <c r="AB113" s="909"/>
      <c r="AC113" s="909"/>
      <c r="AD113" s="909"/>
      <c r="AE113" s="910"/>
      <c r="AF113" s="911">
        <v>248206</v>
      </c>
      <c r="AG113" s="909"/>
      <c r="AH113" s="909"/>
      <c r="AI113" s="909"/>
      <c r="AJ113" s="910"/>
      <c r="AK113" s="911">
        <v>264437</v>
      </c>
      <c r="AL113" s="909"/>
      <c r="AM113" s="909"/>
      <c r="AN113" s="909"/>
      <c r="AO113" s="910"/>
      <c r="AP113" s="912">
        <v>2.2000000000000002</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436660</v>
      </c>
      <c r="BR113" s="771"/>
      <c r="BS113" s="771"/>
      <c r="BT113" s="771"/>
      <c r="BU113" s="771"/>
      <c r="BV113" s="771">
        <v>333655</v>
      </c>
      <c r="BW113" s="771"/>
      <c r="BX113" s="771"/>
      <c r="BY113" s="771"/>
      <c r="BZ113" s="771"/>
      <c r="CA113" s="771">
        <v>141116</v>
      </c>
      <c r="CB113" s="771"/>
      <c r="CC113" s="771"/>
      <c r="CD113" s="771"/>
      <c r="CE113" s="771"/>
      <c r="CF113" s="848">
        <v>1.2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171737</v>
      </c>
      <c r="AB114" s="784"/>
      <c r="AC114" s="784"/>
      <c r="AD114" s="784"/>
      <c r="AE114" s="785"/>
      <c r="AF114" s="786">
        <v>126533</v>
      </c>
      <c r="AG114" s="784"/>
      <c r="AH114" s="784"/>
      <c r="AI114" s="784"/>
      <c r="AJ114" s="785"/>
      <c r="AK114" s="786">
        <v>115701</v>
      </c>
      <c r="AL114" s="784"/>
      <c r="AM114" s="784"/>
      <c r="AN114" s="784"/>
      <c r="AO114" s="785"/>
      <c r="AP114" s="754">
        <v>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5849701</v>
      </c>
      <c r="BR114" s="771"/>
      <c r="BS114" s="771"/>
      <c r="BT114" s="771"/>
      <c r="BU114" s="771"/>
      <c r="BV114" s="771">
        <v>4958182</v>
      </c>
      <c r="BW114" s="771"/>
      <c r="BX114" s="771"/>
      <c r="BY114" s="771"/>
      <c r="BZ114" s="771"/>
      <c r="CA114" s="771">
        <v>5242665</v>
      </c>
      <c r="CB114" s="771"/>
      <c r="CC114" s="771"/>
      <c r="CD114" s="771"/>
      <c r="CE114" s="771"/>
      <c r="CF114" s="848">
        <v>44.4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8868</v>
      </c>
      <c r="AB115" s="909"/>
      <c r="AC115" s="909"/>
      <c r="AD115" s="909"/>
      <c r="AE115" s="910"/>
      <c r="AF115" s="911">
        <v>6388</v>
      </c>
      <c r="AG115" s="909"/>
      <c r="AH115" s="909"/>
      <c r="AI115" s="909"/>
      <c r="AJ115" s="910"/>
      <c r="AK115" s="911">
        <v>4592</v>
      </c>
      <c r="AL115" s="909"/>
      <c r="AM115" s="909"/>
      <c r="AN115" s="909"/>
      <c r="AO115" s="910"/>
      <c r="AP115" s="912">
        <v>0</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7320</v>
      </c>
      <c r="BR115" s="771"/>
      <c r="BS115" s="771"/>
      <c r="BT115" s="771"/>
      <c r="BU115" s="771"/>
      <c r="BV115" s="771">
        <v>5880</v>
      </c>
      <c r="BW115" s="771"/>
      <c r="BX115" s="771"/>
      <c r="BY115" s="771"/>
      <c r="BZ115" s="771"/>
      <c r="CA115" s="771">
        <v>13320</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328601</v>
      </c>
      <c r="DH115" s="784"/>
      <c r="DI115" s="784"/>
      <c r="DJ115" s="784"/>
      <c r="DK115" s="785"/>
      <c r="DL115" s="786">
        <v>330734</v>
      </c>
      <c r="DM115" s="784"/>
      <c r="DN115" s="784"/>
      <c r="DO115" s="784"/>
      <c r="DP115" s="785"/>
      <c r="DQ115" s="786">
        <v>190966</v>
      </c>
      <c r="DR115" s="784"/>
      <c r="DS115" s="784"/>
      <c r="DT115" s="784"/>
      <c r="DU115" s="785"/>
      <c r="DV115" s="754">
        <v>1.6</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6108186</v>
      </c>
      <c r="AB117" s="895"/>
      <c r="AC117" s="895"/>
      <c r="AD117" s="895"/>
      <c r="AE117" s="896"/>
      <c r="AF117" s="898">
        <v>5834788</v>
      </c>
      <c r="AG117" s="895"/>
      <c r="AH117" s="895"/>
      <c r="AI117" s="895"/>
      <c r="AJ117" s="896"/>
      <c r="AK117" s="898">
        <v>5532268</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50009522</v>
      </c>
      <c r="BR118" s="858"/>
      <c r="BS118" s="858"/>
      <c r="BT118" s="858"/>
      <c r="BU118" s="858"/>
      <c r="BV118" s="858">
        <v>47439090</v>
      </c>
      <c r="BW118" s="858"/>
      <c r="BX118" s="858"/>
      <c r="BY118" s="858"/>
      <c r="BZ118" s="858"/>
      <c r="CA118" s="858">
        <v>46300646</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12421765</v>
      </c>
      <c r="BR119" s="800"/>
      <c r="BS119" s="800"/>
      <c r="BT119" s="800"/>
      <c r="BU119" s="800"/>
      <c r="BV119" s="800">
        <v>14055751</v>
      </c>
      <c r="BW119" s="800"/>
      <c r="BX119" s="800"/>
      <c r="BY119" s="800"/>
      <c r="BZ119" s="800"/>
      <c r="CA119" s="800">
        <v>15617152</v>
      </c>
      <c r="CB119" s="800"/>
      <c r="CC119" s="800"/>
      <c r="CD119" s="800"/>
      <c r="CE119" s="800"/>
      <c r="CF119" s="861">
        <v>132.30000000000001</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990891</v>
      </c>
      <c r="BR120" s="771"/>
      <c r="BS120" s="771"/>
      <c r="BT120" s="771"/>
      <c r="BU120" s="771"/>
      <c r="BV120" s="771">
        <v>972326</v>
      </c>
      <c r="BW120" s="771"/>
      <c r="BX120" s="771"/>
      <c r="BY120" s="771"/>
      <c r="BZ120" s="771"/>
      <c r="CA120" s="771">
        <v>756131</v>
      </c>
      <c r="CB120" s="771"/>
      <c r="CC120" s="771"/>
      <c r="CD120" s="771"/>
      <c r="CE120" s="771"/>
      <c r="CF120" s="848">
        <v>6.4</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1780258</v>
      </c>
      <c r="DH120" s="800"/>
      <c r="DI120" s="800"/>
      <c r="DJ120" s="800"/>
      <c r="DK120" s="800"/>
      <c r="DL120" s="800">
        <v>2010607</v>
      </c>
      <c r="DM120" s="800"/>
      <c r="DN120" s="800"/>
      <c r="DO120" s="800"/>
      <c r="DP120" s="800"/>
      <c r="DQ120" s="800">
        <v>1897211</v>
      </c>
      <c r="DR120" s="800"/>
      <c r="DS120" s="800"/>
      <c r="DT120" s="800"/>
      <c r="DU120" s="800"/>
      <c r="DV120" s="801">
        <v>16.100000000000001</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8868</v>
      </c>
      <c r="AB121" s="784"/>
      <c r="AC121" s="784"/>
      <c r="AD121" s="784"/>
      <c r="AE121" s="785"/>
      <c r="AF121" s="786">
        <v>6388</v>
      </c>
      <c r="AG121" s="784"/>
      <c r="AH121" s="784"/>
      <c r="AI121" s="784"/>
      <c r="AJ121" s="785"/>
      <c r="AK121" s="786">
        <v>4592</v>
      </c>
      <c r="AL121" s="784"/>
      <c r="AM121" s="784"/>
      <c r="AN121" s="784"/>
      <c r="AO121" s="785"/>
      <c r="AP121" s="754">
        <v>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33121908</v>
      </c>
      <c r="BR121" s="858"/>
      <c r="BS121" s="858"/>
      <c r="BT121" s="858"/>
      <c r="BU121" s="858"/>
      <c r="BV121" s="858">
        <v>32125499</v>
      </c>
      <c r="BW121" s="858"/>
      <c r="BX121" s="858"/>
      <c r="BY121" s="858"/>
      <c r="BZ121" s="858"/>
      <c r="CA121" s="858">
        <v>30024281</v>
      </c>
      <c r="CB121" s="858"/>
      <c r="CC121" s="858"/>
      <c r="CD121" s="858"/>
      <c r="CE121" s="858"/>
      <c r="CF121" s="859">
        <v>254.4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852674</v>
      </c>
      <c r="DH121" s="771"/>
      <c r="DI121" s="771"/>
      <c r="DJ121" s="771"/>
      <c r="DK121" s="771"/>
      <c r="DL121" s="771">
        <v>830913</v>
      </c>
      <c r="DM121" s="771"/>
      <c r="DN121" s="771"/>
      <c r="DO121" s="771"/>
      <c r="DP121" s="771"/>
      <c r="DQ121" s="771">
        <v>814086</v>
      </c>
      <c r="DR121" s="771"/>
      <c r="DS121" s="771"/>
      <c r="DT121" s="771"/>
      <c r="DU121" s="771"/>
      <c r="DV121" s="823">
        <v>6.9</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46534564</v>
      </c>
      <c r="BR122" s="840"/>
      <c r="BS122" s="840"/>
      <c r="BT122" s="840"/>
      <c r="BU122" s="840"/>
      <c r="BV122" s="840">
        <v>47153576</v>
      </c>
      <c r="BW122" s="840"/>
      <c r="BX122" s="840"/>
      <c r="BY122" s="840"/>
      <c r="BZ122" s="840"/>
      <c r="CA122" s="840">
        <v>46397564</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624284</v>
      </c>
      <c r="DH122" s="771"/>
      <c r="DI122" s="771"/>
      <c r="DJ122" s="771"/>
      <c r="DK122" s="771"/>
      <c r="DL122" s="771">
        <v>362185</v>
      </c>
      <c r="DM122" s="771"/>
      <c r="DN122" s="771"/>
      <c r="DO122" s="771"/>
      <c r="DP122" s="771"/>
      <c r="DQ122" s="771">
        <v>172514</v>
      </c>
      <c r="DR122" s="771"/>
      <c r="DS122" s="771"/>
      <c r="DT122" s="771"/>
      <c r="DU122" s="771"/>
      <c r="DV122" s="823">
        <v>1.5</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28.6</v>
      </c>
      <c r="BR123" s="832"/>
      <c r="BS123" s="832"/>
      <c r="BT123" s="832"/>
      <c r="BU123" s="832"/>
      <c r="BV123" s="832">
        <v>2.2999999999999998</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88630</v>
      </c>
      <c r="DH123" s="784"/>
      <c r="DI123" s="784"/>
      <c r="DJ123" s="784"/>
      <c r="DK123" s="785"/>
      <c r="DL123" s="786">
        <v>87786</v>
      </c>
      <c r="DM123" s="784"/>
      <c r="DN123" s="784"/>
      <c r="DO123" s="784"/>
      <c r="DP123" s="785"/>
      <c r="DQ123" s="786">
        <v>82971</v>
      </c>
      <c r="DR123" s="784"/>
      <c r="DS123" s="784"/>
      <c r="DT123" s="784"/>
      <c r="DU123" s="785"/>
      <c r="DV123" s="754">
        <v>0.7</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58091</v>
      </c>
      <c r="DH124" s="717"/>
      <c r="DI124" s="717"/>
      <c r="DJ124" s="717"/>
      <c r="DK124" s="718"/>
      <c r="DL124" s="719">
        <v>68051</v>
      </c>
      <c r="DM124" s="717"/>
      <c r="DN124" s="717"/>
      <c r="DO124" s="717"/>
      <c r="DP124" s="718"/>
      <c r="DQ124" s="719">
        <v>82102</v>
      </c>
      <c r="DR124" s="717"/>
      <c r="DS124" s="717"/>
      <c r="DT124" s="717"/>
      <c r="DU124" s="718"/>
      <c r="DV124" s="807">
        <v>0.7</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12.69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7320</v>
      </c>
      <c r="DH127" s="820"/>
      <c r="DI127" s="820"/>
      <c r="DJ127" s="820"/>
      <c r="DK127" s="820"/>
      <c r="DL127" s="820">
        <v>5880</v>
      </c>
      <c r="DM127" s="820"/>
      <c r="DN127" s="820"/>
      <c r="DO127" s="820"/>
      <c r="DP127" s="820"/>
      <c r="DQ127" s="820">
        <v>13320</v>
      </c>
      <c r="DR127" s="820"/>
      <c r="DS127" s="820"/>
      <c r="DT127" s="820"/>
      <c r="DU127" s="820"/>
      <c r="DV127" s="821">
        <v>0.1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279118</v>
      </c>
      <c r="AB128" s="724"/>
      <c r="AC128" s="724"/>
      <c r="AD128" s="724"/>
      <c r="AE128" s="725"/>
      <c r="AF128" s="726">
        <v>279363</v>
      </c>
      <c r="AG128" s="724"/>
      <c r="AH128" s="724"/>
      <c r="AI128" s="724"/>
      <c r="AJ128" s="725"/>
      <c r="AK128" s="726">
        <v>255390</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17.690000000000001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16717894</v>
      </c>
      <c r="AB129" s="784"/>
      <c r="AC129" s="784"/>
      <c r="AD129" s="784"/>
      <c r="AE129" s="785"/>
      <c r="AF129" s="786">
        <v>16580967</v>
      </c>
      <c r="AG129" s="784"/>
      <c r="AH129" s="784"/>
      <c r="AI129" s="784"/>
      <c r="AJ129" s="785"/>
      <c r="AK129" s="786">
        <v>16227502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4578534</v>
      </c>
      <c r="AB130" s="784"/>
      <c r="AC130" s="784"/>
      <c r="AD130" s="784"/>
      <c r="AE130" s="785"/>
      <c r="AF130" s="786">
        <v>4500743</v>
      </c>
      <c r="AG130" s="784"/>
      <c r="AH130" s="784"/>
      <c r="AI130" s="784"/>
      <c r="AJ130" s="785"/>
      <c r="AK130" s="786">
        <v>4426639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12139360</v>
      </c>
      <c r="AB131" s="717"/>
      <c r="AC131" s="717"/>
      <c r="AD131" s="717"/>
      <c r="AE131" s="718"/>
      <c r="AF131" s="719">
        <v>12080224</v>
      </c>
      <c r="AG131" s="717"/>
      <c r="AH131" s="717"/>
      <c r="AI131" s="717"/>
      <c r="AJ131" s="718"/>
      <c r="AK131" s="719">
        <v>11800863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10.301482119999999</v>
      </c>
      <c r="AB132" s="740"/>
      <c r="AC132" s="740"/>
      <c r="AD132" s="740"/>
      <c r="AE132" s="741"/>
      <c r="AF132" s="742">
        <v>8.7306493649999997</v>
      </c>
      <c r="AG132" s="740"/>
      <c r="AH132" s="740"/>
      <c r="AI132" s="740"/>
      <c r="AJ132" s="741"/>
      <c r="AK132" s="742">
        <v>7.2048883200000002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11.9</v>
      </c>
      <c r="AB133" s="749"/>
      <c r="AC133" s="749"/>
      <c r="AD133" s="749"/>
      <c r="AE133" s="750"/>
      <c r="AF133" s="748">
        <v>10.3</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1" t="s">
        <v>470</v>
      </c>
      <c r="L7" s="254"/>
      <c r="M7" s="255" t="s">
        <v>471</v>
      </c>
      <c r="N7" s="256"/>
    </row>
    <row r="8" spans="1:16" x14ac:dyDescent="0.15">
      <c r="A8" s="248"/>
      <c r="B8" s="244"/>
      <c r="C8" s="244"/>
      <c r="D8" s="244"/>
      <c r="E8" s="244"/>
      <c r="F8" s="244"/>
      <c r="G8" s="257"/>
      <c r="H8" s="258"/>
      <c r="I8" s="258"/>
      <c r="J8" s="259"/>
      <c r="K8" s="1122"/>
      <c r="L8" s="260" t="s">
        <v>472</v>
      </c>
      <c r="M8" s="261" t="s">
        <v>473</v>
      </c>
      <c r="N8" s="262" t="s">
        <v>474</v>
      </c>
    </row>
    <row r="9" spans="1:16" x14ac:dyDescent="0.15">
      <c r="A9" s="248"/>
      <c r="B9" s="244"/>
      <c r="C9" s="244"/>
      <c r="D9" s="244"/>
      <c r="E9" s="244"/>
      <c r="F9" s="244"/>
      <c r="G9" s="1135" t="s">
        <v>475</v>
      </c>
      <c r="H9" s="1136"/>
      <c r="I9" s="1136"/>
      <c r="J9" s="1137"/>
      <c r="K9" s="263">
        <v>3803859</v>
      </c>
      <c r="L9" s="264">
        <v>131281</v>
      </c>
      <c r="M9" s="265">
        <v>84248</v>
      </c>
      <c r="N9" s="266">
        <v>55.8</v>
      </c>
    </row>
    <row r="10" spans="1:16" x14ac:dyDescent="0.15">
      <c r="A10" s="248"/>
      <c r="B10" s="244"/>
      <c r="C10" s="244"/>
      <c r="D10" s="244"/>
      <c r="E10" s="244"/>
      <c r="F10" s="244"/>
      <c r="G10" s="1135" t="s">
        <v>476</v>
      </c>
      <c r="H10" s="1136"/>
      <c r="I10" s="1136"/>
      <c r="J10" s="1137"/>
      <c r="K10" s="267">
        <v>344657</v>
      </c>
      <c r="L10" s="268">
        <v>11895</v>
      </c>
      <c r="M10" s="269">
        <v>7169</v>
      </c>
      <c r="N10" s="270">
        <v>65.900000000000006</v>
      </c>
    </row>
    <row r="11" spans="1:16" ht="13.5" customHeight="1" x14ac:dyDescent="0.15">
      <c r="A11" s="248"/>
      <c r="B11" s="244"/>
      <c r="C11" s="244"/>
      <c r="D11" s="244"/>
      <c r="E11" s="244"/>
      <c r="F11" s="244"/>
      <c r="G11" s="1135" t="s">
        <v>477</v>
      </c>
      <c r="H11" s="1136"/>
      <c r="I11" s="1136"/>
      <c r="J11" s="1137"/>
      <c r="K11" s="267">
        <v>526370</v>
      </c>
      <c r="L11" s="268">
        <v>18166</v>
      </c>
      <c r="M11" s="269">
        <v>9152</v>
      </c>
      <c r="N11" s="270">
        <v>98.5</v>
      </c>
    </row>
    <row r="12" spans="1:16" ht="13.5" customHeight="1" x14ac:dyDescent="0.15">
      <c r="A12" s="248"/>
      <c r="B12" s="244"/>
      <c r="C12" s="244"/>
      <c r="D12" s="244"/>
      <c r="E12" s="244"/>
      <c r="F12" s="244"/>
      <c r="G12" s="1135" t="s">
        <v>478</v>
      </c>
      <c r="H12" s="1136"/>
      <c r="I12" s="1136"/>
      <c r="J12" s="1137"/>
      <c r="K12" s="267" t="s">
        <v>479</v>
      </c>
      <c r="L12" s="268" t="s">
        <v>479</v>
      </c>
      <c r="M12" s="269">
        <v>893</v>
      </c>
      <c r="N12" s="270" t="s">
        <v>479</v>
      </c>
    </row>
    <row r="13" spans="1:16" ht="13.5" customHeight="1" x14ac:dyDescent="0.15">
      <c r="A13" s="248"/>
      <c r="B13" s="244"/>
      <c r="C13" s="244"/>
      <c r="D13" s="244"/>
      <c r="E13" s="244"/>
      <c r="F13" s="244"/>
      <c r="G13" s="1135" t="s">
        <v>480</v>
      </c>
      <c r="H13" s="1136"/>
      <c r="I13" s="1136"/>
      <c r="J13" s="1137"/>
      <c r="K13" s="267" t="s">
        <v>479</v>
      </c>
      <c r="L13" s="268" t="s">
        <v>479</v>
      </c>
      <c r="M13" s="269">
        <v>3</v>
      </c>
      <c r="N13" s="270" t="s">
        <v>479</v>
      </c>
    </row>
    <row r="14" spans="1:16" ht="13.5" customHeight="1" x14ac:dyDescent="0.15">
      <c r="A14" s="248"/>
      <c r="B14" s="244"/>
      <c r="C14" s="244"/>
      <c r="D14" s="244"/>
      <c r="E14" s="244"/>
      <c r="F14" s="244"/>
      <c r="G14" s="1135" t="s">
        <v>481</v>
      </c>
      <c r="H14" s="1136"/>
      <c r="I14" s="1136"/>
      <c r="J14" s="1137"/>
      <c r="K14" s="267">
        <v>35000</v>
      </c>
      <c r="L14" s="268">
        <v>1208</v>
      </c>
      <c r="M14" s="269">
        <v>3652</v>
      </c>
      <c r="N14" s="270">
        <v>-66.900000000000006</v>
      </c>
    </row>
    <row r="15" spans="1:16" ht="13.5" customHeight="1" x14ac:dyDescent="0.15">
      <c r="A15" s="248"/>
      <c r="B15" s="244"/>
      <c r="C15" s="244"/>
      <c r="D15" s="244"/>
      <c r="E15" s="244"/>
      <c r="F15" s="244"/>
      <c r="G15" s="1135" t="s">
        <v>482</v>
      </c>
      <c r="H15" s="1136"/>
      <c r="I15" s="1136"/>
      <c r="J15" s="1137"/>
      <c r="K15" s="267">
        <v>147068</v>
      </c>
      <c r="L15" s="268">
        <v>5076</v>
      </c>
      <c r="M15" s="269">
        <v>2134</v>
      </c>
      <c r="N15" s="270">
        <v>137.9</v>
      </c>
    </row>
    <row r="16" spans="1:16" x14ac:dyDescent="0.15">
      <c r="A16" s="248"/>
      <c r="B16" s="244"/>
      <c r="C16" s="244"/>
      <c r="D16" s="244"/>
      <c r="E16" s="244"/>
      <c r="F16" s="244"/>
      <c r="G16" s="1138" t="s">
        <v>483</v>
      </c>
      <c r="H16" s="1139"/>
      <c r="I16" s="1139"/>
      <c r="J16" s="1140"/>
      <c r="K16" s="268">
        <v>-408411</v>
      </c>
      <c r="L16" s="268">
        <v>-14095</v>
      </c>
      <c r="M16" s="269">
        <v>-9248</v>
      </c>
      <c r="N16" s="270">
        <v>52.4</v>
      </c>
    </row>
    <row r="17" spans="1:16" x14ac:dyDescent="0.15">
      <c r="A17" s="248"/>
      <c r="B17" s="244"/>
      <c r="C17" s="244"/>
      <c r="D17" s="244"/>
      <c r="E17" s="244"/>
      <c r="F17" s="244"/>
      <c r="G17" s="1138" t="s">
        <v>169</v>
      </c>
      <c r="H17" s="1139"/>
      <c r="I17" s="1139"/>
      <c r="J17" s="1140"/>
      <c r="K17" s="268">
        <v>4448543</v>
      </c>
      <c r="L17" s="268">
        <v>153530</v>
      </c>
      <c r="M17" s="269">
        <v>98003</v>
      </c>
      <c r="N17" s="270">
        <v>56.7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2" t="s">
        <v>488</v>
      </c>
      <c r="H21" s="1133"/>
      <c r="I21" s="1133"/>
      <c r="J21" s="1134"/>
      <c r="K21" s="280">
        <v>14.36</v>
      </c>
      <c r="L21" s="281">
        <v>9.39</v>
      </c>
      <c r="M21" s="282">
        <v>4.97</v>
      </c>
      <c r="N21" s="249"/>
      <c r="O21" s="283"/>
      <c r="P21" s="279"/>
    </row>
    <row r="22" spans="1:16" s="284" customFormat="1" x14ac:dyDescent="0.15">
      <c r="A22" s="279"/>
      <c r="B22" s="249"/>
      <c r="C22" s="249"/>
      <c r="D22" s="249"/>
      <c r="E22" s="249"/>
      <c r="F22" s="249"/>
      <c r="G22" s="1132" t="s">
        <v>489</v>
      </c>
      <c r="H22" s="1133"/>
      <c r="I22" s="1133"/>
      <c r="J22" s="1134"/>
      <c r="K22" s="285">
        <v>97.3</v>
      </c>
      <c r="L22" s="286">
        <v>97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1" t="s">
        <v>470</v>
      </c>
      <c r="L30" s="254"/>
      <c r="M30" s="255" t="s">
        <v>471</v>
      </c>
      <c r="N30" s="256"/>
    </row>
    <row r="31" spans="1:16" x14ac:dyDescent="0.15">
      <c r="A31" s="248"/>
      <c r="B31" s="244"/>
      <c r="C31" s="244"/>
      <c r="D31" s="244"/>
      <c r="E31" s="244"/>
      <c r="F31" s="244"/>
      <c r="G31" s="257"/>
      <c r="H31" s="258"/>
      <c r="I31" s="258"/>
      <c r="J31" s="259"/>
      <c r="K31" s="1122"/>
      <c r="L31" s="260" t="s">
        <v>472</v>
      </c>
      <c r="M31" s="261" t="s">
        <v>473</v>
      </c>
      <c r="N31" s="262" t="s">
        <v>474</v>
      </c>
    </row>
    <row r="32" spans="1:16" ht="27" customHeight="1" x14ac:dyDescent="0.15">
      <c r="A32" s="248"/>
      <c r="B32" s="244"/>
      <c r="C32" s="244"/>
      <c r="D32" s="244"/>
      <c r="E32" s="244"/>
      <c r="F32" s="244"/>
      <c r="G32" s="1123" t="s">
        <v>492</v>
      </c>
      <c r="H32" s="1124"/>
      <c r="I32" s="1124"/>
      <c r="J32" s="1125"/>
      <c r="K32" s="294">
        <v>5147538</v>
      </c>
      <c r="L32" s="294">
        <v>177654</v>
      </c>
      <c r="M32" s="295">
        <v>64926</v>
      </c>
      <c r="N32" s="296">
        <v>173.6</v>
      </c>
    </row>
    <row r="33" spans="1:16" ht="13.5" customHeight="1" x14ac:dyDescent="0.15">
      <c r="A33" s="248"/>
      <c r="B33" s="244"/>
      <c r="C33" s="244"/>
      <c r="D33" s="244"/>
      <c r="E33" s="244"/>
      <c r="F33" s="244"/>
      <c r="G33" s="1123" t="s">
        <v>493</v>
      </c>
      <c r="H33" s="1124"/>
      <c r="I33" s="1124"/>
      <c r="J33" s="1125"/>
      <c r="K33" s="294" t="s">
        <v>479</v>
      </c>
      <c r="L33" s="294" t="s">
        <v>479</v>
      </c>
      <c r="M33" s="295" t="s">
        <v>479</v>
      </c>
      <c r="N33" s="296" t="s">
        <v>479</v>
      </c>
    </row>
    <row r="34" spans="1:16" ht="27" customHeight="1" x14ac:dyDescent="0.15">
      <c r="A34" s="248"/>
      <c r="B34" s="244"/>
      <c r="C34" s="244"/>
      <c r="D34" s="244"/>
      <c r="E34" s="244"/>
      <c r="F34" s="244"/>
      <c r="G34" s="1123" t="s">
        <v>494</v>
      </c>
      <c r="H34" s="1124"/>
      <c r="I34" s="1124"/>
      <c r="J34" s="1125"/>
      <c r="K34" s="294" t="s">
        <v>479</v>
      </c>
      <c r="L34" s="294" t="s">
        <v>479</v>
      </c>
      <c r="M34" s="295">
        <v>24</v>
      </c>
      <c r="N34" s="296" t="s">
        <v>479</v>
      </c>
    </row>
    <row r="35" spans="1:16" ht="27" customHeight="1" x14ac:dyDescent="0.15">
      <c r="A35" s="248"/>
      <c r="B35" s="244"/>
      <c r="C35" s="244"/>
      <c r="D35" s="244"/>
      <c r="E35" s="244"/>
      <c r="F35" s="244"/>
      <c r="G35" s="1123" t="s">
        <v>495</v>
      </c>
      <c r="H35" s="1124"/>
      <c r="I35" s="1124"/>
      <c r="J35" s="1125"/>
      <c r="K35" s="294">
        <v>264437</v>
      </c>
      <c r="L35" s="294">
        <v>9126</v>
      </c>
      <c r="M35" s="295">
        <v>18007</v>
      </c>
      <c r="N35" s="296">
        <v>-49.3</v>
      </c>
    </row>
    <row r="36" spans="1:16" ht="27" customHeight="1" x14ac:dyDescent="0.15">
      <c r="A36" s="248"/>
      <c r="B36" s="244"/>
      <c r="C36" s="244"/>
      <c r="D36" s="244"/>
      <c r="E36" s="244"/>
      <c r="F36" s="244"/>
      <c r="G36" s="1123" t="s">
        <v>496</v>
      </c>
      <c r="H36" s="1124"/>
      <c r="I36" s="1124"/>
      <c r="J36" s="1125"/>
      <c r="K36" s="294">
        <v>115701</v>
      </c>
      <c r="L36" s="294">
        <v>3993</v>
      </c>
      <c r="M36" s="295">
        <v>3275</v>
      </c>
      <c r="N36" s="296">
        <v>21.9</v>
      </c>
    </row>
    <row r="37" spans="1:16" ht="13.5" customHeight="1" x14ac:dyDescent="0.15">
      <c r="A37" s="248"/>
      <c r="B37" s="244"/>
      <c r="C37" s="244"/>
      <c r="D37" s="244"/>
      <c r="E37" s="244"/>
      <c r="F37" s="244"/>
      <c r="G37" s="1123" t="s">
        <v>497</v>
      </c>
      <c r="H37" s="1124"/>
      <c r="I37" s="1124"/>
      <c r="J37" s="1125"/>
      <c r="K37" s="294">
        <v>4592</v>
      </c>
      <c r="L37" s="294">
        <v>158</v>
      </c>
      <c r="M37" s="295">
        <v>1233</v>
      </c>
      <c r="N37" s="296">
        <v>-87.2</v>
      </c>
    </row>
    <row r="38" spans="1:16" ht="27" customHeight="1" x14ac:dyDescent="0.15">
      <c r="A38" s="248"/>
      <c r="B38" s="244"/>
      <c r="C38" s="244"/>
      <c r="D38" s="244"/>
      <c r="E38" s="244"/>
      <c r="F38" s="244"/>
      <c r="G38" s="1126" t="s">
        <v>498</v>
      </c>
      <c r="H38" s="1127"/>
      <c r="I38" s="1127"/>
      <c r="J38" s="1128"/>
      <c r="K38" s="297" t="s">
        <v>479</v>
      </c>
      <c r="L38" s="297" t="s">
        <v>479</v>
      </c>
      <c r="M38" s="298">
        <v>9</v>
      </c>
      <c r="N38" s="299" t="s">
        <v>479</v>
      </c>
      <c r="O38" s="293"/>
    </row>
    <row r="39" spans="1:16" x14ac:dyDescent="0.15">
      <c r="A39" s="248"/>
      <c r="B39" s="244"/>
      <c r="C39" s="244"/>
      <c r="D39" s="244"/>
      <c r="E39" s="244"/>
      <c r="F39" s="244"/>
      <c r="G39" s="1126" t="s">
        <v>499</v>
      </c>
      <c r="H39" s="1127"/>
      <c r="I39" s="1127"/>
      <c r="J39" s="1128"/>
      <c r="K39" s="300">
        <v>-255390</v>
      </c>
      <c r="L39" s="300">
        <v>-8814</v>
      </c>
      <c r="M39" s="301">
        <v>-4280</v>
      </c>
      <c r="N39" s="302">
        <v>105.9</v>
      </c>
      <c r="O39" s="293"/>
    </row>
    <row r="40" spans="1:16" ht="27" customHeight="1" x14ac:dyDescent="0.15">
      <c r="A40" s="248"/>
      <c r="B40" s="244"/>
      <c r="C40" s="244"/>
      <c r="D40" s="244"/>
      <c r="E40" s="244"/>
      <c r="F40" s="244"/>
      <c r="G40" s="1123" t="s">
        <v>500</v>
      </c>
      <c r="H40" s="1124"/>
      <c r="I40" s="1124"/>
      <c r="J40" s="1125"/>
      <c r="K40" s="300">
        <v>-4426639</v>
      </c>
      <c r="L40" s="300">
        <v>-152774</v>
      </c>
      <c r="M40" s="301">
        <v>-56807</v>
      </c>
      <c r="N40" s="302">
        <v>168.9</v>
      </c>
      <c r="O40" s="293"/>
    </row>
    <row r="41" spans="1:16" x14ac:dyDescent="0.15">
      <c r="A41" s="248"/>
      <c r="B41" s="244"/>
      <c r="C41" s="244"/>
      <c r="D41" s="244"/>
      <c r="E41" s="244"/>
      <c r="F41" s="244"/>
      <c r="G41" s="1129" t="s">
        <v>280</v>
      </c>
      <c r="H41" s="1130"/>
      <c r="I41" s="1130"/>
      <c r="J41" s="1131"/>
      <c r="K41" s="294">
        <v>850239</v>
      </c>
      <c r="L41" s="300">
        <v>29344</v>
      </c>
      <c r="M41" s="301">
        <v>26387</v>
      </c>
      <c r="N41" s="302">
        <v>11.2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6" t="s">
        <v>470</v>
      </c>
      <c r="J49" s="1118" t="s">
        <v>504</v>
      </c>
      <c r="K49" s="1119"/>
      <c r="L49" s="1119"/>
      <c r="M49" s="1119"/>
      <c r="N49" s="1120"/>
    </row>
    <row r="50" spans="1:14" x14ac:dyDescent="0.15">
      <c r="A50" s="248"/>
      <c r="B50" s="244"/>
      <c r="C50" s="244"/>
      <c r="D50" s="244"/>
      <c r="E50" s="244"/>
      <c r="F50" s="244"/>
      <c r="G50" s="312"/>
      <c r="H50" s="313"/>
      <c r="I50" s="1117"/>
      <c r="J50" s="314" t="s">
        <v>505</v>
      </c>
      <c r="K50" s="315" t="s">
        <v>506</v>
      </c>
      <c r="L50" s="316" t="s">
        <v>507</v>
      </c>
      <c r="M50" s="317" t="s">
        <v>508</v>
      </c>
      <c r="N50" s="318" t="s">
        <v>509</v>
      </c>
    </row>
    <row r="51" spans="1:14" x14ac:dyDescent="0.15">
      <c r="A51" s="248"/>
      <c r="B51" s="244"/>
      <c r="C51" s="244"/>
      <c r="D51" s="244"/>
      <c r="E51" s="244"/>
      <c r="F51" s="244"/>
      <c r="G51" s="310" t="s">
        <v>510</v>
      </c>
      <c r="H51" s="311"/>
      <c r="I51" s="319">
        <v>4460365</v>
      </c>
      <c r="J51" s="320">
        <v>143406</v>
      </c>
      <c r="K51" s="321">
        <v>16</v>
      </c>
      <c r="L51" s="322">
        <v>78670</v>
      </c>
      <c r="M51" s="323">
        <v>3.1</v>
      </c>
      <c r="N51" s="324">
        <v>12.9</v>
      </c>
    </row>
    <row r="52" spans="1:14" x14ac:dyDescent="0.15">
      <c r="A52" s="248"/>
      <c r="B52" s="244"/>
      <c r="C52" s="244"/>
      <c r="D52" s="244"/>
      <c r="E52" s="244"/>
      <c r="F52" s="244"/>
      <c r="G52" s="325"/>
      <c r="H52" s="326" t="s">
        <v>511</v>
      </c>
      <c r="I52" s="327">
        <v>2105748</v>
      </c>
      <c r="J52" s="328">
        <v>67702</v>
      </c>
      <c r="K52" s="329">
        <v>-3.7</v>
      </c>
      <c r="L52" s="330">
        <v>38094</v>
      </c>
      <c r="M52" s="331">
        <v>-7.3</v>
      </c>
      <c r="N52" s="332">
        <v>3.6</v>
      </c>
    </row>
    <row r="53" spans="1:14" x14ac:dyDescent="0.15">
      <c r="A53" s="248"/>
      <c r="B53" s="244"/>
      <c r="C53" s="244"/>
      <c r="D53" s="244"/>
      <c r="E53" s="244"/>
      <c r="F53" s="244"/>
      <c r="G53" s="310" t="s">
        <v>512</v>
      </c>
      <c r="H53" s="311"/>
      <c r="I53" s="319">
        <v>5164624</v>
      </c>
      <c r="J53" s="320">
        <v>169710</v>
      </c>
      <c r="K53" s="321">
        <v>18.3</v>
      </c>
      <c r="L53" s="322">
        <v>67201</v>
      </c>
      <c r="M53" s="323">
        <v>-14.6</v>
      </c>
      <c r="N53" s="324">
        <v>32.9</v>
      </c>
    </row>
    <row r="54" spans="1:14" x14ac:dyDescent="0.15">
      <c r="A54" s="248"/>
      <c r="B54" s="244"/>
      <c r="C54" s="244"/>
      <c r="D54" s="244"/>
      <c r="E54" s="244"/>
      <c r="F54" s="244"/>
      <c r="G54" s="325"/>
      <c r="H54" s="326" t="s">
        <v>511</v>
      </c>
      <c r="I54" s="327">
        <v>2078508</v>
      </c>
      <c r="J54" s="328">
        <v>68300</v>
      </c>
      <c r="K54" s="329">
        <v>0.9</v>
      </c>
      <c r="L54" s="330">
        <v>35210</v>
      </c>
      <c r="M54" s="331">
        <v>-7.6</v>
      </c>
      <c r="N54" s="332">
        <v>8.5</v>
      </c>
    </row>
    <row r="55" spans="1:14" x14ac:dyDescent="0.15">
      <c r="A55" s="248"/>
      <c r="B55" s="244"/>
      <c r="C55" s="244"/>
      <c r="D55" s="244"/>
      <c r="E55" s="244"/>
      <c r="F55" s="244"/>
      <c r="G55" s="310" t="s">
        <v>513</v>
      </c>
      <c r="H55" s="311"/>
      <c r="I55" s="319">
        <v>4083569</v>
      </c>
      <c r="J55" s="320">
        <v>136146</v>
      </c>
      <c r="K55" s="321">
        <v>-19.8</v>
      </c>
      <c r="L55" s="322">
        <v>75709</v>
      </c>
      <c r="M55" s="323">
        <v>12.7</v>
      </c>
      <c r="N55" s="324">
        <v>-32.5</v>
      </c>
    </row>
    <row r="56" spans="1:14" x14ac:dyDescent="0.15">
      <c r="A56" s="248"/>
      <c r="B56" s="244"/>
      <c r="C56" s="244"/>
      <c r="D56" s="244"/>
      <c r="E56" s="244"/>
      <c r="F56" s="244"/>
      <c r="G56" s="325"/>
      <c r="H56" s="326" t="s">
        <v>511</v>
      </c>
      <c r="I56" s="327">
        <v>1390770</v>
      </c>
      <c r="J56" s="328">
        <v>46368</v>
      </c>
      <c r="K56" s="329">
        <v>-32.1</v>
      </c>
      <c r="L56" s="330">
        <v>35212</v>
      </c>
      <c r="M56" s="331">
        <v>0</v>
      </c>
      <c r="N56" s="332">
        <v>-32.1</v>
      </c>
    </row>
    <row r="57" spans="1:14" x14ac:dyDescent="0.15">
      <c r="A57" s="248"/>
      <c r="B57" s="244"/>
      <c r="C57" s="244"/>
      <c r="D57" s="244"/>
      <c r="E57" s="244"/>
      <c r="F57" s="244"/>
      <c r="G57" s="310" t="s">
        <v>514</v>
      </c>
      <c r="H57" s="311"/>
      <c r="I57" s="319">
        <v>4490484</v>
      </c>
      <c r="J57" s="320">
        <v>151665</v>
      </c>
      <c r="K57" s="321">
        <v>11.4</v>
      </c>
      <c r="L57" s="322">
        <v>90961</v>
      </c>
      <c r="M57" s="323">
        <v>20.100000000000001</v>
      </c>
      <c r="N57" s="324">
        <v>-8.6999999999999993</v>
      </c>
    </row>
    <row r="58" spans="1:14" x14ac:dyDescent="0.15">
      <c r="A58" s="248"/>
      <c r="B58" s="244"/>
      <c r="C58" s="244"/>
      <c r="D58" s="244"/>
      <c r="E58" s="244"/>
      <c r="F58" s="244"/>
      <c r="G58" s="325"/>
      <c r="H58" s="326" t="s">
        <v>511</v>
      </c>
      <c r="I58" s="327">
        <v>1705995</v>
      </c>
      <c r="J58" s="328">
        <v>57619</v>
      </c>
      <c r="K58" s="329">
        <v>24.3</v>
      </c>
      <c r="L58" s="330">
        <v>37720</v>
      </c>
      <c r="M58" s="331">
        <v>7.1</v>
      </c>
      <c r="N58" s="332">
        <v>17.2</v>
      </c>
    </row>
    <row r="59" spans="1:14" x14ac:dyDescent="0.15">
      <c r="A59" s="248"/>
      <c r="B59" s="244"/>
      <c r="C59" s="244"/>
      <c r="D59" s="244"/>
      <c r="E59" s="244"/>
      <c r="F59" s="244"/>
      <c r="G59" s="310" t="s">
        <v>515</v>
      </c>
      <c r="H59" s="311"/>
      <c r="I59" s="319">
        <v>4733877</v>
      </c>
      <c r="J59" s="320">
        <v>163378</v>
      </c>
      <c r="K59" s="321">
        <v>7.7</v>
      </c>
      <c r="L59" s="322">
        <v>106614</v>
      </c>
      <c r="M59" s="323">
        <v>17.2</v>
      </c>
      <c r="N59" s="324">
        <v>-9.5</v>
      </c>
    </row>
    <row r="60" spans="1:14" x14ac:dyDescent="0.15">
      <c r="A60" s="248"/>
      <c r="B60" s="244"/>
      <c r="C60" s="244"/>
      <c r="D60" s="244"/>
      <c r="E60" s="244"/>
      <c r="F60" s="244"/>
      <c r="G60" s="325"/>
      <c r="H60" s="326" t="s">
        <v>511</v>
      </c>
      <c r="I60" s="333">
        <v>1994712</v>
      </c>
      <c r="J60" s="328">
        <v>68843</v>
      </c>
      <c r="K60" s="329">
        <v>19.5</v>
      </c>
      <c r="L60" s="330">
        <v>45545</v>
      </c>
      <c r="M60" s="331">
        <v>20.7</v>
      </c>
      <c r="N60" s="332">
        <v>-1.2</v>
      </c>
    </row>
    <row r="61" spans="1:14" x14ac:dyDescent="0.15">
      <c r="A61" s="248"/>
      <c r="B61" s="244"/>
      <c r="C61" s="244"/>
      <c r="D61" s="244"/>
      <c r="E61" s="244"/>
      <c r="F61" s="244"/>
      <c r="G61" s="310" t="s">
        <v>516</v>
      </c>
      <c r="H61" s="334"/>
      <c r="I61" s="335">
        <v>4586584</v>
      </c>
      <c r="J61" s="336">
        <v>152861</v>
      </c>
      <c r="K61" s="337">
        <v>6.7</v>
      </c>
      <c r="L61" s="338">
        <v>83831</v>
      </c>
      <c r="M61" s="339">
        <v>7.7</v>
      </c>
      <c r="N61" s="324">
        <v>-1</v>
      </c>
    </row>
    <row r="62" spans="1:14" x14ac:dyDescent="0.15">
      <c r="A62" s="248"/>
      <c r="B62" s="244"/>
      <c r="C62" s="244"/>
      <c r="D62" s="244"/>
      <c r="E62" s="244"/>
      <c r="F62" s="244"/>
      <c r="G62" s="325"/>
      <c r="H62" s="326" t="s">
        <v>511</v>
      </c>
      <c r="I62" s="327">
        <v>1855147</v>
      </c>
      <c r="J62" s="328">
        <v>61766</v>
      </c>
      <c r="K62" s="329">
        <v>1.8</v>
      </c>
      <c r="L62" s="330">
        <v>38356</v>
      </c>
      <c r="M62" s="331">
        <v>2.6</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1" t="s">
        <v>3</v>
      </c>
      <c r="D47" s="1141"/>
      <c r="E47" s="1142"/>
      <c r="F47" s="11">
        <v>17.16</v>
      </c>
      <c r="G47" s="12">
        <v>21.79</v>
      </c>
      <c r="H47" s="12">
        <v>26.76</v>
      </c>
      <c r="I47" s="12">
        <v>32.479999999999997</v>
      </c>
      <c r="J47" s="13">
        <v>37.869999999999997</v>
      </c>
    </row>
    <row r="48" spans="2:10" ht="57.75" customHeight="1" x14ac:dyDescent="0.15">
      <c r="B48" s="14"/>
      <c r="C48" s="1143" t="s">
        <v>4</v>
      </c>
      <c r="D48" s="1143"/>
      <c r="E48" s="1144"/>
      <c r="F48" s="15">
        <v>4.1900000000000004</v>
      </c>
      <c r="G48" s="16">
        <v>5.34</v>
      </c>
      <c r="H48" s="16">
        <v>5.0599999999999996</v>
      </c>
      <c r="I48" s="16">
        <v>4.99</v>
      </c>
      <c r="J48" s="17">
        <v>5.8</v>
      </c>
    </row>
    <row r="49" spans="2:10" ht="57.75" customHeight="1" thickBot="1" x14ac:dyDescent="0.2">
      <c r="B49" s="18"/>
      <c r="C49" s="1145" t="s">
        <v>5</v>
      </c>
      <c r="D49" s="1145"/>
      <c r="E49" s="1146"/>
      <c r="F49" s="19">
        <v>5.98</v>
      </c>
      <c r="G49" s="20">
        <v>6.4</v>
      </c>
      <c r="H49" s="20">
        <v>5.93</v>
      </c>
      <c r="I49" s="20">
        <v>6.63</v>
      </c>
      <c r="J49" s="21">
        <v>6.78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3" t="s">
        <v>523</v>
      </c>
      <c r="D34" s="1153"/>
      <c r="E34" s="1154"/>
      <c r="F34" s="32">
        <v>4.03</v>
      </c>
      <c r="G34" s="33">
        <v>5.33</v>
      </c>
      <c r="H34" s="33">
        <v>5.05</v>
      </c>
      <c r="I34" s="33">
        <v>4.9800000000000004</v>
      </c>
      <c r="J34" s="34">
        <v>5.79</v>
      </c>
      <c r="K34" s="22"/>
      <c r="L34" s="22"/>
      <c r="M34" s="22"/>
      <c r="N34" s="22"/>
      <c r="O34" s="22"/>
      <c r="P34" s="22"/>
    </row>
    <row r="35" spans="1:16" ht="39" customHeight="1" x14ac:dyDescent="0.15">
      <c r="A35" s="22"/>
      <c r="B35" s="35"/>
      <c r="C35" s="1147" t="s">
        <v>524</v>
      </c>
      <c r="D35" s="1148"/>
      <c r="E35" s="1149"/>
      <c r="F35" s="36">
        <v>2.95</v>
      </c>
      <c r="G35" s="37">
        <v>3.06</v>
      </c>
      <c r="H35" s="37">
        <v>2.83</v>
      </c>
      <c r="I35" s="37">
        <v>2.62</v>
      </c>
      <c r="J35" s="38">
        <v>2.4500000000000002</v>
      </c>
      <c r="K35" s="22"/>
      <c r="L35" s="22"/>
      <c r="M35" s="22"/>
      <c r="N35" s="22"/>
      <c r="O35" s="22"/>
      <c r="P35" s="22"/>
    </row>
    <row r="36" spans="1:16" ht="39" customHeight="1" x14ac:dyDescent="0.15">
      <c r="A36" s="22"/>
      <c r="B36" s="35"/>
      <c r="C36" s="1147" t="s">
        <v>525</v>
      </c>
      <c r="D36" s="1148"/>
      <c r="E36" s="1149"/>
      <c r="F36" s="36">
        <v>3.44</v>
      </c>
      <c r="G36" s="37">
        <v>1.97</v>
      </c>
      <c r="H36" s="37">
        <v>1.45</v>
      </c>
      <c r="I36" s="37">
        <v>1.63</v>
      </c>
      <c r="J36" s="38">
        <v>2.06</v>
      </c>
      <c r="K36" s="22"/>
      <c r="L36" s="22"/>
      <c r="M36" s="22"/>
      <c r="N36" s="22"/>
      <c r="O36" s="22"/>
      <c r="P36" s="22"/>
    </row>
    <row r="37" spans="1:16" ht="39" customHeight="1" x14ac:dyDescent="0.15">
      <c r="A37" s="22"/>
      <c r="B37" s="35"/>
      <c r="C37" s="1147" t="s">
        <v>526</v>
      </c>
      <c r="D37" s="1148"/>
      <c r="E37" s="1149"/>
      <c r="F37" s="36">
        <v>1.64</v>
      </c>
      <c r="G37" s="37">
        <v>1.82</v>
      </c>
      <c r="H37" s="37">
        <v>1.94</v>
      </c>
      <c r="I37" s="37">
        <v>2.02</v>
      </c>
      <c r="J37" s="38">
        <v>2.0299999999999998</v>
      </c>
      <c r="K37" s="22"/>
      <c r="L37" s="22"/>
      <c r="M37" s="22"/>
      <c r="N37" s="22"/>
      <c r="O37" s="22"/>
      <c r="P37" s="22"/>
    </row>
    <row r="38" spans="1:16" ht="39" customHeight="1" x14ac:dyDescent="0.15">
      <c r="A38" s="22"/>
      <c r="B38" s="35"/>
      <c r="C38" s="1147" t="s">
        <v>527</v>
      </c>
      <c r="D38" s="1148"/>
      <c r="E38" s="1149"/>
      <c r="F38" s="36">
        <v>0.83</v>
      </c>
      <c r="G38" s="37">
        <v>0.87</v>
      </c>
      <c r="H38" s="37">
        <v>0.94</v>
      </c>
      <c r="I38" s="37">
        <v>1.2</v>
      </c>
      <c r="J38" s="38">
        <v>1.36</v>
      </c>
      <c r="K38" s="22"/>
      <c r="L38" s="22"/>
      <c r="M38" s="22"/>
      <c r="N38" s="22"/>
      <c r="O38" s="22"/>
      <c r="P38" s="22"/>
    </row>
    <row r="39" spans="1:16" ht="39" customHeight="1" x14ac:dyDescent="0.15">
      <c r="A39" s="22"/>
      <c r="B39" s="35"/>
      <c r="C39" s="1147" t="s">
        <v>528</v>
      </c>
      <c r="D39" s="1148"/>
      <c r="E39" s="1149"/>
      <c r="F39" s="36">
        <v>0.6</v>
      </c>
      <c r="G39" s="37">
        <v>0.62</v>
      </c>
      <c r="H39" s="37">
        <v>0.65</v>
      </c>
      <c r="I39" s="37">
        <v>0.6</v>
      </c>
      <c r="J39" s="38">
        <v>0.49</v>
      </c>
      <c r="K39" s="22"/>
      <c r="L39" s="22"/>
      <c r="M39" s="22"/>
      <c r="N39" s="22"/>
      <c r="O39" s="22"/>
      <c r="P39" s="22"/>
    </row>
    <row r="40" spans="1:16" ht="39" customHeight="1" x14ac:dyDescent="0.15">
      <c r="A40" s="22"/>
      <c r="B40" s="35"/>
      <c r="C40" s="1147" t="s">
        <v>529</v>
      </c>
      <c r="D40" s="1148"/>
      <c r="E40" s="1149"/>
      <c r="F40" s="36">
        <v>0.32</v>
      </c>
      <c r="G40" s="37">
        <v>0.42</v>
      </c>
      <c r="H40" s="37">
        <v>0.51</v>
      </c>
      <c r="I40" s="37">
        <v>0.56999999999999995</v>
      </c>
      <c r="J40" s="38">
        <v>0.47</v>
      </c>
      <c r="K40" s="22"/>
      <c r="L40" s="22"/>
      <c r="M40" s="22"/>
      <c r="N40" s="22"/>
      <c r="O40" s="22"/>
      <c r="P40" s="22"/>
    </row>
    <row r="41" spans="1:16" ht="39" customHeight="1" x14ac:dyDescent="0.15">
      <c r="A41" s="22"/>
      <c r="B41" s="35"/>
      <c r="C41" s="1147" t="s">
        <v>530</v>
      </c>
      <c r="D41" s="1148"/>
      <c r="E41" s="1149"/>
      <c r="F41" s="36">
        <v>0.11</v>
      </c>
      <c r="G41" s="37">
        <v>0.13</v>
      </c>
      <c r="H41" s="37">
        <v>0.09</v>
      </c>
      <c r="I41" s="37">
        <v>0.08</v>
      </c>
      <c r="J41" s="38">
        <v>0.09</v>
      </c>
      <c r="K41" s="22"/>
      <c r="L41" s="22"/>
      <c r="M41" s="22"/>
      <c r="N41" s="22"/>
      <c r="O41" s="22"/>
      <c r="P41" s="22"/>
    </row>
    <row r="42" spans="1:16" ht="39" customHeight="1" x14ac:dyDescent="0.15">
      <c r="A42" s="22"/>
      <c r="B42" s="39"/>
      <c r="C42" s="1147" t="s">
        <v>531</v>
      </c>
      <c r="D42" s="1148"/>
      <c r="E42" s="1149"/>
      <c r="F42" s="36" t="s">
        <v>479</v>
      </c>
      <c r="G42" s="37" t="s">
        <v>479</v>
      </c>
      <c r="H42" s="37" t="s">
        <v>479</v>
      </c>
      <c r="I42" s="37" t="s">
        <v>479</v>
      </c>
      <c r="J42" s="38" t="s">
        <v>479</v>
      </c>
      <c r="K42" s="22"/>
      <c r="L42" s="22"/>
      <c r="M42" s="22"/>
      <c r="N42" s="22"/>
      <c r="O42" s="22"/>
      <c r="P42" s="22"/>
    </row>
    <row r="43" spans="1:16" ht="39" customHeight="1" thickBot="1" x14ac:dyDescent="0.2">
      <c r="A43" s="22"/>
      <c r="B43" s="40"/>
      <c r="C43" s="1150" t="s">
        <v>532</v>
      </c>
      <c r="D43" s="1151"/>
      <c r="E43" s="1152"/>
      <c r="F43" s="41">
        <v>0.16</v>
      </c>
      <c r="G43" s="42">
        <v>0.02</v>
      </c>
      <c r="H43" s="42">
        <v>0.02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6122</v>
      </c>
      <c r="L45" s="60">
        <v>5793</v>
      </c>
      <c r="M45" s="60">
        <v>5683</v>
      </c>
      <c r="N45" s="60">
        <v>5454</v>
      </c>
      <c r="O45" s="61">
        <v>5148</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479</v>
      </c>
      <c r="L46" s="64" t="s">
        <v>479</v>
      </c>
      <c r="M46" s="64" t="s">
        <v>479</v>
      </c>
      <c r="N46" s="64" t="s">
        <v>479</v>
      </c>
      <c r="O46" s="65" t="s">
        <v>479</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479</v>
      </c>
      <c r="L47" s="64" t="s">
        <v>479</v>
      </c>
      <c r="M47" s="64" t="s">
        <v>479</v>
      </c>
      <c r="N47" s="64" t="s">
        <v>479</v>
      </c>
      <c r="O47" s="65" t="s">
        <v>479</v>
      </c>
      <c r="P47" s="48"/>
      <c r="Q47" s="48"/>
      <c r="R47" s="48"/>
      <c r="S47" s="48"/>
      <c r="T47" s="48"/>
      <c r="U47" s="48"/>
    </row>
    <row r="48" spans="1:21" ht="30.75" customHeight="1" x14ac:dyDescent="0.15">
      <c r="A48" s="48"/>
      <c r="B48" s="1165"/>
      <c r="C48" s="1166"/>
      <c r="D48" s="62"/>
      <c r="E48" s="1157" t="s">
        <v>15</v>
      </c>
      <c r="F48" s="1157"/>
      <c r="G48" s="1157"/>
      <c r="H48" s="1157"/>
      <c r="I48" s="1157"/>
      <c r="J48" s="1158"/>
      <c r="K48" s="63">
        <v>233</v>
      </c>
      <c r="L48" s="64">
        <v>265</v>
      </c>
      <c r="M48" s="64">
        <v>245</v>
      </c>
      <c r="N48" s="64">
        <v>248</v>
      </c>
      <c r="O48" s="65">
        <v>264</v>
      </c>
      <c r="P48" s="48"/>
      <c r="Q48" s="48"/>
      <c r="R48" s="48"/>
      <c r="S48" s="48"/>
      <c r="T48" s="48"/>
      <c r="U48" s="48"/>
    </row>
    <row r="49" spans="1:21" ht="30.75" customHeight="1" x14ac:dyDescent="0.15">
      <c r="A49" s="48"/>
      <c r="B49" s="1165"/>
      <c r="C49" s="1166"/>
      <c r="D49" s="62"/>
      <c r="E49" s="1157" t="s">
        <v>16</v>
      </c>
      <c r="F49" s="1157"/>
      <c r="G49" s="1157"/>
      <c r="H49" s="1157"/>
      <c r="I49" s="1157"/>
      <c r="J49" s="1158"/>
      <c r="K49" s="63">
        <v>236</v>
      </c>
      <c r="L49" s="64">
        <v>194</v>
      </c>
      <c r="M49" s="64">
        <v>172</v>
      </c>
      <c r="N49" s="64">
        <v>127</v>
      </c>
      <c r="O49" s="65">
        <v>116</v>
      </c>
      <c r="P49" s="48"/>
      <c r="Q49" s="48"/>
      <c r="R49" s="48"/>
      <c r="S49" s="48"/>
      <c r="T49" s="48"/>
      <c r="U49" s="48"/>
    </row>
    <row r="50" spans="1:21" ht="30.75" customHeight="1" x14ac:dyDescent="0.15">
      <c r="A50" s="48"/>
      <c r="B50" s="1165"/>
      <c r="C50" s="1166"/>
      <c r="D50" s="62"/>
      <c r="E50" s="1157" t="s">
        <v>17</v>
      </c>
      <c r="F50" s="1157"/>
      <c r="G50" s="1157"/>
      <c r="H50" s="1157"/>
      <c r="I50" s="1157"/>
      <c r="J50" s="1158"/>
      <c r="K50" s="63">
        <v>13</v>
      </c>
      <c r="L50" s="64">
        <v>11</v>
      </c>
      <c r="M50" s="64">
        <v>9</v>
      </c>
      <c r="N50" s="64">
        <v>6</v>
      </c>
      <c r="O50" s="65">
        <v>5</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479</v>
      </c>
      <c r="L51" s="64" t="s">
        <v>479</v>
      </c>
      <c r="M51" s="64" t="s">
        <v>479</v>
      </c>
      <c r="N51" s="64" t="s">
        <v>479</v>
      </c>
      <c r="O51" s="65" t="s">
        <v>479</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4913</v>
      </c>
      <c r="L52" s="64">
        <v>4803</v>
      </c>
      <c r="M52" s="64">
        <v>4858</v>
      </c>
      <c r="N52" s="64">
        <v>4779</v>
      </c>
      <c r="O52" s="65">
        <v>4682</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1691</v>
      </c>
      <c r="L53" s="69">
        <v>1460</v>
      </c>
      <c r="M53" s="69">
        <v>1251</v>
      </c>
      <c r="N53" s="69">
        <v>1056</v>
      </c>
      <c r="O53" s="70">
        <v>851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2016-04-18T01:37:49Z</cp:lastPrinted>
  <dcterms:created xsi:type="dcterms:W3CDTF">2016-02-15T02:04:35Z</dcterms:created>
  <dcterms:modified xsi:type="dcterms:W3CDTF">2016-04-19T04:15:38Z</dcterms:modified>
</cp:coreProperties>
</file>