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O39" i="9"/>
  <c r="BE39" i="9"/>
  <c r="AM39" i="9"/>
  <c r="U39" i="9"/>
  <c r="CO38" i="9"/>
  <c r="BE38" i="9"/>
  <c r="AM38" i="9"/>
  <c r="CO37" i="9"/>
  <c r="BE37" i="9"/>
  <c r="AM37" i="9"/>
  <c r="CO36" i="9"/>
  <c r="BE36" i="9"/>
  <c r="AM36" i="9"/>
  <c r="AM35" i="9"/>
  <c r="C34" i="9"/>
  <c r="C35" i="9" l="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U38" i="9" s="1"/>
  <c r="BW34" i="9" l="1"/>
  <c r="BW35" i="9" s="1"/>
  <c r="BW36" i="9" s="1"/>
  <c r="BW37" i="9" s="1"/>
  <c r="BW38" i="9" s="1"/>
  <c r="BW39" i="9" s="1"/>
  <c r="AM34" i="9"/>
  <c r="BE34" i="9" s="1"/>
  <c r="BE35" i="9" s="1"/>
  <c r="CO34" i="9" l="1"/>
  <c r="CO35" i="9" s="1"/>
</calcChain>
</file>

<file path=xl/sharedStrings.xml><?xml version="1.0" encoding="utf-8"?>
<sst xmlns="http://schemas.openxmlformats.org/spreadsheetml/2006/main" count="1080" uniqueCount="570">
  <si>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</si>
  <si>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</si>
  <si>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</si>
  <si>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</si>
  <si>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</si>
  <si>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</si>
  <si>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</si>
  <si>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</si>
  <si>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</si>
  <si>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</si>
  <si>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</si>
  <si>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</si>
  <si>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</si>
  <si>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</si>
  <si>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</si>
  <si>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</si>
  <si>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</si>
  <si>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</si>
  <si>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</si>
  <si>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</si>
  <si>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</si>
  <si>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</si>
  <si>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</si>
  <si>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</si>
  <si>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</si>
  <si>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</si>
  <si>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</si>
  <si>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</si>
  <si>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</si>
  <si>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</si>
  <si>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</si>
  <si>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</si>
  <si>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</si>
  <si>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</si>
  <si>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</si>
  <si>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</si>
  <si>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</si>
  <si>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</si>
  <si>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</si>
  <si>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</si>
  <si>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</si>
  <si>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</si>
  <si>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</si>
  <si>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</si>
  <si>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</si>
  <si>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</si>
  <si>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</si>
  <si>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</si>
  <si>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</si>
  <si>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</si>
  <si>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</si>
  <si>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</si>
  <si>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</si>
  <si>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</si>
  <si>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</si>
  <si>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</si>
  <si>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</si>
  <si>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</si>
  <si>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</si>
  <si>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</si>
  <si>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</si>
  <si>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</si>
  <si>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</si>
  <si>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</si>
  <si>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</si>
  <si>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</si>
  <si>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</si>
  <si>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</si>
  <si>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</si>
  <si>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</si>
  <si>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</si>
  <si>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</si>
  <si>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</si>
  <si>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</si>
  <si>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</si>
  <si>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</si>
  <si>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</si>
  <si>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</si>
  <si>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</si>
  <si>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</si>
  <si>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</si>
  <si>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</si>
  <si>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</si>
  <si>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</si>
  <si>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</si>
  <si>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</si>
  <si>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</si>
  <si>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</si>
  <si>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</si>
  <si>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</si>
  <si>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</si>
  <si>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</si>
  <si>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</si>
  <si>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</si>
  <si>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</si>
  <si>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</si>
  <si>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</si>
  <si>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</si>
  <si>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</si>
  <si>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</si>
  <si>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</si>
  <si>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</si>
  <si>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</si>
  <si>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</si>
  <si>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</si>
  <si>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</si>
  <si>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</si>
  <si>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</si>
  <si>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</si>
  <si>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</si>
  <si>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</si>
  <si>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</si>
  <si>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</si>
  <si>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</si>
  <si>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</si>
  <si>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</si>
  <si>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</si>
  <si>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</si>
  <si>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</si>
  <si>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</si>
  <si>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</si>
  <si>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</si>
  <si>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</si>
  <si>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</si>
  <si>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</si>
  <si>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</si>
  <si>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</si>
  <si>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</si>
  <si>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</si>
  <si>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</si>
  <si>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</si>
  <si>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</si>
  <si>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</si>
  <si>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</si>
  <si>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</si>
  <si>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</si>
  <si>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</si>
  <si>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</si>
  <si>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</si>
  <si>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</si>
  <si>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</si>
  <si>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</si>
  <si>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</si>
  <si>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</si>
  <si>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</si>
  <si>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</si>
  <si>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</si>
  <si>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</si>
  <si>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</si>
  <si>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</si>
  <si>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</si>
  <si>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</si>
  <si>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</si>
  <si>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</si>
  <si>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</si>
  <si>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</si>
  <si>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</si>
  <si>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</si>
  <si>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</si>
  <si>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</si>
  <si>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</si>
  <si>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</si>
  <si>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</si>
  <si>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</si>
  <si>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</si>
  <si>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</si>
  <si>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</si>
  <si>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</si>
  <si>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</si>
  <si>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</si>
  <si>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</si>
  <si>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</si>
  <si>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</si>
  <si>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</si>
  <si>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</si>
  <si>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</si>
  <si>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</si>
  <si>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</si>
  <si>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</si>
  <si>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</si>
  <si>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</si>
  <si>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</si>
  <si>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</si>
  <si>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</si>
  <si>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</si>
  <si>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</si>
  <si>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</si>
  <si>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</si>
  <si>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</si>
  <si>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</si>
  <si>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</si>
  <si>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</si>
  <si>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</si>
  <si>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</si>
  <si>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徳島県阿南市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</si>
  <si>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</si>
  <si>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</si>
  <si>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</si>
  <si>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</si>
  <si>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</si>
  <si>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</si>
  <si>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</si>
  <si>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</si>
  <si>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</si>
  <si>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</si>
  <si>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</si>
  <si>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</si>
  <si>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</si>
  <si>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</si>
  <si>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</si>
  <si>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</si>
  <si>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</si>
  <si>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</si>
  <si>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</si>
  <si>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</si>
  <si>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</si>
  <si>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</si>
  <si>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</si>
  <si>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</si>
  <si>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</si>
  <si>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</si>
  <si>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</si>
  <si>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</si>
  <si>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</si>
  <si>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</si>
  <si>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</si>
  <si>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</si>
  <si>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</si>
  <si>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</si>
  <si>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</si>
  <si>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</si>
  <si>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</si>
  <si>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</si>
  <si>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</si>
  <si>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</si>
  <si>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</si>
  <si>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</si>
  <si>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</si>
  <si>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</si>
  <si>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</si>
  <si>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</si>
  <si>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</si>
  <si>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</si>
  <si>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</si>
  <si>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</si>
  <si>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</si>
  <si>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</si>
  <si>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</si>
  <si>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</si>
  <si>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</si>
  <si>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</si>
  <si>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</si>
  <si>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</si>
  <si>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</si>
  <si>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</si>
  <si>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</si>
  <si>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</si>
  <si>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</si>
  <si>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</si>
  <si>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</si>
  <si>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</si>
  <si>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</si>
  <si>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</si>
  <si>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</si>
  <si>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</si>
  <si>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</si>
  <si>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</si>
  <si>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</si>
  <si>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</si>
  <si>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</si>
  <si>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</si>
  <si>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</si>
  <si>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</si>
  <si>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</si>
  <si>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</si>
  <si>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</si>
  <si>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</si>
  <si>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</si>
  <si>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</si>
  <si>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</si>
  <si>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</si>
  <si>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</si>
  <si>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</si>
  <si>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</si>
  <si>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</si>
  <si>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</si>
  <si>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</si>
  <si>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</si>
  <si>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</si>
  <si>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</si>
  <si>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</si>
  <si>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</si>
  <si>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</si>
  <si>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</si>
  <si>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</si>
  <si>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</si>
  <si>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</si>
  <si>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</si>
  <si>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</si>
  <si>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</si>
  <si>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</si>
  <si>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</si>
  <si>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</si>
  <si>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</si>
  <si>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</si>
  <si>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</si>
  <si>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</si>
  <si>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</si>
  <si>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</si>
  <si>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</si>
  <si>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</si>
  <si>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</si>
  <si>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</si>
  <si>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</si>
  <si>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</si>
  <si>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</si>
  <si>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</si>
  <si>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</si>
  <si>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</si>
  <si>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</si>
  <si>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</si>
  <si>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</si>
  <si>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</si>
  <si>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</si>
  <si>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</si>
  <si>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</si>
  <si>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</si>
  <si>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</si>
  <si>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</si>
  <si>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</si>
  <si>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</si>
  <si>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</si>
  <si>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</si>
  <si>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</si>
  <si>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</si>
  <si>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</si>
  <si>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</si>
  <si>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</si>
  <si>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</si>
  <si>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</si>
  <si>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</si>
  <si>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</si>
  <si>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</si>
  <si>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徳島県阿南市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</si>
  <si>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</si>
  <si>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</si>
  <si>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</si>
  <si>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</si>
  <si>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</si>
  <si>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</si>
  <si>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</si>
  <si>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</si>
  <si>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</si>
  <si>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</si>
  <si>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</si>
  <si>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</si>
  <si>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</si>
  <si>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</si>
  <si>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</si>
  <si>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</si>
  <si>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</si>
  <si>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</si>
  <si>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</si>
  <si>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</si>
  <si>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</si>
  <si>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</si>
  <si>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</si>
  <si>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</si>
  <si>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</si>
  <si>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</si>
  <si>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</si>
  <si>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</si>
  <si>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</si>
  <si>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</si>
  <si>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</si>
  <si>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</si>
  <si>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</si>
  <si>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</si>
  <si>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</si>
  <si>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</si>
  <si>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</si>
  <si>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</si>
  <si>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</si>
  <si>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</si>
  <si>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</si>
  <si>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</si>
  <si>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</si>
  <si>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</si>
  <si>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</si>
  <si>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</si>
  <si>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</si>
  <si>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</si>
  <si>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</si>
  <si>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</si>
  <si>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</si>
  <si>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</si>
  <si>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</si>
  <si>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</si>
  <si>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</si>
  <si>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</si>
  <si>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</si>
  <si>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</si>
  <si>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</si>
  <si>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</si>
  <si>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</si>
  <si>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</si>
  <si>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</si>
  <si>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</si>
  <si>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</si>
  <si>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</si>
  <si>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</si>
  <si>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</si>
  <si>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</si>
  <si>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</si>
  <si>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</si>
  <si>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</si>
  <si>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</si>
  <si>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</si>
  <si>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</si>
  <si>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</si>
  <si>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</si>
  <si>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</si>
  <si>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</si>
  <si>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</si>
  <si>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</si>
  <si>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</si>
  <si>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</si>
  <si>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</si>
  <si>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</si>
  <si>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</si>
  <si>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</si>
  <si>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</si>
  <si>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</si>
  <si>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</si>
  <si>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</si>
  <si>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</si>
  <si>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</si>
  <si>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</si>
  <si>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</si>
  <si>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</si>
  <si>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</si>
  <si>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</si>
  <si>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</si>
  <si>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</si>
  <si>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</si>
  <si>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</si>
  <si>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</si>
  <si>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</si>
  <si>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</si>
  <si>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</si>
  <si>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</si>
  <si>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</si>
  <si>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</si>
  <si>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</si>
  <si>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</si>
  <si>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</si>
  <si>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</si>
  <si>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</si>
  <si>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</si>
  <si>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</si>
  <si>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</si>
  <si>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</si>
  <si>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</si>
  <si>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</si>
  <si>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</si>
  <si>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</si>
  <si>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</si>
  <si>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</si>
  <si>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</si>
  <si>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</si>
  <si>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</si>
  <si>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</si>
  <si>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</si>
  <si>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</si>
  <si>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</si>
  <si>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</si>
  <si>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</si>
  <si>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</si>
  <si>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</si>
  <si>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</si>
  <si>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</si>
  <si>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</si>
  <si>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</si>
  <si>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</si>
  <si>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</si>
  <si>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</si>
  <si>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</si>
  <si>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</si>
  <si>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</si>
  <si>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</si>
  <si>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</si>
  <si>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</si>
  <si>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</si>
  <si>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</si>
  <si>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</si>
  <si>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</si>
  <si>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</si>
  <si>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</si>
  <si>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</si>
  <si>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</si>
  <si>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</si>
  <si>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</si>
  <si>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</si>
  <si>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</si>
  <si>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</si>
  <si>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</si>
  <si>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</si>
  <si>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</si>
  <si>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</si>
  <si>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</si>
  <si>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</si>
  <si>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</si>
  <si>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</si>
  <si>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</si>
  <si>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</si>
  <si>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</si>
  <si>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</si>
  <si>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</si>
  <si>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</si>
  <si>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</si>
  <si>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</si>
  <si>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</si>
  <si>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</si>
  <si>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</si>
  <si>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</si>
  <si>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</si>
  <si>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0.95</t>
  </si>
  <si>
    <t>▲ 0.35</t>
  </si>
  <si>
    <t>住宅新築資金等貸付事業会計</t>
  </si>
  <si>
    <t>▲ 0.08</t>
  </si>
  <si>
    <t>▲ 0.06</t>
  </si>
  <si>
    <t>▲ 0.03</t>
  </si>
  <si>
    <t>▲ 0.01</t>
  </si>
  <si>
    <t>▲ 0.00</t>
  </si>
  <si>
    <t>阿南市水道事業会計</t>
  </si>
  <si>
    <t>一般会計</t>
  </si>
  <si>
    <t>介護保険事業会計</t>
  </si>
  <si>
    <t>後期高齢者医療会計</t>
  </si>
  <si>
    <t>春日野地域下水道事業会計</t>
  </si>
  <si>
    <t>伊島地区生活排水処理事業会計</t>
  </si>
  <si>
    <t>加茂谷診療所事業会計</t>
  </si>
  <si>
    <t>その他会計（赤字）</t>
  </si>
  <si>
    <t>その他会計（黒字）</t>
  </si>
  <si>
    <t>阿南市土地開発公社</t>
    <rPh sb="0" eb="3">
      <t>アナンシ</t>
    </rPh>
    <rPh sb="3" eb="5">
      <t>トチ</t>
    </rPh>
    <rPh sb="5" eb="7">
      <t>カイハツ</t>
    </rPh>
    <rPh sb="7" eb="9">
      <t>コウシャ</t>
    </rPh>
    <phoneticPr fontId="2"/>
  </si>
  <si>
    <t>株式会社コートベール徳島</t>
    <rPh sb="0" eb="4">
      <t>カブシキガイシャ</t>
    </rPh>
    <rPh sb="10" eb="12">
      <t>トクシマ</t>
    </rPh>
    <phoneticPr fontId="2"/>
  </si>
  <si>
    <t>老人ホーム福寿荘組合</t>
    <rPh sb="0" eb="2">
      <t>ロウジン</t>
    </rPh>
    <rPh sb="5" eb="7">
      <t>フクジュ</t>
    </rPh>
    <rPh sb="7" eb="8">
      <t>ソウ</t>
    </rPh>
    <rPh sb="8" eb="10">
      <t>クミアイ</t>
    </rPh>
    <phoneticPr fontId="2"/>
  </si>
  <si>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</si>
  <si>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</si>
  <si>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</si>
  <si>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</si>
  <si>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2"/>
  </si>
  <si>
    <t>-</t>
    <phoneticPr fontId="2"/>
  </si>
  <si>
    <t>-</t>
    <phoneticPr fontId="2"/>
  </si>
  <si>
    <t>-</t>
    <phoneticPr fontId="2"/>
  </si>
  <si>
    <t>-</t>
    <phoneticPr fontId="2"/>
  </si>
  <si>
    <t>-</t>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</si>
  <si>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</si>
  <si>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</si>
  <si>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</si>
  <si>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</si>
  <si>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</si>
  <si>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</si>
  <si>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</si>
  <si>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</si>
  <si>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</si>
  <si>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</si>
  <si>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</si>
  <si>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</si>
  <si>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</si>
  <si>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り、将来負担比率は比率なしの水準を保っている。しかし、市町合併後の大規模な普通建設事業等に伴い発行した地方債の償還が始まることや、市税収入の減などにより財政調整基金等の取り崩しにより収支バランスを保持している状況であることから、今後は２指標の悪化が懸念されるため、自主財源の更なる確保に努めるとともに適正適量な市債発行に努める必要がある。</t>
    <rPh sb="1" eb="3">
      <t>ジッシツ</t>
    </rPh>
    <rPh sb="3" eb="6">
      <t>コウサイヒ</t>
    </rPh>
    <rPh sb="6" eb="8">
      <t>ヒリツ</t>
    </rPh>
    <rPh sb="9" eb="11">
      <t>ルイジ</t>
    </rPh>
    <rPh sb="11" eb="13">
      <t>ダンタイ</t>
    </rPh>
    <rPh sb="14" eb="16">
      <t>ヒカク</t>
    </rPh>
    <rPh sb="18" eb="19">
      <t>ヒク</t>
    </rPh>
    <rPh sb="20" eb="22">
      <t>スイジュン</t>
    </rPh>
    <rPh sb="26" eb="28">
      <t>ショウライ</t>
    </rPh>
    <rPh sb="28" eb="30">
      <t>フタン</t>
    </rPh>
    <rPh sb="30" eb="32">
      <t>ヒリツ</t>
    </rPh>
    <rPh sb="33" eb="35">
      <t>ヒリツ</t>
    </rPh>
    <rPh sb="38" eb="40">
      <t>スイジュン</t>
    </rPh>
    <rPh sb="41" eb="42">
      <t>タモ</t>
    </rPh>
    <rPh sb="53" eb="55">
      <t>ガッペイ</t>
    </rPh>
    <rPh sb="55" eb="56">
      <t>ゴ</t>
    </rPh>
    <rPh sb="57" eb="60">
      <t>ダイキボ</t>
    </rPh>
    <rPh sb="61" eb="63">
      <t>フツウ</t>
    </rPh>
    <rPh sb="63" eb="65">
      <t>ケンセツ</t>
    </rPh>
    <rPh sb="65" eb="67">
      <t>ジギョウ</t>
    </rPh>
    <rPh sb="67" eb="68">
      <t>トウ</t>
    </rPh>
    <rPh sb="69" eb="70">
      <t>トモナ</t>
    </rPh>
    <rPh sb="71" eb="73">
      <t>ハッコウ</t>
    </rPh>
    <rPh sb="75" eb="77">
      <t>チホウ</t>
    </rPh>
    <rPh sb="77" eb="78">
      <t>サイ</t>
    </rPh>
    <rPh sb="79" eb="81">
      <t>ショウカン</t>
    </rPh>
    <rPh sb="82" eb="83">
      <t>ハジ</t>
    </rPh>
    <rPh sb="89" eb="90">
      <t>シ</t>
    </rPh>
    <rPh sb="90" eb="91">
      <t>ゼイ</t>
    </rPh>
    <rPh sb="91" eb="93">
      <t>シュウニュウ</t>
    </rPh>
    <rPh sb="94" eb="95">
      <t>ゲン</t>
    </rPh>
    <rPh sb="100" eb="102">
      <t>ザイセイ</t>
    </rPh>
    <rPh sb="102" eb="104">
      <t>チョウセイ</t>
    </rPh>
    <rPh sb="104" eb="106">
      <t>キキン</t>
    </rPh>
    <rPh sb="106" eb="107">
      <t>トウ</t>
    </rPh>
    <rPh sb="138" eb="140">
      <t>コンゴ</t>
    </rPh>
    <rPh sb="142" eb="144">
      <t>シヒョウ</t>
    </rPh>
    <rPh sb="145" eb="147">
      <t>アッカ</t>
    </rPh>
    <rPh sb="148" eb="150">
      <t>ケネン</t>
    </rPh>
    <rPh sb="156" eb="158">
      <t>ジシュ</t>
    </rPh>
    <rPh sb="158" eb="160">
      <t>ザイゲン</t>
    </rPh>
    <rPh sb="161" eb="162">
      <t>サラ</t>
    </rPh>
    <rPh sb="164" eb="166">
      <t>カクホ</t>
    </rPh>
    <rPh sb="167" eb="168">
      <t>ツト</t>
    </rPh>
    <rPh sb="174" eb="176">
      <t>テキセイ</t>
    </rPh>
    <rPh sb="176" eb="178">
      <t>テキリョウ</t>
    </rPh>
    <rPh sb="179" eb="181">
      <t>シサイ</t>
    </rPh>
    <rPh sb="181" eb="183">
      <t>ハッコウ</t>
    </rPh>
    <rPh sb="184" eb="185">
      <t>ツト</t>
    </rPh>
    <rPh sb="187" eb="18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</si>
</sst>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54912</c:v>
                </c:pt>
                <c:pt idx="1">
                  <c:v>109117</c:v>
                </c:pt>
                <c:pt idx="2">
                  <c:v>147933</c:v>
                </c:pt>
                <c:pt idx="3">
                  <c:v>104513</c:v>
                </c:pt>
                <c:pt idx="4">
                  <c:v>60894</c:v>
                </c:pt>
              </c:numCache>
            </c:numRef>
          </c:val>
          <c:smooth val="0"/>
        </c:ser>
        <c:dLbls>
          <c:showLegendKey val="0"/>
          <c:showVal val="0"/>
          <c:showCatName val="0"/>
          <c:showSerName val="0"/>
          <c:showPercent val="0"/>
          <c:showBubbleSize val="0"/>
        </c:dLbls>
        <c:marker val="1"/>
        <c:smooth val="0"/>
        <c:axId val="227829104"/>
        <c:axId val="159384280"/>
      </c:lineChart>
      <c:catAx>
        <c:axId val="22782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84280"/>
        <c:crosses val="autoZero"/>
        <c:auto val="1"/>
        <c:lblAlgn val="ctr"/>
        <c:lblOffset val="100"/>
        <c:tickLblSkip val="1"/>
        <c:tickMarkSkip val="1"/>
        <c:noMultiLvlLbl val="0"/>
      </c:catAx>
      <c:valAx>
        <c:axId val="1593842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82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4.47</c:v>
                </c:pt>
                <c:pt idx="1">
                  <c:v>1.06</c:v>
                </c:pt>
                <c:pt idx="2">
                  <c:v>2.5299999999999998</c:v>
                </c:pt>
                <c:pt idx="3">
                  <c:v>3.74</c:v>
                </c:pt>
                <c:pt idx="4">
                  <c:v>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60.9</c:v>
                </c:pt>
                <c:pt idx="1">
                  <c:v>64.680000000000007</c:v>
                </c:pt>
                <c:pt idx="2">
                  <c:v>65.27</c:v>
                </c:pt>
                <c:pt idx="3">
                  <c:v>67.52</c:v>
                </c:pt>
                <c:pt idx="4">
                  <c:v>67.849999999999994</c:v>
                </c:pt>
              </c:numCache>
            </c:numRef>
          </c:val>
        </c:ser>
        <c:dLbls>
          <c:showLegendKey val="0"/>
          <c:showVal val="0"/>
          <c:showCatName val="0"/>
          <c:showSerName val="0"/>
          <c:showPercent val="0"/>
          <c:showBubbleSize val="0"/>
        </c:dLbls>
        <c:gapWidth val="250"/>
        <c:overlap val="100"/>
        <c:axId val="231990328"/>
        <c:axId val="233151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2.72</c:v>
                </c:pt>
                <c:pt idx="1">
                  <c:v>-0.95</c:v>
                </c:pt>
                <c:pt idx="2">
                  <c:v>2.33</c:v>
                </c:pt>
                <c:pt idx="3">
                  <c:v>2.96</c:v>
                </c:pt>
                <c:pt idx="4">
                  <c:v>-0.35</c:v>
                </c:pt>
              </c:numCache>
            </c:numRef>
          </c:val>
          <c:smooth val="0"/>
        </c:ser>
        <c:dLbls>
          <c:showLegendKey val="0"/>
          <c:showVal val="0"/>
          <c:showCatName val="0"/>
          <c:showSerName val="0"/>
          <c:showPercent val="0"/>
          <c:showBubbleSize val="0"/>
        </c:dLbls>
        <c:marker val="1"/>
        <c:smooth val="0"/>
        <c:axId val="231990328"/>
        <c:axId val="233151976"/>
      </c:lineChart>
      <c:catAx>
        <c:axId val="23199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151976"/>
        <c:crosses val="autoZero"/>
        <c:auto val="1"/>
        <c:lblAlgn val="ctr"/>
        <c:lblOffset val="100"/>
        <c:tickLblSkip val="1"/>
        <c:tickMarkSkip val="1"/>
        <c:noMultiLvlLbl val="0"/>
      </c:catAx>
      <c:valAx>
        <c:axId val="23315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9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1.05</c:v>
                </c:pt>
                <c:pt idx="2">
                  <c:v>#N/A</c:v>
                </c:pt>
                <c:pt idx="3">
                  <c:v>7.0000000000000007E-2</c:v>
                </c:pt>
                <c:pt idx="4">
                  <c:v>#N/A</c:v>
                </c:pt>
                <c:pt idx="5">
                  <c:v>0.04</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加茂谷診療所事業会計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3"/>
          <c:order val="3"/>
          <c:tx>
            <c:strRef>
              <c:f>データシート!$A$30</c:f>
              <c:strCache>
                <c:ptCount val="1"/>
                <c:pt idx="0">
                  <c:v>伊島地区生活排水処理事業会計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0.08</c:v>
                </c:pt>
                <c:pt idx="4">
                  <c:v>#N/A</c:v>
                </c:pt>
                <c:pt idx="5">
                  <c:v>7.0000000000000007E-2</c:v>
                </c:pt>
                <c:pt idx="6">
                  <c:v>#N/A</c:v>
                </c:pt>
                <c:pt idx="7">
                  <c:v>0.09</c:v>
                </c:pt>
                <c:pt idx="8">
                  <c:v>#N/A</c:v>
                </c:pt>
                <c:pt idx="9">
                  <c:v>0.08</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0.74</c:v>
                </c:pt>
                <c:pt idx="4">
                  <c:v>#N/A</c:v>
                </c:pt>
                <c:pt idx="5">
                  <c:v>0.71</c:v>
                </c:pt>
                <c:pt idx="6">
                  <c:v>#N/A</c:v>
                </c:pt>
                <c:pt idx="7">
                  <c:v>0.81</c:v>
                </c:pt>
                <c:pt idx="8">
                  <c:v>#N/A</c:v>
                </c:pt>
                <c:pt idx="9">
                  <c:v>0.96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4.51</c:v>
                </c:pt>
                <c:pt idx="2">
                  <c:v>#N/A</c:v>
                </c:pt>
                <c:pt idx="3">
                  <c:v>1.08</c:v>
                </c:pt>
                <c:pt idx="4">
                  <c:v>#N/A</c:v>
                </c:pt>
                <c:pt idx="5">
                  <c:v>2.52</c:v>
                </c:pt>
                <c:pt idx="6">
                  <c:v>#N/A</c:v>
                </c:pt>
                <c:pt idx="7">
                  <c:v>3.69</c:v>
                </c:pt>
                <c:pt idx="8">
                  <c:v>#N/A</c:v>
                </c:pt>
                <c:pt idx="9">
                  <c:v>2.13</c:v>
                </c:pt>
              </c:numCache>
            </c:numRef>
          </c:val>
        </c:ser>
        <c:ser>
          <c:idx val="8"/>
          <c:order val="8"/>
          <c:tx>
            <c:strRef>
              <c:f>データシート!$A$35</c:f>
              <c:strCache>
                <c:ptCount val="1"/>
                <c:pt idx="0">
                  <c:v>阿南市水道事業会計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6.05</c:v>
                </c:pt>
                <c:pt idx="2">
                  <c:v>#N/A</c:v>
                </c:pt>
                <c:pt idx="3">
                  <c:v>6.41</c:v>
                </c:pt>
                <c:pt idx="4">
                  <c:v>#N/A</c:v>
                </c:pt>
                <c:pt idx="5">
                  <c:v>6.37</c:v>
                </c:pt>
                <c:pt idx="6">
                  <c:v>#N/A</c:v>
                </c:pt>
                <c:pt idx="7">
                  <c:v>6.02</c:v>
                </c:pt>
                <c:pt idx="8">
                  <c:v>#N/A</c:v>
                </c:pt>
                <c:pt idx="9">
                  <c:v>5.81</c:v>
                </c:pt>
              </c:numCache>
            </c:numRef>
          </c:val>
        </c:ser>
        <c:ser>
          <c:idx val="9"/>
          <c:order val="9"/>
          <c:tx>
            <c:strRef>
              <c:f>データシート!$A$36</c:f>
              <c:strCache>
                <c:ptCount val="1"/>
                <c:pt idx="0">
                  <c:v>住宅新築資金等貸付事業会計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0.08</c:v>
                </c:pt>
                <c:pt idx="1">
                  <c:v>#N/A</c:v>
                </c:pt>
                <c:pt idx="2">
                  <c:v>0.06</c:v>
                </c:pt>
                <c:pt idx="3">
                  <c:v>#N/A</c:v>
                </c:pt>
                <c:pt idx="4">
                  <c:v>0.03</c:v>
                </c:pt>
                <c:pt idx="5">
                  <c:v>#N/A</c:v>
                </c:pt>
                <c:pt idx="6">
                  <c:v>0.01</c:v>
                </c:pt>
                <c:pt idx="7">
                  <c:v>#N/A</c:v>
                </c:pt>
                <c:pt idx="8">
                  <c:v>#N/A</c:v>
                </c:pt>
                <c:pt idx="9">
                  <c:v>0</c:v>
                </c:pt>
              </c:numCache>
            </c:numRef>
          </c:val>
        </c:ser>
        <c:dLbls>
          <c:showLegendKey val="0"/>
          <c:showVal val="0"/>
          <c:showCatName val="0"/>
          <c:showSerName val="0"/>
          <c:showPercent val="0"/>
          <c:showBubbleSize val="0"/>
        </c:dLbls>
        <c:gapWidth val="150"/>
        <c:overlap val="100"/>
        <c:axId val="232193784"/>
        <c:axId val="226993568"/>
      </c:barChart>
      <c:catAx>
        <c:axId val="23219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93568"/>
        <c:crosses val="autoZero"/>
        <c:auto val="1"/>
        <c:lblAlgn val="ctr"/>
        <c:lblOffset val="100"/>
        <c:tickLblSkip val="1"/>
        <c:tickMarkSkip val="1"/>
        <c:noMultiLvlLbl val="0"/>
      </c:catAx>
      <c:valAx>
        <c:axId val="2269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193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2287</c:v>
                </c:pt>
                <c:pt idx="5">
                  <c:v>2379</c:v>
                </c:pt>
                <c:pt idx="8">
                  <c:v>2460</c:v>
                </c:pt>
                <c:pt idx="11">
                  <c:v>2592</c:v>
                </c:pt>
                <c:pt idx="14">
                  <c:v>2573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36</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314</c:v>
                </c:pt>
                <c:pt idx="3">
                  <c:v>373</c:v>
                </c:pt>
                <c:pt idx="6">
                  <c:v>332</c:v>
                </c:pt>
                <c:pt idx="9">
                  <c:v>343</c:v>
                </c:pt>
                <c:pt idx="12">
                  <c:v>359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3521</c:v>
                </c:pt>
                <c:pt idx="3">
                  <c:v>3502</c:v>
                </c:pt>
                <c:pt idx="6">
                  <c:v>3411</c:v>
                </c:pt>
                <c:pt idx="9">
                  <c:v>3234</c:v>
                </c:pt>
                <c:pt idx="12">
                  <c:v>3075</c:v>
                </c:pt>
              </c:numCache>
            </c:numRef>
          </c:val>
        </c:ser>
        <c:dLbls>
          <c:showLegendKey val="0"/>
          <c:showVal val="0"/>
          <c:showCatName val="0"/>
          <c:showSerName val="0"/>
          <c:showPercent val="0"/>
          <c:showBubbleSize val="0"/>
        </c:dLbls>
        <c:gapWidth val="100"/>
        <c:overlap val="100"/>
        <c:axId val="157691520"/>
        <c:axId val="15831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1584</c:v>
                </c:pt>
                <c:pt idx="2">
                  <c:v>#N/A</c:v>
                </c:pt>
                <c:pt idx="3">
                  <c:v>#N/A</c:v>
                </c:pt>
                <c:pt idx="4">
                  <c:v>1532</c:v>
                </c:pt>
                <c:pt idx="5">
                  <c:v>#N/A</c:v>
                </c:pt>
                <c:pt idx="6">
                  <c:v>#N/A</c:v>
                </c:pt>
                <c:pt idx="7">
                  <c:v>1284</c:v>
                </c:pt>
                <c:pt idx="8">
                  <c:v>#N/A</c:v>
                </c:pt>
                <c:pt idx="9">
                  <c:v>#N/A</c:v>
                </c:pt>
                <c:pt idx="10">
                  <c:v>986</c:v>
                </c:pt>
                <c:pt idx="11">
                  <c:v>#N/A</c:v>
                </c:pt>
                <c:pt idx="12">
                  <c:v>#N/A</c:v>
                </c:pt>
                <c:pt idx="13">
                  <c:v>862</c:v>
                </c:pt>
                <c:pt idx="14">
                  <c:v>#N/A</c:v>
                </c:pt>
              </c:numCache>
            </c:numRef>
          </c:val>
          <c:smooth val="0"/>
        </c:ser>
        <c:dLbls>
          <c:showLegendKey val="0"/>
          <c:showVal val="0"/>
          <c:showCatName val="0"/>
          <c:showSerName val="0"/>
          <c:showPercent val="0"/>
          <c:showBubbleSize val="0"/>
        </c:dLbls>
        <c:marker val="1"/>
        <c:smooth val="0"/>
        <c:axId val="157691520"/>
        <c:axId val="158315504"/>
      </c:lineChart>
      <c:catAx>
        <c:axId val="1576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315504"/>
        <c:crosses val="autoZero"/>
        <c:auto val="1"/>
        <c:lblAlgn val="ctr"/>
        <c:lblOffset val="100"/>
        <c:tickLblSkip val="1"/>
        <c:tickMarkSkip val="1"/>
        <c:noMultiLvlLbl val="0"/>
      </c:catAx>
      <c:valAx>
        <c:axId val="15831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9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25445</c:v>
                </c:pt>
                <c:pt idx="5">
                  <c:v>27509</c:v>
                </c:pt>
                <c:pt idx="8">
                  <c:v>29288</c:v>
                </c:pt>
                <c:pt idx="11">
                  <c:v>29769</c:v>
                </c:pt>
                <c:pt idx="14">
                  <c:v>29552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1045</c:v>
                </c:pt>
                <c:pt idx="5">
                  <c:v>1015</c:v>
                </c:pt>
                <c:pt idx="8">
                  <c:v>1106</c:v>
                </c:pt>
                <c:pt idx="11">
                  <c:v>1229</c:v>
                </c:pt>
                <c:pt idx="14">
                  <c:v>1291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26177</c:v>
                </c:pt>
                <c:pt idx="5">
                  <c:v>26412</c:v>
                </c:pt>
                <c:pt idx="8">
                  <c:v>26270</c:v>
                </c:pt>
                <c:pt idx="11">
                  <c:v>24495</c:v>
                </c:pt>
                <c:pt idx="14">
                  <c:v>24525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582</c:v>
                </c:pt>
                <c:pt idx="3">
                  <c:v>581</c:v>
                </c:pt>
                <c:pt idx="6">
                  <c:v>579</c:v>
                </c:pt>
                <c:pt idx="9">
                  <c:v>578</c:v>
                </c:pt>
                <c:pt idx="12">
                  <c:v>577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7471</c:v>
                </c:pt>
                <c:pt idx="3">
                  <c:v>7542</c:v>
                </c:pt>
                <c:pt idx="6">
                  <c:v>7325</c:v>
                </c:pt>
                <c:pt idx="9">
                  <c:v>6828</c:v>
                </c:pt>
                <c:pt idx="12">
                  <c:v>6435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6</c:v>
                </c:pt>
                <c:pt idx="6">
                  <c:v>5</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5243</c:v>
                </c:pt>
                <c:pt idx="3">
                  <c:v>5642</c:v>
                </c:pt>
                <c:pt idx="6">
                  <c:v>5967</c:v>
                </c:pt>
                <c:pt idx="9">
                  <c:v>5887</c:v>
                </c:pt>
                <c:pt idx="12">
                  <c:v>5573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118</c:v>
                </c:pt>
                <c:pt idx="3">
                  <c:v>59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30539</c:v>
                </c:pt>
                <c:pt idx="3">
                  <c:v>32186</c:v>
                </c:pt>
                <c:pt idx="6">
                  <c:v>34181</c:v>
                </c:pt>
                <c:pt idx="9">
                  <c:v>34280</c:v>
                </c:pt>
                <c:pt idx="12">
                  <c:v>33766</c:v>
                </c:pt>
              </c:numCache>
            </c:numRef>
          </c:val>
        </c:ser>
        <c:dLbls>
          <c:showLegendKey val="0"/>
          <c:showVal val="0"/>
          <c:showCatName val="0"/>
          <c:showSerName val="0"/>
          <c:showPercent val="0"/>
          <c:showBubbleSize val="0"/>
        </c:dLbls>
        <c:gapWidth val="100"/>
        <c:overlap val="100"/>
        <c:axId val="232192664"/>
        <c:axId val="233049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2192664"/>
        <c:axId val="233049000"/>
      </c:lineChart>
      <c:catAx>
        <c:axId val="23219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049000"/>
        <c:crosses val="autoZero"/>
        <c:auto val="1"/>
        <c:lblAlgn val="ctr"/>
        <c:lblOffset val="100"/>
        <c:tickLblSkip val="1"/>
        <c:tickMarkSkip val="1"/>
        <c:noMultiLvlLbl val="0"/>
      </c:catAx>
      <c:valAx>
        <c:axId val="233049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19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{9C81A7F0-4ED1-43D4-8F25-5ED98C660700}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{050246BE-8ED5-462F-BCD6-A55C0DE097ED}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{6976F2A5-6F6A-46D9-8E59-FF6320E5A8F5}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{B1F1344A-CA8C-4E42-8847-2C870F852E76}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{3FFECA18-3EF5-4A47-B38E-3A38B54F1F36}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{1670F759-8107-405B-8F11-2A89B446B44A}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{7234296A-1D68-4BAB-A66E-44246DC3AEED}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{323235A9-D7BD-4A55-8E00-1C1A1942677A}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{B25E03E2-658D-45CD-9C7A-FD6DEBA1F19B}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{5E7EB097-5B75-4BBC-9B9D-5B7EF818582F}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2630320"/>
        <c:axId val="230629200"/>
      </c:scatterChart>
      <c:valAx>
        <c:axId val="232630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629200"/>
        <c:crosses val="autoZero"/>
        <c:crossBetween val="midCat"/>
      </c:valAx>
      <c:valAx>
        <c:axId val="230629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63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{AE0F3328-31F1-46D7-BE6E-BDE357F267DF}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{616859CB-8B2C-4384-99DE-B8EF35FB79DB}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{D70B04A7-A423-4AF3-A955-D963D3CDA39A}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{BA5E4524-C47B-4BC4-9BE5-B60576A49BC8}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{B8AE8BC9-9626-4F07-8D0E-2B519628A5D5}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8.6999999999999993</c:v>
                </c:pt>
                <c:pt idx="2">
                  <c:v>7.9</c:v>
                </c:pt>
                <c:pt idx="3">
                  <c:v>7</c:v>
                </c:pt>
                <c:pt idx="4">
                  <c:v>5.7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{EE7269C1-7AB5-46C2-988D-8C824F718914}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{E1BDEA55-F921-4990-93C3-B6CB9A558CDC}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{26AE596A-688B-4286-BA4D-3DF341828B0E}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{AAE9BE3A-2301-409A-9BD2-941D4107DEFA}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{753955D6-E516-45DE-AFC5-62B3DD2CA013}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33020736"/>
        <c:axId val="236719096"/>
      </c:scatterChart>
      <c:valAx>
        <c:axId val="233020736"/>
        <c:scaling>
          <c:orientation val="minMax"/>
          <c:max val="11.29999999999999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719096"/>
        <c:crosses val="autoZero"/>
        <c:crossBetween val="midCat"/>
      </c:valAx>
      <c:valAx>
        <c:axId val="236719096"/>
        <c:scaling>
          <c:orientation val="minMax"/>
          <c:max val="7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020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年度以降減少傾向にあり、平成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既発債の定期償還に加え、高利残債の利率見直し交渉を積極的に行い、公債費負担を抑えるとともに庁舎建設事業等の大型事業の進行中ではあるが、交付税算入率の高い合併特例債を計画的に活用してきた結果であると分析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は、合併特例債の発行可能額が枯渇し、本債の活用を予定しており、算入公債費等が減少するため</a:t>
          </a:r>
          <a:r>
            <a:rPr kumimoji="1" lang="ja-JP" altLang="ja-JP" sz="1100">
              <a:solidFill>
                <a:schemeClr val="dk1"/>
              </a:solidFill>
              <a:effectLst/>
              <a:latin typeface="+mn-lt"/>
              <a:ea typeface="+mn-ea"/>
              <a:cs typeface="+mn-cs"/>
            </a:rPr>
            <a:t>比率の悪化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懸念される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慎重な財政計画の下、適量、適切な事業実施により各比率の改善に努める必要がある。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a:t>
          </a:r>
          <a:r>
            <a:rPr kumimoji="1" lang="ja-JP" altLang="en-US" sz="1100">
              <a:solidFill>
                <a:schemeClr val="dk1"/>
              </a:solidFill>
              <a:effectLst/>
              <a:latin typeface="+mn-lt"/>
              <a:ea typeface="+mn-ea"/>
              <a:cs typeface="+mn-cs"/>
            </a:rPr>
            <a:t>の定期償還等による将来負担の減少をはじめとし、分子構成項目全体で減少した。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分子となる</a:t>
          </a:r>
          <a:r>
            <a:rPr kumimoji="1" lang="ja-JP" altLang="ja-JP" sz="1100">
              <a:solidFill>
                <a:schemeClr val="dk1"/>
              </a:solidFill>
              <a:effectLst/>
              <a:latin typeface="+mn-lt"/>
              <a:ea typeface="+mn-ea"/>
              <a:cs typeface="+mn-cs"/>
            </a:rPr>
            <a:t>将来負担額に対し、約</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年度末）の充当可能基金を保有していること</a:t>
          </a:r>
          <a:r>
            <a:rPr kumimoji="1" lang="ja-JP" altLang="en-US" sz="1100">
              <a:solidFill>
                <a:schemeClr val="dk1"/>
              </a:solidFill>
              <a:effectLst/>
              <a:latin typeface="+mn-lt"/>
              <a:ea typeface="+mn-ea"/>
              <a:cs typeface="+mn-cs"/>
            </a:rPr>
            <a:t>などから、将来負担比率は生じておらず、実質的には、</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ポイントの改善がみられた。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主な将来負担の要素である</a:t>
          </a:r>
          <a:r>
            <a:rPr kumimoji="1" lang="ja-JP" altLang="ja-JP" sz="1100">
              <a:solidFill>
                <a:schemeClr val="dk1"/>
              </a:solidFill>
              <a:effectLst/>
              <a:latin typeface="+mn-lt"/>
              <a:ea typeface="+mn-ea"/>
              <a:cs typeface="+mn-cs"/>
            </a:rPr>
            <a:t>市債残高については、庁舎建設事業等の大型事業が進行中で当分の間は市債残高は増加することが予想されるが、交付税措置の高い合併特例債の優先的な利活用等により実質的な</a:t>
          </a:r>
          <a:r>
            <a:rPr kumimoji="1" lang="ja-JP" altLang="en-US" sz="1100">
              <a:solidFill>
                <a:schemeClr val="dk1"/>
              </a:solidFill>
              <a:effectLst/>
              <a:latin typeface="+mn-lt"/>
              <a:ea typeface="+mn-ea"/>
              <a:cs typeface="+mn-cs"/>
            </a:rPr>
            <a:t>将来</a:t>
          </a:r>
          <a:r>
            <a:rPr kumimoji="1" lang="ja-JP" altLang="ja-JP" sz="1100">
              <a:solidFill>
                <a:schemeClr val="dk1"/>
              </a:solidFill>
              <a:effectLst/>
              <a:latin typeface="+mn-lt"/>
              <a:ea typeface="+mn-ea"/>
              <a:cs typeface="+mn-cs"/>
            </a:rPr>
            <a:t>負担は</a:t>
          </a:r>
          <a:r>
            <a:rPr kumimoji="1" lang="ja-JP" altLang="en-US" sz="1100">
              <a:solidFill>
                <a:schemeClr val="dk1"/>
              </a:solidFill>
              <a:effectLst/>
              <a:latin typeface="+mn-lt"/>
              <a:ea typeface="+mn-ea"/>
              <a:cs typeface="+mn-cs"/>
            </a:rPr>
            <a:t>抑え</a:t>
          </a:r>
          <a:r>
            <a:rPr kumimoji="1" lang="ja-JP" altLang="ja-JP" sz="1100">
              <a:solidFill>
                <a:schemeClr val="dk1"/>
              </a:solidFill>
              <a:effectLst/>
              <a:latin typeface="+mn-lt"/>
              <a:ea typeface="+mn-ea"/>
              <a:cs typeface="+mn-cs"/>
            </a:rPr>
            <a:t>られている。また、退職手当負担（見込）額についても団塊世代の大量退職が続いてきたが、適正な定員管理により新規採用を最小限に留めていることなどから抑制されているが、今後は</a:t>
          </a:r>
          <a:r>
            <a:rPr kumimoji="1" lang="ja-JP" altLang="en-US" sz="1100">
              <a:solidFill>
                <a:schemeClr val="dk1"/>
              </a:solidFill>
              <a:effectLst/>
              <a:latin typeface="+mn-lt"/>
              <a:ea typeface="+mn-ea"/>
              <a:cs typeface="+mn-cs"/>
            </a:rPr>
            <a:t>市税の減収や</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段階的縮減期間に入っていることなどから、</a:t>
          </a:r>
          <a:r>
            <a:rPr kumimoji="1" lang="ja-JP" altLang="ja-JP" sz="1100">
              <a:solidFill>
                <a:schemeClr val="dk1"/>
              </a:solidFill>
              <a:effectLst/>
              <a:latin typeface="+mn-lt"/>
              <a:ea typeface="+mn-ea"/>
              <a:cs typeface="+mn-cs"/>
            </a:rPr>
            <a:t>財源不足</a:t>
          </a:r>
          <a:r>
            <a:rPr kumimoji="1" lang="ja-JP" altLang="en-US" sz="1100">
              <a:solidFill>
                <a:schemeClr val="dk1"/>
              </a:solidFill>
              <a:effectLst/>
              <a:latin typeface="+mn-lt"/>
              <a:ea typeface="+mn-ea"/>
              <a:cs typeface="+mn-cs"/>
            </a:rPr>
            <a:t>を補うため、</a:t>
          </a:r>
          <a:r>
            <a:rPr kumimoji="1" lang="ja-JP" altLang="ja-JP" sz="1100">
              <a:solidFill>
                <a:schemeClr val="dk1"/>
              </a:solidFill>
              <a:effectLst/>
              <a:latin typeface="+mn-lt"/>
              <a:ea typeface="+mn-ea"/>
              <a:cs typeface="+mn-cs"/>
            </a:rPr>
            <a:t>財政調整基金等からの繰入れにより収支の</a:t>
          </a:r>
          <a:r>
            <a:rPr kumimoji="1" lang="ja-JP" altLang="en-US" sz="1100">
              <a:solidFill>
                <a:schemeClr val="dk1"/>
              </a:solidFill>
              <a:effectLst/>
              <a:latin typeface="+mn-lt"/>
              <a:ea typeface="+mn-ea"/>
              <a:cs typeface="+mn-cs"/>
            </a:rPr>
            <a:t>均衡を</a:t>
          </a:r>
          <a:r>
            <a:rPr kumimoji="1" lang="ja-JP" altLang="ja-JP" sz="1100">
              <a:solidFill>
                <a:schemeClr val="dk1"/>
              </a:solidFill>
              <a:effectLst/>
              <a:latin typeface="+mn-lt"/>
              <a:ea typeface="+mn-ea"/>
              <a:cs typeface="+mn-cs"/>
            </a:rPr>
            <a:t>保つことが予測されるが、事務事業の効率化、適正化を図り、歳出抑制に努めるとともに慎重な市債発行と基金運用に努めることが重要である。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年度から財源不足団体となっており、平成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年度の財政力指数は前年度に比べ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ポイント悪化した。　</a:t>
          </a:r>
          <a:r>
            <a:rPr kumimoji="1" lang="ja-JP" altLang="en-US" sz="1100">
              <a:solidFill>
                <a:schemeClr val="dk1"/>
              </a:solidFill>
              <a:effectLst/>
              <a:latin typeface="+mn-lt"/>
              <a:ea typeface="+mn-ea"/>
              <a:cs typeface="+mn-cs"/>
            </a:rPr>
            <a:t>主な原因として</a:t>
          </a:r>
          <a:r>
            <a:rPr kumimoji="1" lang="ja-JP" altLang="ja-JP" sz="1100">
              <a:solidFill>
                <a:schemeClr val="dk1"/>
              </a:solidFill>
              <a:effectLst/>
              <a:latin typeface="+mn-lt"/>
              <a:ea typeface="+mn-ea"/>
              <a:cs typeface="+mn-cs"/>
            </a:rPr>
            <a:t>法人市民税で</a:t>
          </a:r>
          <a:r>
            <a:rPr kumimoji="1" lang="ja-JP" altLang="en-US" sz="1100">
              <a:solidFill>
                <a:schemeClr val="dk1"/>
              </a:solidFill>
              <a:effectLst/>
              <a:latin typeface="+mn-lt"/>
              <a:ea typeface="+mn-ea"/>
              <a:cs typeface="+mn-cs"/>
            </a:rPr>
            <a:t>中国経済の減速や為替レートの変動等により</a:t>
          </a:r>
          <a:r>
            <a:rPr kumimoji="1" lang="ja-JP" altLang="ja-JP" sz="1100">
              <a:solidFill>
                <a:schemeClr val="dk1"/>
              </a:solidFill>
              <a:effectLst/>
              <a:latin typeface="+mn-lt"/>
              <a:ea typeface="+mn-ea"/>
              <a:cs typeface="+mn-cs"/>
            </a:rPr>
            <a:t>市内大手企業の業績が</a:t>
          </a:r>
          <a:r>
            <a:rPr kumimoji="1" lang="ja-JP" altLang="en-US" sz="1100">
              <a:solidFill>
                <a:schemeClr val="dk1"/>
              </a:solidFill>
              <a:effectLst/>
              <a:latin typeface="+mn-lt"/>
              <a:ea typeface="+mn-ea"/>
              <a:cs typeface="+mn-cs"/>
            </a:rPr>
            <a:t>悪化し大幅な減収となったものと分析している。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58208</xdr:rowOff>
    </xdr:to>
    <xdr:cxnSp macro="">
      <xdr:nvCxnSpPr>
        <xdr:cNvPr id="68" name="直線コネクタ 67"/>
        <xdr:cNvCxnSpPr/>
      </xdr:nvCxnSpPr>
      <xdr:spPr>
        <a:xfrm>
          <a:off x="4114800" y="638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17992</xdr:rowOff>
    </xdr:from>
    <xdr:to>
      <xdr:col>6</xdr:col>
      <xdr:colOff>0</xdr:colOff>
      <xdr:row>37</xdr:row>
      <xdr:rowOff>38100</xdr:rowOff>
    </xdr:to>
    <xdr:cxnSp macro="">
      <xdr:nvCxnSpPr>
        <xdr:cNvPr id="71" name="直線コネクタ 70"/>
        <xdr:cNvCxnSpPr/>
      </xdr:nvCxnSpPr>
      <xdr:spPr>
        <a:xfrm>
          <a:off x="3225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17992</xdr:rowOff>
    </xdr:from>
    <xdr:to>
      <xdr:col>4</xdr:col>
      <xdr:colOff>482600</xdr:colOff>
      <xdr:row>37</xdr:row>
      <xdr:rowOff>58208</xdr:rowOff>
    </xdr:to>
    <xdr:cxnSp macro="">
      <xdr:nvCxnSpPr>
        <xdr:cNvPr id="74" name="直線コネクタ 73"/>
        <xdr:cNvCxnSpPr/>
      </xdr:nvCxnSpPr>
      <xdr:spPr>
        <a:xfrm flipV="1">
          <a:off x="2336800" y="63616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58208</xdr:rowOff>
    </xdr:to>
    <xdr:cxnSp macro="">
      <xdr:nvCxnSpPr>
        <xdr:cNvPr id="77" name="直線コネクタ 76"/>
        <xdr:cNvCxnSpPr/>
      </xdr:nvCxnSpPr>
      <xdr:spPr>
        <a:xfrm>
          <a:off x="1447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7408</xdr:rowOff>
    </xdr:from>
    <xdr:to>
      <xdr:col>7</xdr:col>
      <xdr:colOff>203200</xdr:colOff>
      <xdr:row>37</xdr:row>
      <xdr:rowOff>109008</xdr:rowOff>
    </xdr:to>
    <xdr:sp macro="" textlink="">
      <xdr:nvSpPr>
        <xdr:cNvPr id="87" name="円/楕円 86"/>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23935</xdr:rowOff>
    </xdr:from>
    <xdr:ext cx="762000" cy="259045"/>
    <xdr:sp macro="" textlink="">
      <xdr:nvSpPr>
        <xdr:cNvPr id="88" name="財政力該当値テキスト"/>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9" name="円/楕円 88"/>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90" name="テキスト ボックス 89"/>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138642</xdr:rowOff>
    </xdr:from>
    <xdr:to>
      <xdr:col>4</xdr:col>
      <xdr:colOff>533400</xdr:colOff>
      <xdr:row>37</xdr:row>
      <xdr:rowOff>68792</xdr:rowOff>
    </xdr:to>
    <xdr:sp macro="" textlink="">
      <xdr:nvSpPr>
        <xdr:cNvPr id="91" name="円/楕円 90"/>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78969</xdr:rowOff>
    </xdr:from>
    <xdr:ext cx="762000" cy="259045"/>
    <xdr:sp macro="" textlink="">
      <xdr:nvSpPr>
        <xdr:cNvPr id="92" name="テキスト ボックス 91"/>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7408</xdr:rowOff>
    </xdr:from>
    <xdr:to>
      <xdr:col>3</xdr:col>
      <xdr:colOff>330200</xdr:colOff>
      <xdr:row>37</xdr:row>
      <xdr:rowOff>109008</xdr:rowOff>
    </xdr:to>
    <xdr:sp macro="" textlink="">
      <xdr:nvSpPr>
        <xdr:cNvPr id="93" name="円/楕円 92"/>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119185</xdr:rowOff>
    </xdr:from>
    <xdr:ext cx="762000" cy="259045"/>
    <xdr:sp macro="" textlink="">
      <xdr:nvSpPr>
        <xdr:cNvPr id="94" name="テキスト ボックス 93"/>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歳入面では、法人市民税</a:t>
          </a:r>
          <a:r>
            <a:rPr kumimoji="1" lang="ja-JP" altLang="en-US" sz="1100">
              <a:solidFill>
                <a:schemeClr val="dk1"/>
              </a:solidFill>
              <a:effectLst/>
              <a:latin typeface="+mn-lt"/>
              <a:ea typeface="+mn-ea"/>
              <a:cs typeface="+mn-cs"/>
            </a:rPr>
            <a:t>で大幅な減収がみられ</a:t>
          </a:r>
          <a:r>
            <a:rPr kumimoji="1" lang="ja-JP" altLang="ja-JP" sz="1100">
              <a:solidFill>
                <a:schemeClr val="dk1"/>
              </a:solidFill>
              <a:effectLst/>
              <a:latin typeface="+mn-lt"/>
              <a:ea typeface="+mn-ea"/>
              <a:cs typeface="+mn-cs"/>
            </a:rPr>
            <a:t>、歳出面では、</a:t>
          </a:r>
          <a:r>
            <a:rPr kumimoji="1" lang="ja-JP" altLang="en-US" sz="1100">
              <a:solidFill>
                <a:schemeClr val="dk1"/>
              </a:solidFill>
              <a:effectLst/>
              <a:latin typeface="+mn-lt"/>
              <a:ea typeface="+mn-ea"/>
              <a:cs typeface="+mn-cs"/>
            </a:rPr>
            <a:t>子ども子育て支援法に基づく私立保育所及び幼稚園への負担金等の増加で補助費が増加し、少子高齢化等を背景とした介護保険事業特別会計等への繰出金が増加</a:t>
          </a:r>
          <a:r>
            <a:rPr kumimoji="1" lang="ja-JP" altLang="ja-JP" sz="1100">
              <a:solidFill>
                <a:schemeClr val="dk1"/>
              </a:solidFill>
              <a:effectLst/>
              <a:latin typeface="+mn-lt"/>
              <a:ea typeface="+mn-ea"/>
              <a:cs typeface="+mn-cs"/>
            </a:rPr>
            <a:t>したためと分析している。人件費においては、類似団体中の順位が極めて悪いことから、業務の抜本的見直しの下、改善が必要と考える。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合併算定替</a:t>
          </a:r>
          <a:r>
            <a:rPr kumimoji="1" lang="ja-JP" altLang="en-US" sz="1100">
              <a:solidFill>
                <a:schemeClr val="dk1"/>
              </a:solidFill>
              <a:effectLst/>
              <a:latin typeface="+mn-lt"/>
              <a:ea typeface="+mn-ea"/>
              <a:cs typeface="+mn-cs"/>
            </a:rPr>
            <a:t>段階的縮減期間に入っていることから、経常一般財源収入の先行きに</a:t>
          </a:r>
          <a:r>
            <a:rPr kumimoji="1" lang="ja-JP" altLang="ja-JP" sz="1100">
              <a:solidFill>
                <a:schemeClr val="dk1"/>
              </a:solidFill>
              <a:effectLst/>
              <a:latin typeface="+mn-lt"/>
              <a:ea typeface="+mn-ea"/>
              <a:cs typeface="+mn-cs"/>
            </a:rPr>
            <a:t>不安要素も多く行財政改革による経常経費の削減と自主財源の更なる確保に努め</a:t>
          </a:r>
          <a:r>
            <a:rPr kumimoji="1" lang="ja-JP" altLang="en-US" sz="1100">
              <a:solidFill>
                <a:schemeClr val="dk1"/>
              </a:solidFill>
              <a:effectLst/>
              <a:latin typeface="+mn-lt"/>
              <a:ea typeface="+mn-ea"/>
              <a:cs typeface="+mn-cs"/>
            </a:rPr>
            <a:t>なければならない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109038</xdr:rowOff>
    </xdr:from>
    <xdr:to>
      <xdr:col>7</xdr:col>
      <xdr:colOff>152400</xdr:colOff>
      <xdr:row>63</xdr:row>
      <xdr:rowOff>48804</xdr:rowOff>
    </xdr:to>
    <xdr:cxnSp macro="">
      <xdr:nvCxnSpPr>
        <xdr:cNvPr id="133" name="直線コネクタ 132"/>
        <xdr:cNvCxnSpPr/>
      </xdr:nvCxnSpPr>
      <xdr:spPr>
        <a:xfrm>
          <a:off x="4114800" y="10567488"/>
          <a:ext cx="8382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67673</xdr:rowOff>
    </xdr:from>
    <xdr:to>
      <xdr:col>6</xdr:col>
      <xdr:colOff>0</xdr:colOff>
      <xdr:row>61</xdr:row>
      <xdr:rowOff>109038</xdr:rowOff>
    </xdr:to>
    <xdr:cxnSp macro="">
      <xdr:nvCxnSpPr>
        <xdr:cNvPr id="136" name="直線コネクタ 135"/>
        <xdr:cNvCxnSpPr/>
      </xdr:nvCxnSpPr>
      <xdr:spPr>
        <a:xfrm>
          <a:off x="3225800" y="105261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67673</xdr:rowOff>
    </xdr:from>
    <xdr:to>
      <xdr:col>4</xdr:col>
      <xdr:colOff>482600</xdr:colOff>
      <xdr:row>62</xdr:row>
      <xdr:rowOff>144417</xdr:rowOff>
    </xdr:to>
    <xdr:cxnSp macro="">
      <xdr:nvCxnSpPr>
        <xdr:cNvPr id="139" name="直線コネクタ 138"/>
        <xdr:cNvCxnSpPr/>
      </xdr:nvCxnSpPr>
      <xdr:spPr>
        <a:xfrm flipV="1">
          <a:off x="2336800" y="1052612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171087</xdr:rowOff>
    </xdr:from>
    <xdr:to>
      <xdr:col>3</xdr:col>
      <xdr:colOff>279400</xdr:colOff>
      <xdr:row>62</xdr:row>
      <xdr:rowOff>144417</xdr:rowOff>
    </xdr:to>
    <xdr:cxnSp macro="">
      <xdr:nvCxnSpPr>
        <xdr:cNvPr id="142" name="直線コネクタ 141"/>
        <xdr:cNvCxnSpPr/>
      </xdr:nvCxnSpPr>
      <xdr:spPr>
        <a:xfrm>
          <a:off x="1447800" y="106295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169454</xdr:rowOff>
    </xdr:from>
    <xdr:to>
      <xdr:col>7</xdr:col>
      <xdr:colOff>203200</xdr:colOff>
      <xdr:row>63</xdr:row>
      <xdr:rowOff>99604</xdr:rowOff>
    </xdr:to>
    <xdr:sp macro="" textlink="">
      <xdr:nvSpPr>
        <xdr:cNvPr id="152" name="円/楕円 151"/>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14531</xdr:rowOff>
    </xdr:from>
    <xdr:ext cx="762000" cy="259045"/>
    <xdr:sp macro="" textlink="">
      <xdr:nvSpPr>
        <xdr:cNvPr id="153" name="財政構造の弾力性該当値テキスト"/>
        <xdr:cNvSpPr txBox="1"/>
      </xdr:nvSpPr>
      <xdr:spPr>
        <a:xfrm>
          <a:off x="50419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58238</xdr:rowOff>
    </xdr:from>
    <xdr:to>
      <xdr:col>6</xdr:col>
      <xdr:colOff>50800</xdr:colOff>
      <xdr:row>61</xdr:row>
      <xdr:rowOff>159838</xdr:rowOff>
    </xdr:to>
    <xdr:sp macro="" textlink="">
      <xdr:nvSpPr>
        <xdr:cNvPr id="154" name="円/楕円 153"/>
        <xdr:cNvSpPr/>
      </xdr:nvSpPr>
      <xdr:spPr>
        <a:xfrm>
          <a:off x="4064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170015</xdr:rowOff>
    </xdr:from>
    <xdr:ext cx="736600" cy="259045"/>
    <xdr:sp macro="" textlink="">
      <xdr:nvSpPr>
        <xdr:cNvPr id="155" name="テキスト ボックス 154"/>
        <xdr:cNvSpPr txBox="1"/>
      </xdr:nvSpPr>
      <xdr:spPr>
        <a:xfrm>
          <a:off x="3733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6" name="円/楕円 155"/>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128650</xdr:rowOff>
    </xdr:from>
    <xdr:ext cx="762000" cy="259045"/>
    <xdr:sp macro="" textlink="">
      <xdr:nvSpPr>
        <xdr:cNvPr id="157" name="テキスト ボックス 156"/>
        <xdr:cNvSpPr txBox="1"/>
      </xdr:nvSpPr>
      <xdr:spPr>
        <a:xfrm>
          <a:off x="2844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8" name="円/楕円 157"/>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33944</xdr:rowOff>
    </xdr:from>
    <xdr:ext cx="762000" cy="259045"/>
    <xdr:sp macro="" textlink="">
      <xdr:nvSpPr>
        <xdr:cNvPr id="159" name="テキスト ボックス 158"/>
        <xdr:cNvSpPr txBox="1"/>
      </xdr:nvSpPr>
      <xdr:spPr>
        <a:xfrm>
          <a:off x="1955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120287</xdr:rowOff>
    </xdr:from>
    <xdr:to>
      <xdr:col>2</xdr:col>
      <xdr:colOff>127000</xdr:colOff>
      <xdr:row>62</xdr:row>
      <xdr:rowOff>50437</xdr:rowOff>
    </xdr:to>
    <xdr:sp macro="" textlink="">
      <xdr:nvSpPr>
        <xdr:cNvPr id="160" name="円/楕円 159"/>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60614</xdr:rowOff>
    </xdr:from>
    <xdr:ext cx="762000" cy="259045"/>
    <xdr:sp macro="" textlink="">
      <xdr:nvSpPr>
        <xdr:cNvPr id="161" name="テキスト ボックス 160"/>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人件費、物件費及び維持補修費の人口１人あたり決算額は、前年度より</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今後は、公共施設等総合管理計画に基づき、全庁的に統廃合議論を活発化させ</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、トップランナー方式</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示された民間委託</a:t>
          </a:r>
          <a:r>
            <a:rPr kumimoji="1" lang="ja-JP" altLang="en-US" sz="1100">
              <a:solidFill>
                <a:schemeClr val="dk1"/>
              </a:solidFill>
              <a:effectLst/>
              <a:latin typeface="+mn-lt"/>
              <a:ea typeface="+mn-ea"/>
              <a:cs typeface="+mn-cs"/>
            </a:rPr>
            <a:t>・指定</a:t>
          </a:r>
          <a:r>
            <a:rPr kumimoji="1" lang="ja-JP" altLang="ja-JP" sz="1100">
              <a:solidFill>
                <a:schemeClr val="dk1"/>
              </a:solidFill>
              <a:effectLst/>
              <a:latin typeface="+mn-lt"/>
              <a:ea typeface="+mn-ea"/>
              <a:cs typeface="+mn-cs"/>
            </a:rPr>
            <a:t>管理者制度導入を検討し、管理コストの削減を図り、効率的な行財政運営に努める必要がある。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34030</xdr:rowOff>
    </xdr:from>
    <xdr:to>
      <xdr:col>7</xdr:col>
      <xdr:colOff>152400</xdr:colOff>
      <xdr:row>81</xdr:row>
      <xdr:rowOff>34843</xdr:rowOff>
    </xdr:to>
    <xdr:cxnSp macro="">
      <xdr:nvCxnSpPr>
        <xdr:cNvPr id="197" name="直線コネクタ 196"/>
        <xdr:cNvCxnSpPr/>
      </xdr:nvCxnSpPr>
      <xdr:spPr>
        <a:xfrm>
          <a:off x="4114800" y="13921480"/>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23802</xdr:rowOff>
    </xdr:from>
    <xdr:to>
      <xdr:col>6</xdr:col>
      <xdr:colOff>0</xdr:colOff>
      <xdr:row>81</xdr:row>
      <xdr:rowOff>34030</xdr:rowOff>
    </xdr:to>
    <xdr:cxnSp macro="">
      <xdr:nvCxnSpPr>
        <xdr:cNvPr id="200" name="直線コネクタ 199"/>
        <xdr:cNvCxnSpPr/>
      </xdr:nvCxnSpPr>
      <xdr:spPr>
        <a:xfrm>
          <a:off x="3225800" y="13911252"/>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23802</xdr:rowOff>
    </xdr:from>
    <xdr:to>
      <xdr:col>4</xdr:col>
      <xdr:colOff>482600</xdr:colOff>
      <xdr:row>81</xdr:row>
      <xdr:rowOff>27837</xdr:rowOff>
    </xdr:to>
    <xdr:cxnSp macro="">
      <xdr:nvCxnSpPr>
        <xdr:cNvPr id="203" name="直線コネクタ 202"/>
        <xdr:cNvCxnSpPr/>
      </xdr:nvCxnSpPr>
      <xdr:spPr>
        <a:xfrm flipV="1">
          <a:off x="2336800" y="13911252"/>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27837</xdr:rowOff>
    </xdr:from>
    <xdr:to>
      <xdr:col>3</xdr:col>
      <xdr:colOff>279400</xdr:colOff>
      <xdr:row>81</xdr:row>
      <xdr:rowOff>31274</xdr:rowOff>
    </xdr:to>
    <xdr:cxnSp macro="">
      <xdr:nvCxnSpPr>
        <xdr:cNvPr id="206" name="直線コネクタ 205"/>
        <xdr:cNvCxnSpPr/>
      </xdr:nvCxnSpPr>
      <xdr:spPr>
        <a:xfrm flipV="1">
          <a:off x="1447800" y="13915287"/>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155493</xdr:rowOff>
    </xdr:from>
    <xdr:to>
      <xdr:col>7</xdr:col>
      <xdr:colOff>203200</xdr:colOff>
      <xdr:row>81</xdr:row>
      <xdr:rowOff>85643</xdr:rowOff>
    </xdr:to>
    <xdr:sp macro="" textlink="">
      <xdr:nvSpPr>
        <xdr:cNvPr id="216" name="円/楕円 215"/>
        <xdr:cNvSpPr/>
      </xdr:nvSpPr>
      <xdr:spPr>
        <a:xfrm>
          <a:off x="4902200" y="13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32320</xdr:rowOff>
    </xdr:from>
    <xdr:ext cx="762000" cy="259045"/>
    <xdr:sp macro="" textlink="">
      <xdr:nvSpPr>
        <xdr:cNvPr id="217" name="人件費・物件費等の状況該当値テキスト"/>
        <xdr:cNvSpPr txBox="1"/>
      </xdr:nvSpPr>
      <xdr:spPr>
        <a:xfrm>
          <a:off x="5041900" y="1391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154680</xdr:rowOff>
    </xdr:from>
    <xdr:to>
      <xdr:col>6</xdr:col>
      <xdr:colOff>50800</xdr:colOff>
      <xdr:row>81</xdr:row>
      <xdr:rowOff>84830</xdr:rowOff>
    </xdr:to>
    <xdr:sp macro="" textlink="">
      <xdr:nvSpPr>
        <xdr:cNvPr id="218" name="円/楕円 217"/>
        <xdr:cNvSpPr/>
      </xdr:nvSpPr>
      <xdr:spPr>
        <a:xfrm>
          <a:off x="4064000" y="13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69607</xdr:rowOff>
    </xdr:from>
    <xdr:ext cx="736600" cy="259045"/>
    <xdr:sp macro="" textlink="">
      <xdr:nvSpPr>
        <xdr:cNvPr id="219" name="テキスト ボックス 218"/>
        <xdr:cNvSpPr txBox="1"/>
      </xdr:nvSpPr>
      <xdr:spPr>
        <a:xfrm>
          <a:off x="3733800" y="1395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144452</xdr:rowOff>
    </xdr:from>
    <xdr:to>
      <xdr:col>4</xdr:col>
      <xdr:colOff>533400</xdr:colOff>
      <xdr:row>81</xdr:row>
      <xdr:rowOff>74602</xdr:rowOff>
    </xdr:to>
    <xdr:sp macro="" textlink="">
      <xdr:nvSpPr>
        <xdr:cNvPr id="220" name="円/楕円 219"/>
        <xdr:cNvSpPr/>
      </xdr:nvSpPr>
      <xdr:spPr>
        <a:xfrm>
          <a:off x="3175000" y="13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59379</xdr:rowOff>
    </xdr:from>
    <xdr:ext cx="762000" cy="259045"/>
    <xdr:sp macro="" textlink="">
      <xdr:nvSpPr>
        <xdr:cNvPr id="221" name="テキスト ボックス 220"/>
        <xdr:cNvSpPr txBox="1"/>
      </xdr:nvSpPr>
      <xdr:spPr>
        <a:xfrm>
          <a:off x="2844800" y="1394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148487</xdr:rowOff>
    </xdr:from>
    <xdr:to>
      <xdr:col>3</xdr:col>
      <xdr:colOff>330200</xdr:colOff>
      <xdr:row>81</xdr:row>
      <xdr:rowOff>78637</xdr:rowOff>
    </xdr:to>
    <xdr:sp macro="" textlink="">
      <xdr:nvSpPr>
        <xdr:cNvPr id="222" name="円/楕円 221"/>
        <xdr:cNvSpPr/>
      </xdr:nvSpPr>
      <xdr:spPr>
        <a:xfrm>
          <a:off x="2286000" y="138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63414</xdr:rowOff>
    </xdr:from>
    <xdr:ext cx="762000" cy="259045"/>
    <xdr:sp macro="" textlink="">
      <xdr:nvSpPr>
        <xdr:cNvPr id="223" name="テキスト ボックス 222"/>
        <xdr:cNvSpPr txBox="1"/>
      </xdr:nvSpPr>
      <xdr:spPr>
        <a:xfrm>
          <a:off x="1955800" y="139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151924</xdr:rowOff>
    </xdr:from>
    <xdr:to>
      <xdr:col>2</xdr:col>
      <xdr:colOff>127000</xdr:colOff>
      <xdr:row>81</xdr:row>
      <xdr:rowOff>82074</xdr:rowOff>
    </xdr:to>
    <xdr:sp macro="" textlink="">
      <xdr:nvSpPr>
        <xdr:cNvPr id="224" name="円/楕円 223"/>
        <xdr:cNvSpPr/>
      </xdr:nvSpPr>
      <xdr:spPr>
        <a:xfrm>
          <a:off x="1397000" y="138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66851</xdr:rowOff>
    </xdr:from>
    <xdr:ext cx="762000" cy="259045"/>
    <xdr:sp macro="" textlink="">
      <xdr:nvSpPr>
        <xdr:cNvPr id="225" name="テキスト ボックス 224"/>
        <xdr:cNvSpPr txBox="1"/>
      </xdr:nvSpPr>
      <xdr:spPr>
        <a:xfrm>
          <a:off x="1066800" y="1395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給料表上の引上げ率の相違等により、前年度比で</a:t>
          </a:r>
          <a:r>
            <a:rPr kumimoji="1" lang="en-US" altLang="ja-JP" sz="1100">
              <a:latin typeface="ＭＳ Ｐゴシック"/>
            </a:rPr>
            <a:t>0.1</a:t>
          </a:r>
          <a:r>
            <a:rPr kumimoji="1" lang="ja-JP" altLang="en-US" sz="1100">
              <a:latin typeface="ＭＳ Ｐゴシック"/>
            </a:rPr>
            <a:t>ポイント増加したが、引き続き全国市平均以下の状況にあり、今後も給料水準の適正化に努める必要がある。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102659</xdr:rowOff>
    </xdr:from>
    <xdr:to>
      <xdr:col>24</xdr:col>
      <xdr:colOff>558800</xdr:colOff>
      <xdr:row>84</xdr:row>
      <xdr:rowOff>112713</xdr:rowOff>
    </xdr:to>
    <xdr:cxnSp macro="">
      <xdr:nvCxnSpPr>
        <xdr:cNvPr id="263" name="直線コネクタ 262"/>
        <xdr:cNvCxnSpPr/>
      </xdr:nvCxnSpPr>
      <xdr:spPr>
        <a:xfrm>
          <a:off x="16179800" y="1450445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102659</xdr:rowOff>
    </xdr:from>
    <xdr:to>
      <xdr:col>23</xdr:col>
      <xdr:colOff>406400</xdr:colOff>
      <xdr:row>84</xdr:row>
      <xdr:rowOff>162984</xdr:rowOff>
    </xdr:to>
    <xdr:cxnSp macro="">
      <xdr:nvCxnSpPr>
        <xdr:cNvPr id="266" name="直線コネクタ 265"/>
        <xdr:cNvCxnSpPr/>
      </xdr:nvCxnSpPr>
      <xdr:spPr>
        <a:xfrm flipV="1">
          <a:off x="15290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89</xdr:row>
      <xdr:rowOff>49741</xdr:rowOff>
    </xdr:to>
    <xdr:cxnSp macro="">
      <xdr:nvCxnSpPr>
        <xdr:cNvPr id="269" name="直線コネクタ 268"/>
        <xdr:cNvCxnSpPr/>
      </xdr:nvCxnSpPr>
      <xdr:spPr>
        <a:xfrm flipV="1">
          <a:off x="14401800" y="14564784"/>
          <a:ext cx="889000" cy="7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49741</xdr:rowOff>
    </xdr:to>
    <xdr:cxnSp macro="">
      <xdr:nvCxnSpPr>
        <xdr:cNvPr id="272" name="直線コネクタ 271"/>
        <xdr:cNvCxnSpPr/>
      </xdr:nvCxnSpPr>
      <xdr:spPr>
        <a:xfrm>
          <a:off x="13512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110718</xdr:rowOff>
    </xdr:from>
    <xdr:ext cx="762000" cy="259045"/>
    <xdr:sp macro="" textlink="">
      <xdr:nvSpPr>
        <xdr:cNvPr id="274" name="テキスト ボックス 273"/>
        <xdr:cNvSpPr txBox="1"/>
      </xdr:nvSpPr>
      <xdr:spPr>
        <a:xfrm>
          <a:off x="14020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82" name="円/楕円 281"/>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78440</xdr:rowOff>
    </xdr:from>
    <xdr:ext cx="762000" cy="259045"/>
    <xdr:sp macro="" textlink="">
      <xdr:nvSpPr>
        <xdr:cNvPr id="283"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51859</xdr:rowOff>
    </xdr:from>
    <xdr:to>
      <xdr:col>23</xdr:col>
      <xdr:colOff>457200</xdr:colOff>
      <xdr:row>84</xdr:row>
      <xdr:rowOff>153459</xdr:rowOff>
    </xdr:to>
    <xdr:sp macro="" textlink="">
      <xdr:nvSpPr>
        <xdr:cNvPr id="284" name="円/楕円 283"/>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163636</xdr:rowOff>
    </xdr:from>
    <xdr:ext cx="736600" cy="259045"/>
    <xdr:sp macro="" textlink="">
      <xdr:nvSpPr>
        <xdr:cNvPr id="285" name="テキスト ボックス 284"/>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6" name="円/楕円 28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7" name="テキスト ボックス 286"/>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170391</xdr:rowOff>
    </xdr:from>
    <xdr:to>
      <xdr:col>21</xdr:col>
      <xdr:colOff>50800</xdr:colOff>
      <xdr:row>89</xdr:row>
      <xdr:rowOff>100541</xdr:rowOff>
    </xdr:to>
    <xdr:sp macro="" textlink="">
      <xdr:nvSpPr>
        <xdr:cNvPr id="288" name="円/楕円 287"/>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89" name="テキスト ボックス 288"/>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90" name="円/楕円 28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91" name="テキスト ボックス 29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の進捗により、定員管理計画を上回る職員数の減員が進んでいるが、市町合併により、広大な行政面積を有し、保育所や学校教育施設等も多いことから、住民サービスの維持に配慮しつつ、事務事業の変化を見通しながら適切な定員管理を行っていくことが重要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167398</xdr:rowOff>
    </xdr:from>
    <xdr:to>
      <xdr:col>24</xdr:col>
      <xdr:colOff>558800</xdr:colOff>
      <xdr:row>63</xdr:row>
      <xdr:rowOff>13184</xdr:rowOff>
    </xdr:to>
    <xdr:cxnSp macro="">
      <xdr:nvCxnSpPr>
        <xdr:cNvPr id="328" name="直線コネクタ 327"/>
        <xdr:cNvCxnSpPr/>
      </xdr:nvCxnSpPr>
      <xdr:spPr>
        <a:xfrm>
          <a:off x="16179800" y="1079729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62</xdr:row>
      <xdr:rowOff>167398</xdr:rowOff>
    </xdr:to>
    <xdr:cxnSp macro="">
      <xdr:nvCxnSpPr>
        <xdr:cNvPr id="331" name="直線コネクタ 330"/>
        <xdr:cNvCxnSpPr/>
      </xdr:nvCxnSpPr>
      <xdr:spPr>
        <a:xfrm>
          <a:off x="15290800" y="1078810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63</xdr:row>
      <xdr:rowOff>1694</xdr:rowOff>
    </xdr:to>
    <xdr:cxnSp macro="">
      <xdr:nvCxnSpPr>
        <xdr:cNvPr id="334" name="直線コネクタ 333"/>
        <xdr:cNvCxnSpPr/>
      </xdr:nvCxnSpPr>
      <xdr:spPr>
        <a:xfrm flipV="1">
          <a:off x="14401800" y="1078810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1694</xdr:rowOff>
    </xdr:from>
    <xdr:to>
      <xdr:col>21</xdr:col>
      <xdr:colOff>0</xdr:colOff>
      <xdr:row>63</xdr:row>
      <xdr:rowOff>2842</xdr:rowOff>
    </xdr:to>
    <xdr:cxnSp macro="">
      <xdr:nvCxnSpPr>
        <xdr:cNvPr id="337" name="直線コネクタ 336"/>
        <xdr:cNvCxnSpPr/>
      </xdr:nvCxnSpPr>
      <xdr:spPr>
        <a:xfrm flipV="1">
          <a:off x="13512800" y="10803044"/>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133834</xdr:rowOff>
    </xdr:from>
    <xdr:to>
      <xdr:col>24</xdr:col>
      <xdr:colOff>609600</xdr:colOff>
      <xdr:row>63</xdr:row>
      <xdr:rowOff>63984</xdr:rowOff>
    </xdr:to>
    <xdr:sp macro="" textlink="">
      <xdr:nvSpPr>
        <xdr:cNvPr id="347" name="円/楕円 346"/>
        <xdr:cNvSpPr/>
      </xdr:nvSpPr>
      <xdr:spPr>
        <a:xfrm>
          <a:off x="169672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105911</xdr:rowOff>
    </xdr:from>
    <xdr:ext cx="762000" cy="259045"/>
    <xdr:sp macro="" textlink="">
      <xdr:nvSpPr>
        <xdr:cNvPr id="348" name="定員管理の状況該当値テキスト"/>
        <xdr:cNvSpPr txBox="1"/>
      </xdr:nvSpPr>
      <xdr:spPr>
        <a:xfrm>
          <a:off x="17106900" y="1073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116598</xdr:rowOff>
    </xdr:from>
    <xdr:to>
      <xdr:col>23</xdr:col>
      <xdr:colOff>457200</xdr:colOff>
      <xdr:row>63</xdr:row>
      <xdr:rowOff>46748</xdr:rowOff>
    </xdr:to>
    <xdr:sp macro="" textlink="">
      <xdr:nvSpPr>
        <xdr:cNvPr id="349" name="円/楕円 348"/>
        <xdr:cNvSpPr/>
      </xdr:nvSpPr>
      <xdr:spPr>
        <a:xfrm>
          <a:off x="16129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31525</xdr:rowOff>
    </xdr:from>
    <xdr:ext cx="736600" cy="259045"/>
    <xdr:sp macro="" textlink="">
      <xdr:nvSpPr>
        <xdr:cNvPr id="350" name="テキスト ボックス 349"/>
        <xdr:cNvSpPr txBox="1"/>
      </xdr:nvSpPr>
      <xdr:spPr>
        <a:xfrm>
          <a:off x="15798800" y="1083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51" name="円/楕円 350"/>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22333</xdr:rowOff>
    </xdr:from>
    <xdr:ext cx="762000" cy="259045"/>
    <xdr:sp macro="" textlink="">
      <xdr:nvSpPr>
        <xdr:cNvPr id="352" name="テキスト ボックス 351"/>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122344</xdr:rowOff>
    </xdr:from>
    <xdr:to>
      <xdr:col>21</xdr:col>
      <xdr:colOff>50800</xdr:colOff>
      <xdr:row>63</xdr:row>
      <xdr:rowOff>52494</xdr:rowOff>
    </xdr:to>
    <xdr:sp macro="" textlink="">
      <xdr:nvSpPr>
        <xdr:cNvPr id="353" name="円/楕円 352"/>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37271</xdr:rowOff>
    </xdr:from>
    <xdr:ext cx="762000" cy="259045"/>
    <xdr:sp macro="" textlink="">
      <xdr:nvSpPr>
        <xdr:cNvPr id="354" name="テキスト ボックス 353"/>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123492</xdr:rowOff>
    </xdr:from>
    <xdr:to>
      <xdr:col>19</xdr:col>
      <xdr:colOff>533400</xdr:colOff>
      <xdr:row>63</xdr:row>
      <xdr:rowOff>53642</xdr:rowOff>
    </xdr:to>
    <xdr:sp macro="" textlink="">
      <xdr:nvSpPr>
        <xdr:cNvPr id="355" name="円/楕円 354"/>
        <xdr:cNvSpPr/>
      </xdr:nvSpPr>
      <xdr:spPr>
        <a:xfrm>
          <a:off x="13462000" y="10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38419</xdr:rowOff>
    </xdr:from>
    <xdr:ext cx="762000" cy="259045"/>
    <xdr:sp macro="" textlink="">
      <xdr:nvSpPr>
        <xdr:cNvPr id="356" name="テキスト ボックス 355"/>
        <xdr:cNvSpPr txBox="1"/>
      </xdr:nvSpPr>
      <xdr:spPr>
        <a:xfrm>
          <a:off x="13131800" y="108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新市まちづくり計画</a:t>
          </a:r>
          <a:r>
            <a:rPr kumimoji="1" lang="ja-JP" altLang="en-US" sz="1100">
              <a:solidFill>
                <a:schemeClr val="dk1"/>
              </a:solidFill>
              <a:effectLst/>
              <a:latin typeface="+mn-lt"/>
              <a:ea typeface="+mn-ea"/>
              <a:cs typeface="+mn-cs"/>
            </a:rPr>
            <a:t>期間中であり、</a:t>
          </a:r>
          <a:r>
            <a:rPr kumimoji="1" lang="ja-JP" altLang="ja-JP" sz="1100">
              <a:solidFill>
                <a:schemeClr val="dk1"/>
              </a:solidFill>
              <a:effectLst/>
              <a:latin typeface="+mn-lt"/>
              <a:ea typeface="+mn-ea"/>
              <a:cs typeface="+mn-cs"/>
            </a:rPr>
            <a:t>大型事業の進行中であるが、事業採択過程における厳しい事業費の精査や原則として市債発行額を当該年度の償還元金以下に抑制するとともに</a:t>
          </a:r>
          <a:r>
            <a:rPr kumimoji="1" lang="ja-JP" altLang="en-US" sz="1100">
              <a:solidFill>
                <a:schemeClr val="dk1"/>
              </a:solidFill>
              <a:effectLst/>
              <a:latin typeface="+mn-lt"/>
              <a:ea typeface="+mn-ea"/>
              <a:cs typeface="+mn-cs"/>
            </a:rPr>
            <a:t>合併特例債の活用を優先するなど、交付税措置率の高い市債発行を実行</a:t>
          </a:r>
          <a:r>
            <a:rPr kumimoji="1" lang="ja-JP" altLang="ja-JP" sz="1100">
              <a:solidFill>
                <a:schemeClr val="dk1"/>
              </a:solidFill>
              <a:effectLst/>
              <a:latin typeface="+mn-lt"/>
              <a:ea typeface="+mn-ea"/>
              <a:cs typeface="+mn-cs"/>
            </a:rPr>
            <a:t>してきたことなどから全国平均を下回る</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は、合併特例債の発行枠も減少していくため、</a:t>
          </a:r>
          <a:r>
            <a:rPr kumimoji="1" lang="ja-JP" altLang="ja-JP" sz="1100">
              <a:solidFill>
                <a:schemeClr val="dk1"/>
              </a:solidFill>
              <a:effectLst/>
              <a:latin typeface="+mn-lt"/>
              <a:ea typeface="+mn-ea"/>
              <a:cs typeface="+mn-cs"/>
            </a:rPr>
            <a:t>不要不急の事業を精査するとともに政策効果の高いものを採択し、市債発行を抑制するとともに発行に当たっては、交付税措置の手厚いものを</a:t>
          </a:r>
          <a:r>
            <a:rPr kumimoji="1" lang="ja-JP" altLang="en-US" sz="1100">
              <a:solidFill>
                <a:schemeClr val="dk1"/>
              </a:solidFill>
              <a:effectLst/>
              <a:latin typeface="+mn-lt"/>
              <a:ea typeface="+mn-ea"/>
              <a:cs typeface="+mn-cs"/>
            </a:rPr>
            <a:t>取捨選択</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実質的な負担が増加しないよう努める必要がある。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2903</xdr:rowOff>
    </xdr:from>
    <xdr:to>
      <xdr:col>24</xdr:col>
      <xdr:colOff>558800</xdr:colOff>
      <xdr:row>40</xdr:row>
      <xdr:rowOff>92528</xdr:rowOff>
    </xdr:to>
    <xdr:cxnSp macro="">
      <xdr:nvCxnSpPr>
        <xdr:cNvPr id="391" name="直線コネクタ 390"/>
        <xdr:cNvCxnSpPr/>
      </xdr:nvCxnSpPr>
      <xdr:spPr>
        <a:xfrm flipV="1">
          <a:off x="16179800" y="6860903"/>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154577</xdr:rowOff>
    </xdr:to>
    <xdr:cxnSp macro="">
      <xdr:nvCxnSpPr>
        <xdr:cNvPr id="394" name="直線コネクタ 393"/>
        <xdr:cNvCxnSpPr/>
      </xdr:nvCxnSpPr>
      <xdr:spPr>
        <a:xfrm flipV="1">
          <a:off x="15290800" y="69505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154577</xdr:rowOff>
    </xdr:from>
    <xdr:to>
      <xdr:col>22</xdr:col>
      <xdr:colOff>203200</xdr:colOff>
      <xdr:row>41</xdr:row>
      <xdr:rowOff>38281</xdr:rowOff>
    </xdr:to>
    <xdr:cxnSp macro="">
      <xdr:nvCxnSpPr>
        <xdr:cNvPr id="397" name="直線コネクタ 396"/>
        <xdr:cNvCxnSpPr/>
      </xdr:nvCxnSpPr>
      <xdr:spPr>
        <a:xfrm flipV="1">
          <a:off x="14401800" y="70125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41</xdr:row>
      <xdr:rowOff>100330</xdr:rowOff>
    </xdr:to>
    <xdr:cxnSp macro="">
      <xdr:nvCxnSpPr>
        <xdr:cNvPr id="400" name="直線コネクタ 399"/>
        <xdr:cNvCxnSpPr/>
      </xdr:nvCxnSpPr>
      <xdr:spPr>
        <a:xfrm flipV="1">
          <a:off x="13512800" y="70677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123553</xdr:rowOff>
    </xdr:from>
    <xdr:to>
      <xdr:col>24</xdr:col>
      <xdr:colOff>609600</xdr:colOff>
      <xdr:row>40</xdr:row>
      <xdr:rowOff>53703</xdr:rowOff>
    </xdr:to>
    <xdr:sp macro="" textlink="">
      <xdr:nvSpPr>
        <xdr:cNvPr id="410" name="円/楕円 409"/>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140080</xdr:rowOff>
    </xdr:from>
    <xdr:ext cx="762000" cy="259045"/>
    <xdr:sp macro="" textlink="">
      <xdr:nvSpPr>
        <xdr:cNvPr id="411"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12" name="円/楕円 41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413" name="テキスト ボックス 412"/>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103777</xdr:rowOff>
    </xdr:from>
    <xdr:to>
      <xdr:col>22</xdr:col>
      <xdr:colOff>254000</xdr:colOff>
      <xdr:row>41</xdr:row>
      <xdr:rowOff>33927</xdr:rowOff>
    </xdr:to>
    <xdr:sp macro="" textlink="">
      <xdr:nvSpPr>
        <xdr:cNvPr id="414" name="円/楕円 413"/>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44104</xdr:rowOff>
    </xdr:from>
    <xdr:ext cx="762000" cy="259045"/>
    <xdr:sp macro="" textlink="">
      <xdr:nvSpPr>
        <xdr:cNvPr id="415" name="テキスト ボックス 414"/>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158931</xdr:rowOff>
    </xdr:from>
    <xdr:to>
      <xdr:col>21</xdr:col>
      <xdr:colOff>50800</xdr:colOff>
      <xdr:row>41</xdr:row>
      <xdr:rowOff>89081</xdr:rowOff>
    </xdr:to>
    <xdr:sp macro="" textlink="">
      <xdr:nvSpPr>
        <xdr:cNvPr id="416" name="円/楕円 415"/>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99258</xdr:rowOff>
    </xdr:from>
    <xdr:ext cx="762000" cy="259045"/>
    <xdr:sp macro="" textlink="">
      <xdr:nvSpPr>
        <xdr:cNvPr id="417" name="テキスト ボックス 416"/>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8" name="円/楕円 417"/>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9" name="テキスト ボックス 418"/>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充当可能財源等が将来負担額を上回っているため将来負担比率の値は生じていない。</a:t>
          </a:r>
          <a:endParaRPr lang="ja-JP" altLang="ja-JP" sz="1400">
            <a:effectLst/>
          </a:endParaRPr>
        </a:p>
        <a:p>
          <a:r>
            <a:rPr kumimoji="1" lang="ja-JP" altLang="ja-JP" sz="1100">
              <a:solidFill>
                <a:schemeClr val="dk1"/>
              </a:solidFill>
              <a:effectLst/>
              <a:latin typeface="+mn-lt"/>
              <a:ea typeface="+mn-ea"/>
              <a:cs typeface="+mn-cs"/>
            </a:rPr>
            <a:t>　主な要因としては、財政調整基金をはじめとする充当可能基金が約</a:t>
          </a:r>
          <a:r>
            <a:rPr kumimoji="1" lang="en-US" altLang="ja-JP" sz="1100">
              <a:solidFill>
                <a:schemeClr val="dk1"/>
              </a:solidFill>
              <a:effectLst/>
              <a:latin typeface="+mn-lt"/>
              <a:ea typeface="+mn-ea"/>
              <a:cs typeface="+mn-cs"/>
            </a:rPr>
            <a:t>245</a:t>
          </a:r>
          <a:r>
            <a:rPr kumimoji="1" lang="ja-JP" altLang="ja-JP" sz="1100">
              <a:solidFill>
                <a:schemeClr val="dk1"/>
              </a:solidFill>
              <a:effectLst/>
              <a:latin typeface="+mn-lt"/>
              <a:ea typeface="+mn-ea"/>
              <a:cs typeface="+mn-cs"/>
            </a:rPr>
            <a:t>億円にのぼるほか、交付税措置の高い合併特例債を最優先に発行していることなどから、将来負担額が抑えられていると分析している。</a:t>
          </a:r>
          <a:r>
            <a:rPr kumimoji="1" lang="ja-JP" altLang="en-US" sz="1100">
              <a:solidFill>
                <a:schemeClr val="dk1"/>
              </a:solidFill>
              <a:effectLst/>
              <a:latin typeface="+mn-lt"/>
              <a:ea typeface="+mn-ea"/>
              <a:cs typeface="+mn-cs"/>
            </a:rPr>
            <a:t>分母となる市税収入等では、</a:t>
          </a:r>
          <a:r>
            <a:rPr kumimoji="1" lang="ja-JP" altLang="ja-JP" sz="1100">
              <a:solidFill>
                <a:schemeClr val="dk1"/>
              </a:solidFill>
              <a:effectLst/>
              <a:latin typeface="+mn-lt"/>
              <a:ea typeface="+mn-ea"/>
              <a:cs typeface="+mn-cs"/>
            </a:rPr>
            <a:t>立地企業の業績に大きな影響を受ける税収構造であることから、</a:t>
          </a:r>
          <a:r>
            <a:rPr kumimoji="1" lang="ja-JP" altLang="en-US" sz="1100">
              <a:solidFill>
                <a:schemeClr val="dk1"/>
              </a:solidFill>
              <a:effectLst/>
              <a:latin typeface="+mn-lt"/>
              <a:ea typeface="+mn-ea"/>
              <a:cs typeface="+mn-cs"/>
            </a:rPr>
            <a:t>財源不足を</a:t>
          </a:r>
          <a:r>
            <a:rPr kumimoji="1" lang="ja-JP" altLang="ja-JP" sz="1100">
              <a:solidFill>
                <a:schemeClr val="dk1"/>
              </a:solidFill>
              <a:effectLst/>
              <a:latin typeface="+mn-lt"/>
              <a:ea typeface="+mn-ea"/>
              <a:cs typeface="+mn-cs"/>
            </a:rPr>
            <a:t>安易</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3"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4" name="フローチャート : 判断 453"/>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5" name="フローチャート : 判断 45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6" name="テキスト ボックス 45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7" name="フローチャート : 判断 456"/>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8" name="テキスト ボックス 457"/>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人件費に係る経常収支比率は、定員管理目標を上回るペースで職員数の減員が進んでいるものの、</a:t>
          </a:r>
          <a:r>
            <a:rPr kumimoji="1" lang="en-US" altLang="ja-JP" sz="1100">
              <a:latin typeface="ＭＳ Ｐゴシック"/>
            </a:rPr>
            <a:t>1.7</a:t>
          </a:r>
          <a:r>
            <a:rPr kumimoji="1" lang="ja-JP" altLang="en-US" sz="1100">
              <a:latin typeface="ＭＳ Ｐゴシック"/>
            </a:rPr>
            <a:t>ポイント悪化し、かつ全国・県平均を上回っている。</a:t>
          </a:r>
          <a:endParaRPr kumimoji="1" lang="en-US" altLang="ja-JP" sz="1100">
            <a:latin typeface="ＭＳ Ｐゴシック"/>
          </a:endParaRPr>
        </a:p>
        <a:p>
          <a:r>
            <a:rPr kumimoji="1" lang="ja-JP" altLang="en-US" sz="1100">
              <a:latin typeface="ＭＳ Ｐゴシック"/>
            </a:rPr>
            <a:t>　市民ニーズの多様化や地方分権に伴う権限移譲の進展等により、業務量の増加が見込まれることなどから、今後は事務の効率化と簡素化を多面的に検討しながら人件費の抑制に努める必要がある。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40</xdr:row>
      <xdr:rowOff>119380</xdr:rowOff>
    </xdr:to>
    <xdr:cxnSp macro="">
      <xdr:nvCxnSpPr>
        <xdr:cNvPr id="66" name="直線コネクタ 65"/>
        <xdr:cNvCxnSpPr/>
      </xdr:nvCxnSpPr>
      <xdr:spPr>
        <a:xfrm>
          <a:off x="3987800" y="6847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27940</xdr:rowOff>
    </xdr:to>
    <xdr:cxnSp macro="">
      <xdr:nvCxnSpPr>
        <xdr:cNvPr id="69" name="直線コネクタ 68"/>
        <xdr:cNvCxnSpPr/>
      </xdr:nvCxnSpPr>
      <xdr:spPr>
        <a:xfrm flipV="1">
          <a:off x="3098800" y="684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41</xdr:row>
      <xdr:rowOff>1270</xdr:rowOff>
    </xdr:to>
    <xdr:cxnSp macro="">
      <xdr:nvCxnSpPr>
        <xdr:cNvPr id="72" name="直線コネクタ 71"/>
        <xdr:cNvCxnSpPr/>
      </xdr:nvCxnSpPr>
      <xdr:spPr>
        <a:xfrm flipV="1">
          <a:off x="2209800" y="6885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1270</xdr:rowOff>
    </xdr:from>
    <xdr:to>
      <xdr:col>3</xdr:col>
      <xdr:colOff>142875</xdr:colOff>
      <xdr:row>41</xdr:row>
      <xdr:rowOff>100330</xdr:rowOff>
    </xdr:to>
    <xdr:cxnSp macro="">
      <xdr:nvCxnSpPr>
        <xdr:cNvPr id="75" name="直線コネクタ 74"/>
        <xdr:cNvCxnSpPr/>
      </xdr:nvCxnSpPr>
      <xdr:spPr>
        <a:xfrm flipV="1">
          <a:off x="1320800" y="7030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68580</xdr:rowOff>
    </xdr:from>
    <xdr:to>
      <xdr:col>7</xdr:col>
      <xdr:colOff>66675</xdr:colOff>
      <xdr:row>40</xdr:row>
      <xdr:rowOff>170180</xdr:rowOff>
    </xdr:to>
    <xdr:sp macro="" textlink="">
      <xdr:nvSpPr>
        <xdr:cNvPr id="85" name="円/楕円 84"/>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148607</xdr:rowOff>
    </xdr:from>
    <xdr:ext cx="762000" cy="259045"/>
    <xdr:sp macro="" textlink="">
      <xdr:nvSpPr>
        <xdr:cNvPr id="86" name="人件費該当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7" name="円/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91" name="円/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49530</xdr:rowOff>
    </xdr:from>
    <xdr:to>
      <xdr:col>1</xdr:col>
      <xdr:colOff>676275</xdr:colOff>
      <xdr:row>41</xdr:row>
      <xdr:rowOff>151130</xdr:rowOff>
    </xdr:to>
    <xdr:sp macro="" textlink="">
      <xdr:nvSpPr>
        <xdr:cNvPr id="93" name="円/楕円 92"/>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135907</xdr:rowOff>
    </xdr:from>
    <xdr:ext cx="762000" cy="259045"/>
    <xdr:sp macro="" textlink="">
      <xdr:nvSpPr>
        <xdr:cNvPr id="94" name="テキスト ボックス 93"/>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、県平均に比べると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ポイント上回っている。主な理由として、</a:t>
          </a:r>
          <a:r>
            <a:rPr kumimoji="1" lang="ja-JP" altLang="en-US" sz="1100">
              <a:solidFill>
                <a:schemeClr val="dk1"/>
              </a:solidFill>
              <a:effectLst/>
              <a:latin typeface="+mn-lt"/>
              <a:ea typeface="+mn-ea"/>
              <a:cs typeface="+mn-cs"/>
            </a:rPr>
            <a:t>ごみ収集業務や学校給食業務等を直営で行っていることなどから、</a:t>
          </a:r>
          <a:r>
            <a:rPr kumimoji="1" lang="ja-JP" altLang="ja-JP" sz="1100">
              <a:solidFill>
                <a:schemeClr val="dk1"/>
              </a:solidFill>
              <a:effectLst/>
              <a:latin typeface="+mn-lt"/>
              <a:ea typeface="+mn-ea"/>
              <a:cs typeface="+mn-cs"/>
            </a:rPr>
            <a:t>臨時職員賃金</a:t>
          </a:r>
          <a:r>
            <a:rPr kumimoji="1" lang="ja-JP" altLang="en-US" sz="1100">
              <a:solidFill>
                <a:schemeClr val="dk1"/>
              </a:solidFill>
              <a:effectLst/>
              <a:latin typeface="+mn-lt"/>
              <a:ea typeface="+mn-ea"/>
              <a:cs typeface="+mn-cs"/>
            </a:rPr>
            <a:t>等が多額となっているほか、公共施設の統廃合が進んでいないことで施設管理に要する物件費が大きい。早急にトップランナー方式で示されている</a:t>
          </a:r>
          <a:r>
            <a:rPr kumimoji="1" lang="ja-JP" altLang="ja-JP" sz="1100">
              <a:solidFill>
                <a:schemeClr val="dk1"/>
              </a:solidFill>
              <a:effectLst/>
              <a:latin typeface="+mn-lt"/>
              <a:ea typeface="+mn-ea"/>
              <a:cs typeface="+mn-cs"/>
            </a:rPr>
            <a:t>民間委託等</a:t>
          </a:r>
          <a:r>
            <a:rPr kumimoji="1" lang="ja-JP" altLang="en-US" sz="1100">
              <a:solidFill>
                <a:schemeClr val="dk1"/>
              </a:solidFill>
              <a:effectLst/>
              <a:latin typeface="+mn-lt"/>
              <a:ea typeface="+mn-ea"/>
              <a:cs typeface="+mn-cs"/>
            </a:rPr>
            <a:t>を検討し、公共施設等の管理経費の縮減に努める必要がある。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82550</xdr:rowOff>
    </xdr:to>
    <xdr:cxnSp macro="">
      <xdr:nvCxnSpPr>
        <xdr:cNvPr id="127" name="直線コネクタ 126"/>
        <xdr:cNvCxnSpPr/>
      </xdr:nvCxnSpPr>
      <xdr:spPr>
        <a:xfrm>
          <a:off x="15671800" y="289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152400</xdr:rowOff>
    </xdr:to>
    <xdr:cxnSp macro="">
      <xdr:nvCxnSpPr>
        <xdr:cNvPr id="130" name="直線コネクタ 129"/>
        <xdr:cNvCxnSpPr/>
      </xdr:nvCxnSpPr>
      <xdr:spPr>
        <a:xfrm>
          <a:off x="14782800" y="2692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16</xdr:row>
      <xdr:rowOff>12700</xdr:rowOff>
    </xdr:to>
    <xdr:cxnSp macro="">
      <xdr:nvCxnSpPr>
        <xdr:cNvPr id="133" name="直線コネクタ 132"/>
        <xdr:cNvCxnSpPr/>
      </xdr:nvCxnSpPr>
      <xdr:spPr>
        <a:xfrm flipV="1">
          <a:off x="13893800" y="269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16</xdr:row>
      <xdr:rowOff>12700</xdr:rowOff>
    </xdr:to>
    <xdr:cxnSp macro="">
      <xdr:nvCxnSpPr>
        <xdr:cNvPr id="136" name="直線コネクタ 135"/>
        <xdr:cNvCxnSpPr/>
      </xdr:nvCxnSpPr>
      <xdr:spPr>
        <a:xfrm>
          <a:off x="13004800" y="262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48" name="円/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0" name="円/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1" name="テキスト ボックス 150"/>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4" name="円/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55" name="テキスト ボックス 154"/>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と全国、県平均を下回っており、類似団体平均より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安心して子育てができるまちづくりを目指すため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歳までの医療費の無料化を行っていることや、障害者福祉サービス関連経費、少子高齢化の進展による各種扶助費の増加が見込まれることから、</a:t>
          </a:r>
          <a:r>
            <a:rPr kumimoji="1" lang="ja-JP" altLang="ja-JP" sz="1100">
              <a:solidFill>
                <a:schemeClr val="dk1"/>
              </a:solidFill>
              <a:effectLst/>
              <a:latin typeface="+mn-lt"/>
              <a:ea typeface="+mn-ea"/>
              <a:cs typeface="+mn-cs"/>
            </a:rPr>
            <a:t>各事業における受給権資格審査等において、更なる適正化を図</a:t>
          </a:r>
          <a:r>
            <a:rPr kumimoji="1" lang="ja-JP" altLang="en-US" sz="1100">
              <a:solidFill>
                <a:schemeClr val="dk1"/>
              </a:solidFill>
              <a:effectLst/>
              <a:latin typeface="+mn-lt"/>
              <a:ea typeface="+mn-ea"/>
              <a:cs typeface="+mn-cs"/>
            </a:rPr>
            <a:t>る必要がある。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113393</xdr:rowOff>
    </xdr:from>
    <xdr:to>
      <xdr:col>7</xdr:col>
      <xdr:colOff>15875</xdr:colOff>
      <xdr:row>53</xdr:row>
      <xdr:rowOff>113393</xdr:rowOff>
    </xdr:to>
    <xdr:cxnSp macro="">
      <xdr:nvCxnSpPr>
        <xdr:cNvPr id="190" name="直線コネクタ 189"/>
        <xdr:cNvCxnSpPr/>
      </xdr:nvCxnSpPr>
      <xdr:spPr>
        <a:xfrm>
          <a:off x="3987800" y="9200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113393</xdr:rowOff>
    </xdr:to>
    <xdr:cxnSp macro="">
      <xdr:nvCxnSpPr>
        <xdr:cNvPr id="193" name="直線コネクタ 192"/>
        <xdr:cNvCxnSpPr/>
      </xdr:nvCxnSpPr>
      <xdr:spPr>
        <a:xfrm>
          <a:off x="3098800" y="918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102507</xdr:rowOff>
    </xdr:to>
    <xdr:cxnSp macro="">
      <xdr:nvCxnSpPr>
        <xdr:cNvPr id="196" name="直線コネクタ 195"/>
        <xdr:cNvCxnSpPr/>
      </xdr:nvCxnSpPr>
      <xdr:spPr>
        <a:xfrm>
          <a:off x="2209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102507</xdr:rowOff>
    </xdr:to>
    <xdr:cxnSp macro="">
      <xdr:nvCxnSpPr>
        <xdr:cNvPr id="199" name="直線コネクタ 198"/>
        <xdr:cNvCxnSpPr/>
      </xdr:nvCxnSpPr>
      <xdr:spPr>
        <a:xfrm>
          <a:off x="1320800" y="9091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79120</xdr:rowOff>
    </xdr:from>
    <xdr:ext cx="762000" cy="259045"/>
    <xdr:sp macro="" textlink="">
      <xdr:nvSpPr>
        <xdr:cNvPr id="210"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62593</xdr:rowOff>
    </xdr:from>
    <xdr:to>
      <xdr:col>5</xdr:col>
      <xdr:colOff>600075</xdr:colOff>
      <xdr:row>53</xdr:row>
      <xdr:rowOff>164193</xdr:rowOff>
    </xdr:to>
    <xdr:sp macro="" textlink="">
      <xdr:nvSpPr>
        <xdr:cNvPr id="211" name="円/楕円 210"/>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2920</xdr:rowOff>
    </xdr:from>
    <xdr:ext cx="736600" cy="259045"/>
    <xdr:sp macro="" textlink="">
      <xdr:nvSpPr>
        <xdr:cNvPr id="212" name="テキスト ボックス 211"/>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ポイント下回っているものの対前年度では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悪化した。主な要因として繰出金で介護保険及び後期高齢者医療特別会計等において、高齢化等を背景に給付額は増加傾向となっているほか、下水道事業等に対する赤字補てん的繰出金が増加する傾向にある。</a:t>
          </a:r>
          <a:endParaRPr lang="ja-JP" altLang="ja-JP" sz="1400">
            <a:effectLst/>
          </a:endParaRPr>
        </a:p>
        <a:p>
          <a:r>
            <a:rPr kumimoji="1" lang="ja-JP" altLang="ja-JP" sz="1100">
              <a:solidFill>
                <a:schemeClr val="dk1"/>
              </a:solidFill>
              <a:effectLst/>
              <a:latin typeface="+mn-lt"/>
              <a:ea typeface="+mn-ea"/>
              <a:cs typeface="+mn-cs"/>
            </a:rPr>
            <a:t>　今後は、独立採算性の原則に鑑み、受益者負担の適正化や基準外繰出金の見直しに努める必要がある。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54610</xdr:rowOff>
    </xdr:to>
    <xdr:cxnSp macro="">
      <xdr:nvCxnSpPr>
        <xdr:cNvPr id="251" name="直線コネクタ 250"/>
        <xdr:cNvCxnSpPr/>
      </xdr:nvCxnSpPr>
      <xdr:spPr>
        <a:xfrm>
          <a:off x="15671800" y="9720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119380</xdr:rowOff>
    </xdr:to>
    <xdr:cxnSp macro="">
      <xdr:nvCxnSpPr>
        <xdr:cNvPr id="254" name="直線コネクタ 253"/>
        <xdr:cNvCxnSpPr/>
      </xdr:nvCxnSpPr>
      <xdr:spPr>
        <a:xfrm>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134620</xdr:rowOff>
    </xdr:to>
    <xdr:cxnSp macro="">
      <xdr:nvCxnSpPr>
        <xdr:cNvPr id="257" name="直線コネクタ 256"/>
        <xdr:cNvCxnSpPr/>
      </xdr:nvCxnSpPr>
      <xdr:spPr>
        <a:xfrm flipV="1">
          <a:off x="13893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134620</xdr:rowOff>
    </xdr:to>
    <xdr:cxnSp macro="">
      <xdr:nvCxnSpPr>
        <xdr:cNvPr id="260" name="直線コネクタ 259"/>
        <xdr:cNvCxnSpPr/>
      </xdr:nvCxnSpPr>
      <xdr:spPr>
        <a:xfrm>
          <a:off x="13004800" y="965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71"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当市は、旧那賀川町及び旧羽ノ浦町と市町合併し、旧１市２町からの負担金で運営していた一部事務組合（消防・衛生）の業務を承継したため、類似団体平均より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ポイント下回っている一方、人件費や物件費の割合が高くなっている。　</a:t>
          </a:r>
          <a:endParaRPr lang="ja-JP" altLang="ja-JP" sz="1400">
            <a:effectLst/>
          </a:endParaRPr>
        </a:p>
        <a:p>
          <a:r>
            <a:rPr kumimoji="1" lang="ja-JP" altLang="ja-JP" sz="1100">
              <a:solidFill>
                <a:schemeClr val="dk1"/>
              </a:solidFill>
              <a:effectLst/>
              <a:latin typeface="+mn-lt"/>
              <a:ea typeface="+mn-ea"/>
              <a:cs typeface="+mn-cs"/>
            </a:rPr>
            <a:t>　市単独補助金等については、各団体の収支状況等を精査した上で決定するほか、団体の統合、再編</a:t>
          </a:r>
          <a:r>
            <a:rPr kumimoji="1" lang="ja-JP" altLang="en-US" sz="1100">
              <a:solidFill>
                <a:schemeClr val="dk1"/>
              </a:solidFill>
              <a:effectLst/>
              <a:latin typeface="+mn-lt"/>
              <a:ea typeface="+mn-ea"/>
              <a:cs typeface="+mn-cs"/>
            </a:rPr>
            <a:t>や補助の終期を設定するなど</a:t>
          </a:r>
          <a:r>
            <a:rPr kumimoji="1" lang="ja-JP" altLang="ja-JP" sz="1100">
              <a:solidFill>
                <a:schemeClr val="dk1"/>
              </a:solidFill>
              <a:effectLst/>
              <a:latin typeface="+mn-lt"/>
              <a:ea typeface="+mn-ea"/>
              <a:cs typeface="+mn-cs"/>
            </a:rPr>
            <a:t>見直しを行う必要がある。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58420</xdr:rowOff>
    </xdr:to>
    <xdr:cxnSp macro="">
      <xdr:nvCxnSpPr>
        <xdr:cNvPr id="309" name="直線コネクタ 308"/>
        <xdr:cNvCxnSpPr/>
      </xdr:nvCxnSpPr>
      <xdr:spPr>
        <a:xfrm>
          <a:off x="15671800" y="5878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30988</xdr:rowOff>
    </xdr:from>
    <xdr:to>
      <xdr:col>22</xdr:col>
      <xdr:colOff>565150</xdr:colOff>
      <xdr:row>34</xdr:row>
      <xdr:rowOff>49276</xdr:rowOff>
    </xdr:to>
    <xdr:cxnSp macro="">
      <xdr:nvCxnSpPr>
        <xdr:cNvPr id="312" name="直線コネクタ 311"/>
        <xdr:cNvCxnSpPr/>
      </xdr:nvCxnSpPr>
      <xdr:spPr>
        <a:xfrm>
          <a:off x="14782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34</xdr:row>
      <xdr:rowOff>30988</xdr:rowOff>
    </xdr:to>
    <xdr:cxnSp macro="">
      <xdr:nvCxnSpPr>
        <xdr:cNvPr id="315" name="直線コネクタ 314"/>
        <xdr:cNvCxnSpPr/>
      </xdr:nvCxnSpPr>
      <xdr:spPr>
        <a:xfrm>
          <a:off x="13893800" y="586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30988</xdr:rowOff>
    </xdr:to>
    <xdr:cxnSp macro="">
      <xdr:nvCxnSpPr>
        <xdr:cNvPr id="318" name="直線コネクタ 317"/>
        <xdr:cNvCxnSpPr/>
      </xdr:nvCxnSpPr>
      <xdr:spPr>
        <a:xfrm>
          <a:off x="13004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8" name="円/楕円 327"/>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9"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30" name="円/楕円 329"/>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31" name="テキスト ボックス 330"/>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32" name="円/楕円 331"/>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33" name="テキスト ボックス 332"/>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34" name="円/楕円 333"/>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5" name="テキスト ボックス 334"/>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36" name="円/楕円 335"/>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7" name="テキスト ボックス 336"/>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a:t>
          </a:r>
          <a:r>
            <a:rPr kumimoji="1" lang="ja-JP" altLang="en-US" sz="1100">
              <a:solidFill>
                <a:schemeClr val="dk1"/>
              </a:solidFill>
              <a:effectLst/>
              <a:latin typeface="+mn-lt"/>
              <a:ea typeface="+mn-ea"/>
              <a:cs typeface="+mn-cs"/>
            </a:rPr>
            <a:t>発行事業の厳しい</a:t>
          </a:r>
          <a:r>
            <a:rPr kumimoji="1" lang="ja-JP" altLang="ja-JP" sz="1100">
              <a:solidFill>
                <a:schemeClr val="dk1"/>
              </a:solidFill>
              <a:effectLst/>
              <a:latin typeface="+mn-lt"/>
              <a:ea typeface="+mn-ea"/>
              <a:cs typeface="+mn-cs"/>
            </a:rPr>
            <a:t>精査</a:t>
          </a:r>
          <a:r>
            <a:rPr kumimoji="1" lang="ja-JP" altLang="en-US" sz="1100">
              <a:solidFill>
                <a:schemeClr val="dk1"/>
              </a:solidFill>
              <a:effectLst/>
              <a:latin typeface="+mn-lt"/>
              <a:ea typeface="+mn-ea"/>
              <a:cs typeface="+mn-cs"/>
            </a:rPr>
            <a:t>を行うとともに</a:t>
          </a:r>
          <a:r>
            <a:rPr kumimoji="1" lang="ja-JP" altLang="ja-JP" sz="1100">
              <a:solidFill>
                <a:schemeClr val="dk1"/>
              </a:solidFill>
              <a:effectLst/>
              <a:latin typeface="+mn-lt"/>
              <a:ea typeface="+mn-ea"/>
              <a:cs typeface="+mn-cs"/>
            </a:rPr>
            <a:t>、高利残債の利率見直し交渉による利子負担の軽減を図っ</a:t>
          </a:r>
          <a:r>
            <a:rPr kumimoji="1" lang="ja-JP" altLang="en-US" sz="1100">
              <a:solidFill>
                <a:schemeClr val="dk1"/>
              </a:solidFill>
              <a:effectLst/>
              <a:latin typeface="+mn-lt"/>
              <a:ea typeface="+mn-ea"/>
              <a:cs typeface="+mn-cs"/>
            </a:rPr>
            <a:t>ていること</a:t>
          </a:r>
          <a:r>
            <a:rPr kumimoji="1" lang="ja-JP" altLang="ja-JP" sz="1100">
              <a:solidFill>
                <a:schemeClr val="dk1"/>
              </a:solidFill>
              <a:effectLst/>
              <a:latin typeface="+mn-lt"/>
              <a:ea typeface="+mn-ea"/>
              <a:cs typeface="+mn-cs"/>
            </a:rPr>
            <a:t>などから公債費に係る経常収支比率は</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ポイント下回った。しかし、公債費は約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億円となっており、公債費負担は依然として高い。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今後は、合併特例債から本債の発行へシフトしていくことから、健全化判断比率の悪化に注意を払いながら</a:t>
          </a:r>
          <a:r>
            <a:rPr kumimoji="1" lang="ja-JP" altLang="ja-JP" sz="1100">
              <a:solidFill>
                <a:schemeClr val="dk1"/>
              </a:solidFill>
              <a:effectLst/>
              <a:latin typeface="+mn-lt"/>
              <a:ea typeface="+mn-ea"/>
              <a:cs typeface="+mn-cs"/>
            </a:rPr>
            <a:t>、慎重な市債発行により堅実な財政運営に努める必要がある。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3556</xdr:rowOff>
    </xdr:to>
    <xdr:cxnSp macro="">
      <xdr:nvCxnSpPr>
        <xdr:cNvPr id="368" name="直線コネクタ 367"/>
        <xdr:cNvCxnSpPr/>
      </xdr:nvCxnSpPr>
      <xdr:spPr>
        <a:xfrm>
          <a:off x="3987800" y="13033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113285</xdr:rowOff>
    </xdr:to>
    <xdr:cxnSp macro="">
      <xdr:nvCxnSpPr>
        <xdr:cNvPr id="371" name="直線コネクタ 370"/>
        <xdr:cNvCxnSpPr/>
      </xdr:nvCxnSpPr>
      <xdr:spPr>
        <a:xfrm flipV="1">
          <a:off x="3098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77</xdr:row>
      <xdr:rowOff>14987</xdr:rowOff>
    </xdr:to>
    <xdr:cxnSp macro="">
      <xdr:nvCxnSpPr>
        <xdr:cNvPr id="374" name="直線コネクタ 373"/>
        <xdr:cNvCxnSpPr/>
      </xdr:nvCxnSpPr>
      <xdr:spPr>
        <a:xfrm flipV="1">
          <a:off x="2209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14987</xdr:rowOff>
    </xdr:to>
    <xdr:cxnSp macro="">
      <xdr:nvCxnSpPr>
        <xdr:cNvPr id="377" name="直線コネクタ 376"/>
        <xdr:cNvCxnSpPr/>
      </xdr:nvCxnSpPr>
      <xdr:spPr>
        <a:xfrm>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87" name="円/楕円 386"/>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8"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9" name="円/楕円 388"/>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90" name="テキスト ボックス 389"/>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1" name="円/楕円 390"/>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2" name="テキスト ボックス 391"/>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3" name="円/楕円 392"/>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4" name="テキスト ボックス 393"/>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5" name="円/楕円 394"/>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6" name="テキスト ボックス 395"/>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。主な要因として、人件費の経常収支比率</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ポイント悪化し</a:t>
          </a:r>
          <a:r>
            <a:rPr kumimoji="1" lang="ja-JP" altLang="ja-JP" sz="1100">
              <a:solidFill>
                <a:schemeClr val="dk1"/>
              </a:solidFill>
              <a:effectLst/>
              <a:latin typeface="+mn-lt"/>
              <a:ea typeface="+mn-ea"/>
              <a:cs typeface="+mn-cs"/>
            </a:rPr>
            <a:t>、類似団体平均を大きく上回っているほか、物件費で臨時職員賃金</a:t>
          </a:r>
          <a:r>
            <a:rPr kumimoji="1" lang="ja-JP" altLang="en-US" sz="1100">
              <a:solidFill>
                <a:schemeClr val="dk1"/>
              </a:solidFill>
              <a:effectLst/>
              <a:latin typeface="+mn-lt"/>
              <a:ea typeface="+mn-ea"/>
              <a:cs typeface="+mn-cs"/>
            </a:rPr>
            <a:t>や施設ランニングコストなどで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ポイント悪化、その他性質において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ポイントの悪化が見られた。</a:t>
          </a:r>
          <a:endParaRPr lang="ja-JP" altLang="ja-JP" sz="1400">
            <a:effectLst/>
          </a:endParaRPr>
        </a:p>
        <a:p>
          <a:r>
            <a:rPr kumimoji="1" lang="ja-JP" altLang="ja-JP" sz="1100">
              <a:solidFill>
                <a:schemeClr val="dk1"/>
              </a:solidFill>
              <a:effectLst/>
              <a:latin typeface="+mn-lt"/>
              <a:ea typeface="+mn-ea"/>
              <a:cs typeface="+mn-cs"/>
            </a:rPr>
            <a:t>　今後も市税の徴収強化等により一般財源の安定的な確保に努める必要があり、特に人件費では、適正管理を徹底するほか、施設管理において、指定管理者制度の導入等による管理コストの軽減に努めることが重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29845</xdr:rowOff>
    </xdr:from>
    <xdr:to>
      <xdr:col>24</xdr:col>
      <xdr:colOff>31750</xdr:colOff>
      <xdr:row>78</xdr:row>
      <xdr:rowOff>92711</xdr:rowOff>
    </xdr:to>
    <xdr:cxnSp macro="">
      <xdr:nvCxnSpPr>
        <xdr:cNvPr id="425" name="直線コネクタ 424"/>
        <xdr:cNvCxnSpPr/>
      </xdr:nvCxnSpPr>
      <xdr:spPr>
        <a:xfrm>
          <a:off x="15671800" y="13231495"/>
          <a:ext cx="8382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98425</xdr:rowOff>
    </xdr:from>
    <xdr:to>
      <xdr:col>22</xdr:col>
      <xdr:colOff>565150</xdr:colOff>
      <xdr:row>77</xdr:row>
      <xdr:rowOff>29845</xdr:rowOff>
    </xdr:to>
    <xdr:cxnSp macro="">
      <xdr:nvCxnSpPr>
        <xdr:cNvPr id="428" name="直線コネクタ 427"/>
        <xdr:cNvCxnSpPr/>
      </xdr:nvCxnSpPr>
      <xdr:spPr>
        <a:xfrm>
          <a:off x="14782800" y="131286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98425</xdr:rowOff>
    </xdr:from>
    <xdr:to>
      <xdr:col>21</xdr:col>
      <xdr:colOff>361950</xdr:colOff>
      <xdr:row>77</xdr:row>
      <xdr:rowOff>86995</xdr:rowOff>
    </xdr:to>
    <xdr:cxnSp macro="">
      <xdr:nvCxnSpPr>
        <xdr:cNvPr id="431" name="直線コネクタ 430"/>
        <xdr:cNvCxnSpPr/>
      </xdr:nvCxnSpPr>
      <xdr:spPr>
        <a:xfrm flipV="1">
          <a:off x="13893800" y="131286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155575</xdr:rowOff>
    </xdr:from>
    <xdr:to>
      <xdr:col>20</xdr:col>
      <xdr:colOff>158750</xdr:colOff>
      <xdr:row>77</xdr:row>
      <xdr:rowOff>86995</xdr:rowOff>
    </xdr:to>
    <xdr:cxnSp macro="">
      <xdr:nvCxnSpPr>
        <xdr:cNvPr id="434" name="直線コネクタ 433"/>
        <xdr:cNvCxnSpPr/>
      </xdr:nvCxnSpPr>
      <xdr:spPr>
        <a:xfrm>
          <a:off x="13004800" y="131857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4" name="円/楕円 443"/>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5"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150495</xdr:rowOff>
    </xdr:from>
    <xdr:to>
      <xdr:col>22</xdr:col>
      <xdr:colOff>615950</xdr:colOff>
      <xdr:row>77</xdr:row>
      <xdr:rowOff>80645</xdr:rowOff>
    </xdr:to>
    <xdr:sp macro="" textlink="">
      <xdr:nvSpPr>
        <xdr:cNvPr id="446" name="円/楕円 445"/>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47" name="テキスト ボックス 446"/>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47625</xdr:rowOff>
    </xdr:from>
    <xdr:to>
      <xdr:col>21</xdr:col>
      <xdr:colOff>412750</xdr:colOff>
      <xdr:row>76</xdr:row>
      <xdr:rowOff>149225</xdr:rowOff>
    </xdr:to>
    <xdr:sp macro="" textlink="">
      <xdr:nvSpPr>
        <xdr:cNvPr id="448" name="円/楕円 447"/>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9" name="テキスト ボックス 448"/>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36195</xdr:rowOff>
    </xdr:from>
    <xdr:to>
      <xdr:col>20</xdr:col>
      <xdr:colOff>209550</xdr:colOff>
      <xdr:row>77</xdr:row>
      <xdr:rowOff>137795</xdr:rowOff>
    </xdr:to>
    <xdr:sp macro="" textlink="">
      <xdr:nvSpPr>
        <xdr:cNvPr id="450" name="円/楕円 449"/>
        <xdr:cNvSpPr/>
      </xdr:nvSpPr>
      <xdr:spPr>
        <a:xfrm>
          <a:off x="13843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147972</xdr:rowOff>
    </xdr:from>
    <xdr:ext cx="762000" cy="259045"/>
    <xdr:sp macro="" textlink="">
      <xdr:nvSpPr>
        <xdr:cNvPr id="451" name="テキスト ボックス 450"/>
        <xdr:cNvSpPr txBox="1"/>
      </xdr:nvSpPr>
      <xdr:spPr>
        <a:xfrm>
          <a:off x="13512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2" name="円/楕円 451"/>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45102</xdr:rowOff>
    </xdr:from>
    <xdr:ext cx="762000" cy="259045"/>
    <xdr:sp macro="" textlink="">
      <xdr:nvSpPr>
        <xdr:cNvPr id="453" name="テキスト ボックス 452"/>
        <xdr:cNvSpPr txBox="1"/>
      </xdr:nvSpPr>
      <xdr:spPr>
        <a:xfrm>
          <a:off x="12623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徳島県阿南市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125182</xdr:rowOff>
    </xdr:from>
    <xdr:to>
      <xdr:col>4</xdr:col>
      <xdr:colOff>1117600</xdr:colOff>
      <xdr:row>14</xdr:row>
      <xdr:rowOff>151144</xdr:rowOff>
    </xdr:to>
    <xdr:cxnSp macro="">
      <xdr:nvCxnSpPr>
        <xdr:cNvPr id="52" name="直線コネクタ 51"/>
        <xdr:cNvCxnSpPr/>
      </xdr:nvCxnSpPr>
      <xdr:spPr bwMode="auto">
        <a:xfrm flipV="1">
          <a:off x="5003800" y="2573107"/>
          <a:ext cx="6477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151144</xdr:rowOff>
    </xdr:from>
    <xdr:to>
      <xdr:col>4</xdr:col>
      <xdr:colOff>469900</xdr:colOff>
      <xdr:row>15</xdr:row>
      <xdr:rowOff>6637</xdr:rowOff>
    </xdr:to>
    <xdr:cxnSp macro="">
      <xdr:nvCxnSpPr>
        <xdr:cNvPr id="55" name="直線コネクタ 54"/>
        <xdr:cNvCxnSpPr/>
      </xdr:nvCxnSpPr>
      <xdr:spPr bwMode="auto">
        <a:xfrm flipV="1">
          <a:off x="4305300" y="2599069"/>
          <a:ext cx="698500" cy="2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122586</xdr:rowOff>
    </xdr:from>
    <xdr:to>
      <xdr:col>3</xdr:col>
      <xdr:colOff>904875</xdr:colOff>
      <xdr:row>15</xdr:row>
      <xdr:rowOff>6637</xdr:rowOff>
    </xdr:to>
    <xdr:cxnSp macro="">
      <xdr:nvCxnSpPr>
        <xdr:cNvPr id="58" name="直線コネクタ 57"/>
        <xdr:cNvCxnSpPr/>
      </xdr:nvCxnSpPr>
      <xdr:spPr bwMode="auto">
        <a:xfrm>
          <a:off x="3606800" y="2570511"/>
          <a:ext cx="698500" cy="5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72261</xdr:rowOff>
    </xdr:from>
    <xdr:to>
      <xdr:col>3</xdr:col>
      <xdr:colOff>206375</xdr:colOff>
      <xdr:row>14</xdr:row>
      <xdr:rowOff>122586</xdr:rowOff>
    </xdr:to>
    <xdr:cxnSp macro="">
      <xdr:nvCxnSpPr>
        <xdr:cNvPr id="61" name="直線コネクタ 60"/>
        <xdr:cNvCxnSpPr/>
      </xdr:nvCxnSpPr>
      <xdr:spPr bwMode="auto">
        <a:xfrm>
          <a:off x="2908300" y="2520186"/>
          <a:ext cx="698500" cy="5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74382</xdr:rowOff>
    </xdr:from>
    <xdr:to>
      <xdr:col>5</xdr:col>
      <xdr:colOff>34925</xdr:colOff>
      <xdr:row>15</xdr:row>
      <xdr:rowOff>4532</xdr:rowOff>
    </xdr:to>
    <xdr:sp macro="" textlink="">
      <xdr:nvSpPr>
        <xdr:cNvPr id="71" name="円/楕円 70"/>
        <xdr:cNvSpPr/>
      </xdr:nvSpPr>
      <xdr:spPr bwMode="auto">
        <a:xfrm>
          <a:off x="56007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90909</xdr:rowOff>
    </xdr:from>
    <xdr:ext cx="762000" cy="259045"/>
    <xdr:sp macro="" textlink="">
      <xdr:nvSpPr>
        <xdr:cNvPr id="72" name="人口1人当たり決算額の推移該当値テキスト130"/>
        <xdr:cNvSpPr txBox="1"/>
      </xdr:nvSpPr>
      <xdr:spPr>
        <a:xfrm>
          <a:off x="5740400" y="236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100344</xdr:rowOff>
    </xdr:from>
    <xdr:to>
      <xdr:col>4</xdr:col>
      <xdr:colOff>520700</xdr:colOff>
      <xdr:row>15</xdr:row>
      <xdr:rowOff>30494</xdr:rowOff>
    </xdr:to>
    <xdr:sp macro="" textlink="">
      <xdr:nvSpPr>
        <xdr:cNvPr id="73" name="円/楕円 72"/>
        <xdr:cNvSpPr/>
      </xdr:nvSpPr>
      <xdr:spPr bwMode="auto">
        <a:xfrm>
          <a:off x="4953000" y="25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40671</xdr:rowOff>
    </xdr:from>
    <xdr:ext cx="736600" cy="259045"/>
    <xdr:sp macro="" textlink="">
      <xdr:nvSpPr>
        <xdr:cNvPr id="74" name="テキスト ボックス 73"/>
        <xdr:cNvSpPr txBox="1"/>
      </xdr:nvSpPr>
      <xdr:spPr>
        <a:xfrm>
          <a:off x="4622800" y="231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127287</xdr:rowOff>
    </xdr:from>
    <xdr:to>
      <xdr:col>3</xdr:col>
      <xdr:colOff>955675</xdr:colOff>
      <xdr:row>15</xdr:row>
      <xdr:rowOff>57437</xdr:rowOff>
    </xdr:to>
    <xdr:sp macro="" textlink="">
      <xdr:nvSpPr>
        <xdr:cNvPr id="75" name="円/楕円 74"/>
        <xdr:cNvSpPr/>
      </xdr:nvSpPr>
      <xdr:spPr bwMode="auto">
        <a:xfrm>
          <a:off x="4254500" y="257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67614</xdr:rowOff>
    </xdr:from>
    <xdr:ext cx="762000" cy="259045"/>
    <xdr:sp macro="" textlink="">
      <xdr:nvSpPr>
        <xdr:cNvPr id="76" name="テキスト ボックス 75"/>
        <xdr:cNvSpPr txBox="1"/>
      </xdr:nvSpPr>
      <xdr:spPr>
        <a:xfrm>
          <a:off x="3924300" y="23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100,288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71786</xdr:rowOff>
    </xdr:from>
    <xdr:to>
      <xdr:col>3</xdr:col>
      <xdr:colOff>257175</xdr:colOff>
      <xdr:row>15</xdr:row>
      <xdr:rowOff>1936</xdr:rowOff>
    </xdr:to>
    <xdr:sp macro="" textlink="">
      <xdr:nvSpPr>
        <xdr:cNvPr id="77" name="円/楕円 76"/>
        <xdr:cNvSpPr/>
      </xdr:nvSpPr>
      <xdr:spPr bwMode="auto">
        <a:xfrm>
          <a:off x="3556000" y="251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12113</xdr:rowOff>
    </xdr:from>
    <xdr:ext cx="762000" cy="259045"/>
    <xdr:sp macro="" textlink="">
      <xdr:nvSpPr>
        <xdr:cNvPr id="78" name="テキスト ボックス 77"/>
        <xdr:cNvSpPr txBox="1"/>
      </xdr:nvSpPr>
      <xdr:spPr>
        <a:xfrm>
          <a:off x="3225800" y="22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21461</xdr:rowOff>
    </xdr:from>
    <xdr:to>
      <xdr:col>2</xdr:col>
      <xdr:colOff>692150</xdr:colOff>
      <xdr:row>14</xdr:row>
      <xdr:rowOff>123061</xdr:rowOff>
    </xdr:to>
    <xdr:sp macro="" textlink="">
      <xdr:nvSpPr>
        <xdr:cNvPr id="79" name="円/楕円 78"/>
        <xdr:cNvSpPr/>
      </xdr:nvSpPr>
      <xdr:spPr bwMode="auto">
        <a:xfrm>
          <a:off x="2857500" y="246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133238</xdr:rowOff>
    </xdr:from>
    <xdr:ext cx="762000" cy="259045"/>
    <xdr:sp macro="" textlink="">
      <xdr:nvSpPr>
        <xdr:cNvPr id="80" name="テキスト ボックス 79"/>
        <xdr:cNvSpPr txBox="1"/>
      </xdr:nvSpPr>
      <xdr:spPr>
        <a:xfrm>
          <a:off x="2527300" y="2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60249</xdr:rowOff>
    </xdr:from>
    <xdr:to>
      <xdr:col>4</xdr:col>
      <xdr:colOff>1117600</xdr:colOff>
      <xdr:row>37</xdr:row>
      <xdr:rowOff>95110</xdr:rowOff>
    </xdr:to>
    <xdr:cxnSp macro="">
      <xdr:nvCxnSpPr>
        <xdr:cNvPr id="112" name="直線コネクタ 111"/>
        <xdr:cNvCxnSpPr/>
      </xdr:nvCxnSpPr>
      <xdr:spPr bwMode="auto">
        <a:xfrm>
          <a:off x="5003800" y="7184949"/>
          <a:ext cx="6477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144580</xdr:rowOff>
    </xdr:from>
    <xdr:to>
      <xdr:col>4</xdr:col>
      <xdr:colOff>469900</xdr:colOff>
      <xdr:row>37</xdr:row>
      <xdr:rowOff>60249</xdr:rowOff>
    </xdr:to>
    <xdr:cxnSp macro="">
      <xdr:nvCxnSpPr>
        <xdr:cNvPr id="115" name="直線コネクタ 114"/>
        <xdr:cNvCxnSpPr/>
      </xdr:nvCxnSpPr>
      <xdr:spPr bwMode="auto">
        <a:xfrm>
          <a:off x="4305300" y="7097830"/>
          <a:ext cx="698500" cy="8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72799</xdr:rowOff>
    </xdr:from>
    <xdr:to>
      <xdr:col>3</xdr:col>
      <xdr:colOff>904875</xdr:colOff>
      <xdr:row>36</xdr:row>
      <xdr:rowOff>144580</xdr:rowOff>
    </xdr:to>
    <xdr:cxnSp macro="">
      <xdr:nvCxnSpPr>
        <xdr:cNvPr id="118" name="直線コネクタ 117"/>
        <xdr:cNvCxnSpPr/>
      </xdr:nvCxnSpPr>
      <xdr:spPr bwMode="auto">
        <a:xfrm>
          <a:off x="3606800" y="702604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58877</xdr:rowOff>
    </xdr:from>
    <xdr:to>
      <xdr:col>3</xdr:col>
      <xdr:colOff>206375</xdr:colOff>
      <xdr:row>36</xdr:row>
      <xdr:rowOff>72799</xdr:rowOff>
    </xdr:to>
    <xdr:cxnSp macro="">
      <xdr:nvCxnSpPr>
        <xdr:cNvPr id="121" name="直線コネクタ 120"/>
        <xdr:cNvCxnSpPr/>
      </xdr:nvCxnSpPr>
      <xdr:spPr bwMode="auto">
        <a:xfrm>
          <a:off x="2908300" y="7012127"/>
          <a:ext cx="698500" cy="13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44310</xdr:rowOff>
    </xdr:from>
    <xdr:to>
      <xdr:col>5</xdr:col>
      <xdr:colOff>34925</xdr:colOff>
      <xdr:row>37</xdr:row>
      <xdr:rowOff>145910</xdr:rowOff>
    </xdr:to>
    <xdr:sp macro="" textlink="">
      <xdr:nvSpPr>
        <xdr:cNvPr id="131" name="円/楕円 130"/>
        <xdr:cNvSpPr/>
      </xdr:nvSpPr>
      <xdr:spPr bwMode="auto">
        <a:xfrm>
          <a:off x="56007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16387</xdr:rowOff>
    </xdr:from>
    <xdr:ext cx="762000" cy="259045"/>
    <xdr:sp macro="" textlink="">
      <xdr:nvSpPr>
        <xdr:cNvPr id="132" name="人口1人当たり決算額の推移該当値テキスト445"/>
        <xdr:cNvSpPr txBox="1"/>
      </xdr:nvSpPr>
      <xdr:spPr>
        <a:xfrm>
          <a:off x="5740400" y="71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9449</xdr:rowOff>
    </xdr:from>
    <xdr:to>
      <xdr:col>4</xdr:col>
      <xdr:colOff>520700</xdr:colOff>
      <xdr:row>37</xdr:row>
      <xdr:rowOff>111049</xdr:rowOff>
    </xdr:to>
    <xdr:sp macro="" textlink="">
      <xdr:nvSpPr>
        <xdr:cNvPr id="133" name="円/楕円 132"/>
        <xdr:cNvSpPr/>
      </xdr:nvSpPr>
      <xdr:spPr bwMode="auto">
        <a:xfrm>
          <a:off x="49530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95826</xdr:rowOff>
    </xdr:from>
    <xdr:ext cx="736600" cy="259045"/>
    <xdr:sp macro="" textlink="">
      <xdr:nvSpPr>
        <xdr:cNvPr id="134" name="テキスト ボックス 133"/>
        <xdr:cNvSpPr txBox="1"/>
      </xdr:nvSpPr>
      <xdr:spPr>
        <a:xfrm>
          <a:off x="4622800" y="722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93780</xdr:rowOff>
    </xdr:from>
    <xdr:to>
      <xdr:col>3</xdr:col>
      <xdr:colOff>955675</xdr:colOff>
      <xdr:row>37</xdr:row>
      <xdr:rowOff>23930</xdr:rowOff>
    </xdr:to>
    <xdr:sp macro="" textlink="">
      <xdr:nvSpPr>
        <xdr:cNvPr id="135" name="円/楕円 134"/>
        <xdr:cNvSpPr/>
      </xdr:nvSpPr>
      <xdr:spPr bwMode="auto">
        <a:xfrm>
          <a:off x="4254500" y="704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8707</xdr:rowOff>
    </xdr:from>
    <xdr:ext cx="762000" cy="259045"/>
    <xdr:sp macro="" textlink="">
      <xdr:nvSpPr>
        <xdr:cNvPr id="136" name="テキスト ボックス 135"/>
        <xdr:cNvSpPr txBox="1"/>
      </xdr:nvSpPr>
      <xdr:spPr>
        <a:xfrm>
          <a:off x="3924300" y="71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21999</xdr:rowOff>
    </xdr:from>
    <xdr:to>
      <xdr:col>3</xdr:col>
      <xdr:colOff>257175</xdr:colOff>
      <xdr:row>36</xdr:row>
      <xdr:rowOff>123599</xdr:rowOff>
    </xdr:to>
    <xdr:sp macro="" textlink="">
      <xdr:nvSpPr>
        <xdr:cNvPr id="137" name="円/楕円 136"/>
        <xdr:cNvSpPr/>
      </xdr:nvSpPr>
      <xdr:spPr bwMode="auto">
        <a:xfrm>
          <a:off x="3556000" y="69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133776</xdr:rowOff>
    </xdr:from>
    <xdr:ext cx="762000" cy="259045"/>
    <xdr:sp macro="" textlink="">
      <xdr:nvSpPr>
        <xdr:cNvPr id="138" name="テキスト ボックス 137"/>
        <xdr:cNvSpPr txBox="1"/>
      </xdr:nvSpPr>
      <xdr:spPr>
        <a:xfrm>
          <a:off x="3225800" y="67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8077</xdr:rowOff>
    </xdr:from>
    <xdr:to>
      <xdr:col>2</xdr:col>
      <xdr:colOff>692150</xdr:colOff>
      <xdr:row>36</xdr:row>
      <xdr:rowOff>109677</xdr:rowOff>
    </xdr:to>
    <xdr:sp macro="" textlink="">
      <xdr:nvSpPr>
        <xdr:cNvPr id="139" name="円/楕円 138"/>
        <xdr:cNvSpPr/>
      </xdr:nvSpPr>
      <xdr:spPr bwMode="auto">
        <a:xfrm>
          <a:off x="2857500" y="696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94454</xdr:rowOff>
    </xdr:from>
    <xdr:ext cx="762000" cy="259045"/>
    <xdr:sp macro="" textlink="">
      <xdr:nvSpPr>
        <xdr:cNvPr id="140" name="テキスト ボックス 139"/>
        <xdr:cNvSpPr txBox="1"/>
      </xdr:nvSpPr>
      <xdr:spPr>
        <a:xfrm>
          <a:off x="2527300" y="704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47022</xdr:rowOff>
    </xdr:from>
    <xdr:to>
      <xdr:col>6</xdr:col>
      <xdr:colOff>511175</xdr:colOff>
      <xdr:row>33</xdr:row>
      <xdr:rowOff>86398</xdr:rowOff>
    </xdr:to>
    <xdr:cxnSp macro="">
      <xdr:nvCxnSpPr>
        <xdr:cNvPr id="61" name="直線コネクタ 60"/>
        <xdr:cNvCxnSpPr/>
      </xdr:nvCxnSpPr>
      <xdr:spPr>
        <a:xfrm flipV="1">
          <a:off x="3797300" y="5704872"/>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86398</xdr:rowOff>
    </xdr:from>
    <xdr:to>
      <xdr:col>5</xdr:col>
      <xdr:colOff>358775</xdr:colOff>
      <xdr:row>33</xdr:row>
      <xdr:rowOff>123546</xdr:rowOff>
    </xdr:to>
    <xdr:cxnSp macro="">
      <xdr:nvCxnSpPr>
        <xdr:cNvPr id="64" name="直線コネクタ 63"/>
        <xdr:cNvCxnSpPr/>
      </xdr:nvCxnSpPr>
      <xdr:spPr>
        <a:xfrm flipV="1">
          <a:off x="2908300" y="574424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61900</xdr:rowOff>
    </xdr:from>
    <xdr:to>
      <xdr:col>4</xdr:col>
      <xdr:colOff>155575</xdr:colOff>
      <xdr:row>33</xdr:row>
      <xdr:rowOff>123546</xdr:rowOff>
    </xdr:to>
    <xdr:cxnSp macro="">
      <xdr:nvCxnSpPr>
        <xdr:cNvPr id="67" name="直線コネクタ 66"/>
        <xdr:cNvCxnSpPr/>
      </xdr:nvCxnSpPr>
      <xdr:spPr>
        <a:xfrm>
          <a:off x="2019300" y="5719750"/>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130270</xdr:rowOff>
    </xdr:from>
    <xdr:to>
      <xdr:col>2</xdr:col>
      <xdr:colOff>638175</xdr:colOff>
      <xdr:row>33</xdr:row>
      <xdr:rowOff>61900</xdr:rowOff>
    </xdr:to>
    <xdr:cxnSp macro="">
      <xdr:nvCxnSpPr>
        <xdr:cNvPr id="70" name="直線コネクタ 69"/>
        <xdr:cNvCxnSpPr/>
      </xdr:nvCxnSpPr>
      <xdr:spPr>
        <a:xfrm>
          <a:off x="1130300" y="5616670"/>
          <a:ext cx="889000" cy="10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167672</xdr:rowOff>
    </xdr:from>
    <xdr:to>
      <xdr:col>6</xdr:col>
      <xdr:colOff>561975</xdr:colOff>
      <xdr:row>33</xdr:row>
      <xdr:rowOff>97822</xdr:rowOff>
    </xdr:to>
    <xdr:sp macro="" textlink="">
      <xdr:nvSpPr>
        <xdr:cNvPr id="80" name="円/楕円 79"/>
        <xdr:cNvSpPr/>
      </xdr:nvSpPr>
      <xdr:spPr>
        <a:xfrm>
          <a:off x="4584700" y="56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19099</xdr:rowOff>
    </xdr:from>
    <xdr:ext cx="534377" cy="259045"/>
    <xdr:sp macro="" textlink="">
      <xdr:nvSpPr>
        <xdr:cNvPr id="81" name="人件費該当値テキスト"/>
        <xdr:cNvSpPr txBox="1"/>
      </xdr:nvSpPr>
      <xdr:spPr>
        <a:xfrm>
          <a:off x="4686300" y="55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35598</xdr:rowOff>
    </xdr:from>
    <xdr:to>
      <xdr:col>5</xdr:col>
      <xdr:colOff>409575</xdr:colOff>
      <xdr:row>33</xdr:row>
      <xdr:rowOff>137198</xdr:rowOff>
    </xdr:to>
    <xdr:sp macro="" textlink="">
      <xdr:nvSpPr>
        <xdr:cNvPr id="82" name="円/楕円 81"/>
        <xdr:cNvSpPr/>
      </xdr:nvSpPr>
      <xdr:spPr>
        <a:xfrm>
          <a:off x="3746500" y="56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153725</xdr:rowOff>
    </xdr:from>
    <xdr:ext cx="534377" cy="259045"/>
    <xdr:sp macro="" textlink="">
      <xdr:nvSpPr>
        <xdr:cNvPr id="83" name="テキスト ボックス 82"/>
        <xdr:cNvSpPr txBox="1"/>
      </xdr:nvSpPr>
      <xdr:spPr>
        <a:xfrm>
          <a:off x="3530111" y="54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72746</xdr:rowOff>
    </xdr:from>
    <xdr:to>
      <xdr:col>4</xdr:col>
      <xdr:colOff>206375</xdr:colOff>
      <xdr:row>34</xdr:row>
      <xdr:rowOff>2896</xdr:rowOff>
    </xdr:to>
    <xdr:sp macro="" textlink="">
      <xdr:nvSpPr>
        <xdr:cNvPr id="84" name="円/楕円 83"/>
        <xdr:cNvSpPr/>
      </xdr:nvSpPr>
      <xdr:spPr>
        <a:xfrm>
          <a:off x="2857500" y="57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19423</xdr:rowOff>
    </xdr:from>
    <xdr:ext cx="534377" cy="259045"/>
    <xdr:sp macro="" textlink="">
      <xdr:nvSpPr>
        <xdr:cNvPr id="85" name="テキスト ボックス 84"/>
        <xdr:cNvSpPr txBox="1"/>
      </xdr:nvSpPr>
      <xdr:spPr>
        <a:xfrm>
          <a:off x="2641111" y="55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11100</xdr:rowOff>
    </xdr:from>
    <xdr:to>
      <xdr:col>3</xdr:col>
      <xdr:colOff>3175</xdr:colOff>
      <xdr:row>33</xdr:row>
      <xdr:rowOff>112700</xdr:rowOff>
    </xdr:to>
    <xdr:sp macro="" textlink="">
      <xdr:nvSpPr>
        <xdr:cNvPr id="86" name="円/楕円 85"/>
        <xdr:cNvSpPr/>
      </xdr:nvSpPr>
      <xdr:spPr>
        <a:xfrm>
          <a:off x="1968500" y="56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129227</xdr:rowOff>
    </xdr:from>
    <xdr:ext cx="534377" cy="259045"/>
    <xdr:sp macro="" textlink="">
      <xdr:nvSpPr>
        <xdr:cNvPr id="87" name="テキスト ボックス 86"/>
        <xdr:cNvSpPr txBox="1"/>
      </xdr:nvSpPr>
      <xdr:spPr>
        <a:xfrm>
          <a:off x="1752111" y="54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79470</xdr:rowOff>
    </xdr:from>
    <xdr:to>
      <xdr:col>1</xdr:col>
      <xdr:colOff>485775</xdr:colOff>
      <xdr:row>33</xdr:row>
      <xdr:rowOff>9620</xdr:rowOff>
    </xdr:to>
    <xdr:sp macro="" textlink="">
      <xdr:nvSpPr>
        <xdr:cNvPr id="88" name="円/楕円 87"/>
        <xdr:cNvSpPr/>
      </xdr:nvSpPr>
      <xdr:spPr>
        <a:xfrm>
          <a:off x="1079500" y="55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26147</xdr:rowOff>
    </xdr:from>
    <xdr:ext cx="534377" cy="259045"/>
    <xdr:sp macro="" textlink="">
      <xdr:nvSpPr>
        <xdr:cNvPr id="89" name="テキスト ボックス 88"/>
        <xdr:cNvSpPr txBox="1"/>
      </xdr:nvSpPr>
      <xdr:spPr>
        <a:xfrm>
          <a:off x="863111" y="53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129210</xdr:rowOff>
    </xdr:from>
    <xdr:to>
      <xdr:col>6</xdr:col>
      <xdr:colOff>511175</xdr:colOff>
      <xdr:row>58</xdr:row>
      <xdr:rowOff>129743</xdr:rowOff>
    </xdr:to>
    <xdr:cxnSp macro="">
      <xdr:nvCxnSpPr>
        <xdr:cNvPr id="118" name="直線コネクタ 117"/>
        <xdr:cNvCxnSpPr/>
      </xdr:nvCxnSpPr>
      <xdr:spPr>
        <a:xfrm>
          <a:off x="3797300" y="1007331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129210</xdr:rowOff>
    </xdr:from>
    <xdr:to>
      <xdr:col>5</xdr:col>
      <xdr:colOff>358775</xdr:colOff>
      <xdr:row>58</xdr:row>
      <xdr:rowOff>137187</xdr:rowOff>
    </xdr:to>
    <xdr:cxnSp macro="">
      <xdr:nvCxnSpPr>
        <xdr:cNvPr id="121" name="直線コネクタ 120"/>
        <xdr:cNvCxnSpPr/>
      </xdr:nvCxnSpPr>
      <xdr:spPr>
        <a:xfrm flipV="1">
          <a:off x="2908300" y="10073310"/>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136558</xdr:rowOff>
    </xdr:from>
    <xdr:to>
      <xdr:col>4</xdr:col>
      <xdr:colOff>155575</xdr:colOff>
      <xdr:row>58</xdr:row>
      <xdr:rowOff>137187</xdr:rowOff>
    </xdr:to>
    <xdr:cxnSp macro="">
      <xdr:nvCxnSpPr>
        <xdr:cNvPr id="124" name="直線コネクタ 123"/>
        <xdr:cNvCxnSpPr/>
      </xdr:nvCxnSpPr>
      <xdr:spPr>
        <a:xfrm>
          <a:off x="2019300" y="1008065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136558</xdr:rowOff>
    </xdr:from>
    <xdr:to>
      <xdr:col>2</xdr:col>
      <xdr:colOff>638175</xdr:colOff>
      <xdr:row>58</xdr:row>
      <xdr:rowOff>137587</xdr:rowOff>
    </xdr:to>
    <xdr:cxnSp macro="">
      <xdr:nvCxnSpPr>
        <xdr:cNvPr id="127" name="直線コネクタ 126"/>
        <xdr:cNvCxnSpPr/>
      </xdr:nvCxnSpPr>
      <xdr:spPr>
        <a:xfrm flipV="1">
          <a:off x="1130300" y="1008065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78943</xdr:rowOff>
    </xdr:from>
    <xdr:to>
      <xdr:col>6</xdr:col>
      <xdr:colOff>561975</xdr:colOff>
      <xdr:row>59</xdr:row>
      <xdr:rowOff>9093</xdr:rowOff>
    </xdr:to>
    <xdr:sp macro="" textlink="">
      <xdr:nvSpPr>
        <xdr:cNvPr id="137" name="円/楕円 136"/>
        <xdr:cNvSpPr/>
      </xdr:nvSpPr>
      <xdr:spPr>
        <a:xfrm>
          <a:off x="4584700" y="100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78410</xdr:rowOff>
    </xdr:from>
    <xdr:to>
      <xdr:col>5</xdr:col>
      <xdr:colOff>409575</xdr:colOff>
      <xdr:row>59</xdr:row>
      <xdr:rowOff>8560</xdr:rowOff>
    </xdr:to>
    <xdr:sp macro="" textlink="">
      <xdr:nvSpPr>
        <xdr:cNvPr id="139" name="円/楕円 138"/>
        <xdr:cNvSpPr/>
      </xdr:nvSpPr>
      <xdr:spPr>
        <a:xfrm>
          <a:off x="3746500" y="100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25087</xdr:rowOff>
    </xdr:from>
    <xdr:ext cx="534377" cy="259045"/>
    <xdr:sp macro="" textlink="">
      <xdr:nvSpPr>
        <xdr:cNvPr id="140" name="テキスト ボックス 139"/>
        <xdr:cNvSpPr txBox="1"/>
      </xdr:nvSpPr>
      <xdr:spPr>
        <a:xfrm>
          <a:off x="3530111" y="97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86387</xdr:rowOff>
    </xdr:from>
    <xdr:to>
      <xdr:col>4</xdr:col>
      <xdr:colOff>206375</xdr:colOff>
      <xdr:row>59</xdr:row>
      <xdr:rowOff>16537</xdr:rowOff>
    </xdr:to>
    <xdr:sp macro="" textlink="">
      <xdr:nvSpPr>
        <xdr:cNvPr id="141" name="円/楕円 140"/>
        <xdr:cNvSpPr/>
      </xdr:nvSpPr>
      <xdr:spPr>
        <a:xfrm>
          <a:off x="2857500" y="100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33064</xdr:rowOff>
    </xdr:from>
    <xdr:ext cx="534377" cy="259045"/>
    <xdr:sp macro="" textlink="">
      <xdr:nvSpPr>
        <xdr:cNvPr id="142" name="テキスト ボックス 141"/>
        <xdr:cNvSpPr txBox="1"/>
      </xdr:nvSpPr>
      <xdr:spPr>
        <a:xfrm>
          <a:off x="2641111" y="98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85758</xdr:rowOff>
    </xdr:from>
    <xdr:to>
      <xdr:col>3</xdr:col>
      <xdr:colOff>3175</xdr:colOff>
      <xdr:row>59</xdr:row>
      <xdr:rowOff>15908</xdr:rowOff>
    </xdr:to>
    <xdr:sp macro="" textlink="">
      <xdr:nvSpPr>
        <xdr:cNvPr id="143" name="円/楕円 142"/>
        <xdr:cNvSpPr/>
      </xdr:nvSpPr>
      <xdr:spPr>
        <a:xfrm>
          <a:off x="1968500" y="100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32435</xdr:rowOff>
    </xdr:from>
    <xdr:ext cx="534377" cy="259045"/>
    <xdr:sp macro="" textlink="">
      <xdr:nvSpPr>
        <xdr:cNvPr id="144" name="テキスト ボックス 143"/>
        <xdr:cNvSpPr txBox="1"/>
      </xdr:nvSpPr>
      <xdr:spPr>
        <a:xfrm>
          <a:off x="1752111" y="98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86787</xdr:rowOff>
    </xdr:from>
    <xdr:to>
      <xdr:col>1</xdr:col>
      <xdr:colOff>485775</xdr:colOff>
      <xdr:row>59</xdr:row>
      <xdr:rowOff>16937</xdr:rowOff>
    </xdr:to>
    <xdr:sp macro="" textlink="">
      <xdr:nvSpPr>
        <xdr:cNvPr id="145" name="円/楕円 144"/>
        <xdr:cNvSpPr/>
      </xdr:nvSpPr>
      <xdr:spPr>
        <a:xfrm>
          <a:off x="1079500" y="100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33464</xdr:rowOff>
    </xdr:from>
    <xdr:ext cx="534377" cy="259045"/>
    <xdr:sp macro="" textlink="">
      <xdr:nvSpPr>
        <xdr:cNvPr id="146" name="テキスト ボックス 145"/>
        <xdr:cNvSpPr txBox="1"/>
      </xdr:nvSpPr>
      <xdr:spPr>
        <a:xfrm>
          <a:off x="863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4460</xdr:rowOff>
    </xdr:from>
    <xdr:to>
      <xdr:col>6</xdr:col>
      <xdr:colOff>511175</xdr:colOff>
      <xdr:row>78</xdr:row>
      <xdr:rowOff>12187</xdr:rowOff>
    </xdr:to>
    <xdr:cxnSp macro="">
      <xdr:nvCxnSpPr>
        <xdr:cNvPr id="173" name="直線コネクタ 172"/>
        <xdr:cNvCxnSpPr/>
      </xdr:nvCxnSpPr>
      <xdr:spPr>
        <a:xfrm flipV="1">
          <a:off x="3797300" y="13377560"/>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12187</xdr:rowOff>
    </xdr:from>
    <xdr:to>
      <xdr:col>5</xdr:col>
      <xdr:colOff>358775</xdr:colOff>
      <xdr:row>78</xdr:row>
      <xdr:rowOff>12781</xdr:rowOff>
    </xdr:to>
    <xdr:cxnSp macro="">
      <xdr:nvCxnSpPr>
        <xdr:cNvPr id="176" name="直線コネクタ 175"/>
        <xdr:cNvCxnSpPr/>
      </xdr:nvCxnSpPr>
      <xdr:spPr>
        <a:xfrm flipV="1">
          <a:off x="2908300" y="1338528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12781</xdr:rowOff>
    </xdr:from>
    <xdr:to>
      <xdr:col>4</xdr:col>
      <xdr:colOff>155575</xdr:colOff>
      <xdr:row>78</xdr:row>
      <xdr:rowOff>14382</xdr:rowOff>
    </xdr:to>
    <xdr:cxnSp macro="">
      <xdr:nvCxnSpPr>
        <xdr:cNvPr id="179" name="直線コネクタ 178"/>
        <xdr:cNvCxnSpPr/>
      </xdr:nvCxnSpPr>
      <xdr:spPr>
        <a:xfrm flipV="1">
          <a:off x="2019300" y="1338588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14108</xdr:rowOff>
    </xdr:from>
    <xdr:to>
      <xdr:col>2</xdr:col>
      <xdr:colOff>638175</xdr:colOff>
      <xdr:row>78</xdr:row>
      <xdr:rowOff>14382</xdr:rowOff>
    </xdr:to>
    <xdr:cxnSp macro="">
      <xdr:nvCxnSpPr>
        <xdr:cNvPr id="182" name="直線コネクタ 181"/>
        <xdr:cNvCxnSpPr/>
      </xdr:nvCxnSpPr>
      <xdr:spPr>
        <a:xfrm>
          <a:off x="1130300" y="1338720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125110</xdr:rowOff>
    </xdr:from>
    <xdr:to>
      <xdr:col>6</xdr:col>
      <xdr:colOff>561975</xdr:colOff>
      <xdr:row>78</xdr:row>
      <xdr:rowOff>55260</xdr:rowOff>
    </xdr:to>
    <xdr:sp macro="" textlink="">
      <xdr:nvSpPr>
        <xdr:cNvPr id="192" name="円/楕円 191"/>
        <xdr:cNvSpPr/>
      </xdr:nvSpPr>
      <xdr:spPr>
        <a:xfrm>
          <a:off x="45847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40037</xdr:rowOff>
    </xdr:from>
    <xdr:ext cx="469744" cy="259045"/>
    <xdr:sp macro="" textlink="">
      <xdr:nvSpPr>
        <xdr:cNvPr id="193" name="維持補修費該当値テキスト"/>
        <xdr:cNvSpPr txBox="1"/>
      </xdr:nvSpPr>
      <xdr:spPr>
        <a:xfrm>
          <a:off x="4686300" y="132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132837</xdr:rowOff>
    </xdr:from>
    <xdr:to>
      <xdr:col>5</xdr:col>
      <xdr:colOff>409575</xdr:colOff>
      <xdr:row>78</xdr:row>
      <xdr:rowOff>62987</xdr:rowOff>
    </xdr:to>
    <xdr:sp macro="" textlink="">
      <xdr:nvSpPr>
        <xdr:cNvPr id="194" name="円/楕円 193"/>
        <xdr:cNvSpPr/>
      </xdr:nvSpPr>
      <xdr:spPr>
        <a:xfrm>
          <a:off x="3746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54114</xdr:rowOff>
    </xdr:from>
    <xdr:ext cx="469744" cy="259045"/>
    <xdr:sp macro="" textlink="">
      <xdr:nvSpPr>
        <xdr:cNvPr id="195" name="テキスト ボックス 194"/>
        <xdr:cNvSpPr txBox="1"/>
      </xdr:nvSpPr>
      <xdr:spPr>
        <a:xfrm>
          <a:off x="3562427"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133431</xdr:rowOff>
    </xdr:from>
    <xdr:to>
      <xdr:col>4</xdr:col>
      <xdr:colOff>206375</xdr:colOff>
      <xdr:row>78</xdr:row>
      <xdr:rowOff>63581</xdr:rowOff>
    </xdr:to>
    <xdr:sp macro="" textlink="">
      <xdr:nvSpPr>
        <xdr:cNvPr id="196" name="円/楕円 195"/>
        <xdr:cNvSpPr/>
      </xdr:nvSpPr>
      <xdr:spPr>
        <a:xfrm>
          <a:off x="285750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54708</xdr:rowOff>
    </xdr:from>
    <xdr:ext cx="469744" cy="259045"/>
    <xdr:sp macro="" textlink="">
      <xdr:nvSpPr>
        <xdr:cNvPr id="197" name="テキスト ボックス 196"/>
        <xdr:cNvSpPr txBox="1"/>
      </xdr:nvSpPr>
      <xdr:spPr>
        <a:xfrm>
          <a:off x="2673427" y="134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135032</xdr:rowOff>
    </xdr:from>
    <xdr:to>
      <xdr:col>3</xdr:col>
      <xdr:colOff>3175</xdr:colOff>
      <xdr:row>78</xdr:row>
      <xdr:rowOff>65182</xdr:rowOff>
    </xdr:to>
    <xdr:sp macro="" textlink="">
      <xdr:nvSpPr>
        <xdr:cNvPr id="198" name="円/楕円 197"/>
        <xdr:cNvSpPr/>
      </xdr:nvSpPr>
      <xdr:spPr>
        <a:xfrm>
          <a:off x="1968500" y="133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56309</xdr:rowOff>
    </xdr:from>
    <xdr:ext cx="469744" cy="259045"/>
    <xdr:sp macro="" textlink="">
      <xdr:nvSpPr>
        <xdr:cNvPr id="199" name="テキスト ボックス 198"/>
        <xdr:cNvSpPr txBox="1"/>
      </xdr:nvSpPr>
      <xdr:spPr>
        <a:xfrm>
          <a:off x="1784427" y="134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134758</xdr:rowOff>
    </xdr:from>
    <xdr:to>
      <xdr:col>1</xdr:col>
      <xdr:colOff>485775</xdr:colOff>
      <xdr:row>78</xdr:row>
      <xdr:rowOff>64908</xdr:rowOff>
    </xdr:to>
    <xdr:sp macro="" textlink="">
      <xdr:nvSpPr>
        <xdr:cNvPr id="200" name="円/楕円 199"/>
        <xdr:cNvSpPr/>
      </xdr:nvSpPr>
      <xdr:spPr>
        <a:xfrm>
          <a:off x="1079500" y="133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56035</xdr:rowOff>
    </xdr:from>
    <xdr:ext cx="469744" cy="259045"/>
    <xdr:sp macro="" textlink="">
      <xdr:nvSpPr>
        <xdr:cNvPr id="201" name="テキスト ボックス 200"/>
        <xdr:cNvSpPr txBox="1"/>
      </xdr:nvSpPr>
      <xdr:spPr>
        <a:xfrm>
          <a:off x="895427" y="134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130001</xdr:rowOff>
    </xdr:from>
    <xdr:to>
      <xdr:col>6</xdr:col>
      <xdr:colOff>511175</xdr:colOff>
      <xdr:row>97</xdr:row>
      <xdr:rowOff>164013</xdr:rowOff>
    </xdr:to>
    <xdr:cxnSp macro="">
      <xdr:nvCxnSpPr>
        <xdr:cNvPr id="233" name="直線コネクタ 232"/>
        <xdr:cNvCxnSpPr/>
      </xdr:nvCxnSpPr>
      <xdr:spPr>
        <a:xfrm>
          <a:off x="3797300" y="16760651"/>
          <a:ext cx="8382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130001</xdr:rowOff>
    </xdr:from>
    <xdr:to>
      <xdr:col>5</xdr:col>
      <xdr:colOff>358775</xdr:colOff>
      <xdr:row>98</xdr:row>
      <xdr:rowOff>68001</xdr:rowOff>
    </xdr:to>
    <xdr:cxnSp macro="">
      <xdr:nvCxnSpPr>
        <xdr:cNvPr id="236" name="直線コネクタ 235"/>
        <xdr:cNvCxnSpPr/>
      </xdr:nvCxnSpPr>
      <xdr:spPr>
        <a:xfrm flipV="1">
          <a:off x="2908300" y="16760651"/>
          <a:ext cx="8890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68001</xdr:rowOff>
    </xdr:from>
    <xdr:to>
      <xdr:col>4</xdr:col>
      <xdr:colOff>155575</xdr:colOff>
      <xdr:row>98</xdr:row>
      <xdr:rowOff>98765</xdr:rowOff>
    </xdr:to>
    <xdr:cxnSp macro="">
      <xdr:nvCxnSpPr>
        <xdr:cNvPr id="239" name="直線コネクタ 238"/>
        <xdr:cNvCxnSpPr/>
      </xdr:nvCxnSpPr>
      <xdr:spPr>
        <a:xfrm flipV="1">
          <a:off x="2019300" y="16870101"/>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98765</xdr:rowOff>
    </xdr:from>
    <xdr:to>
      <xdr:col>2</xdr:col>
      <xdr:colOff>638175</xdr:colOff>
      <xdr:row>98</xdr:row>
      <xdr:rowOff>121918</xdr:rowOff>
    </xdr:to>
    <xdr:cxnSp macro="">
      <xdr:nvCxnSpPr>
        <xdr:cNvPr id="242" name="直線コネクタ 241"/>
        <xdr:cNvCxnSpPr/>
      </xdr:nvCxnSpPr>
      <xdr:spPr>
        <a:xfrm flipV="1">
          <a:off x="1130300" y="16900865"/>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113213</xdr:rowOff>
    </xdr:from>
    <xdr:to>
      <xdr:col>6</xdr:col>
      <xdr:colOff>561975</xdr:colOff>
      <xdr:row>98</xdr:row>
      <xdr:rowOff>43363</xdr:rowOff>
    </xdr:to>
    <xdr:sp macro="" textlink="">
      <xdr:nvSpPr>
        <xdr:cNvPr id="252" name="円/楕円 251"/>
        <xdr:cNvSpPr/>
      </xdr:nvSpPr>
      <xdr:spPr>
        <a:xfrm>
          <a:off x="4584700" y="167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91640</xdr:rowOff>
    </xdr:from>
    <xdr:ext cx="534377" cy="259045"/>
    <xdr:sp macro="" textlink="">
      <xdr:nvSpPr>
        <xdr:cNvPr id="253" name="扶助費該当値テキスト"/>
        <xdr:cNvSpPr txBox="1"/>
      </xdr:nvSpPr>
      <xdr:spPr>
        <a:xfrm>
          <a:off x="4686300" y="167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79201</xdr:rowOff>
    </xdr:from>
    <xdr:to>
      <xdr:col>5</xdr:col>
      <xdr:colOff>409575</xdr:colOff>
      <xdr:row>98</xdr:row>
      <xdr:rowOff>9351</xdr:rowOff>
    </xdr:to>
    <xdr:sp macro="" textlink="">
      <xdr:nvSpPr>
        <xdr:cNvPr id="254" name="円/楕円 253"/>
        <xdr:cNvSpPr/>
      </xdr:nvSpPr>
      <xdr:spPr>
        <a:xfrm>
          <a:off x="3746500" y="16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478</xdr:rowOff>
    </xdr:from>
    <xdr:ext cx="534377" cy="259045"/>
    <xdr:sp macro="" textlink="">
      <xdr:nvSpPr>
        <xdr:cNvPr id="255" name="テキスト ボックス 254"/>
        <xdr:cNvSpPr txBox="1"/>
      </xdr:nvSpPr>
      <xdr:spPr>
        <a:xfrm>
          <a:off x="3530111" y="16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17201</xdr:rowOff>
    </xdr:from>
    <xdr:to>
      <xdr:col>4</xdr:col>
      <xdr:colOff>206375</xdr:colOff>
      <xdr:row>98</xdr:row>
      <xdr:rowOff>118801</xdr:rowOff>
    </xdr:to>
    <xdr:sp macro="" textlink="">
      <xdr:nvSpPr>
        <xdr:cNvPr id="256" name="円/楕円 255"/>
        <xdr:cNvSpPr/>
      </xdr:nvSpPr>
      <xdr:spPr>
        <a:xfrm>
          <a:off x="2857500" y="168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109928</xdr:rowOff>
    </xdr:from>
    <xdr:ext cx="534377" cy="259045"/>
    <xdr:sp macro="" textlink="">
      <xdr:nvSpPr>
        <xdr:cNvPr id="257" name="テキスト ボックス 256"/>
        <xdr:cNvSpPr txBox="1"/>
      </xdr:nvSpPr>
      <xdr:spPr>
        <a:xfrm>
          <a:off x="2641111" y="169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47965</xdr:rowOff>
    </xdr:from>
    <xdr:to>
      <xdr:col>3</xdr:col>
      <xdr:colOff>3175</xdr:colOff>
      <xdr:row>98</xdr:row>
      <xdr:rowOff>149565</xdr:rowOff>
    </xdr:to>
    <xdr:sp macro="" textlink="">
      <xdr:nvSpPr>
        <xdr:cNvPr id="258" name="円/楕円 257"/>
        <xdr:cNvSpPr/>
      </xdr:nvSpPr>
      <xdr:spPr>
        <a:xfrm>
          <a:off x="1968500" y="168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140692</xdr:rowOff>
    </xdr:from>
    <xdr:ext cx="534377" cy="259045"/>
    <xdr:sp macro="" textlink="">
      <xdr:nvSpPr>
        <xdr:cNvPr id="259" name="テキスト ボックス 258"/>
        <xdr:cNvSpPr txBox="1"/>
      </xdr:nvSpPr>
      <xdr:spPr>
        <a:xfrm>
          <a:off x="1752111" y="16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71118</xdr:rowOff>
    </xdr:from>
    <xdr:to>
      <xdr:col>1</xdr:col>
      <xdr:colOff>485775</xdr:colOff>
      <xdr:row>99</xdr:row>
      <xdr:rowOff>1268</xdr:rowOff>
    </xdr:to>
    <xdr:sp macro="" textlink="">
      <xdr:nvSpPr>
        <xdr:cNvPr id="260" name="円/楕円 259"/>
        <xdr:cNvSpPr/>
      </xdr:nvSpPr>
      <xdr:spPr>
        <a:xfrm>
          <a:off x="1079500" y="16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163845</xdr:rowOff>
    </xdr:from>
    <xdr:ext cx="534377" cy="259045"/>
    <xdr:sp macro="" textlink="">
      <xdr:nvSpPr>
        <xdr:cNvPr id="261" name="テキスト ボックス 260"/>
        <xdr:cNvSpPr txBox="1"/>
      </xdr:nvSpPr>
      <xdr:spPr>
        <a:xfrm>
          <a:off x="863111" y="169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78759</xdr:rowOff>
    </xdr:from>
    <xdr:to>
      <xdr:col>15</xdr:col>
      <xdr:colOff>180975</xdr:colOff>
      <xdr:row>38</xdr:row>
      <xdr:rowOff>154711</xdr:rowOff>
    </xdr:to>
    <xdr:cxnSp macro="">
      <xdr:nvCxnSpPr>
        <xdr:cNvPr id="291" name="直線コネクタ 290"/>
        <xdr:cNvCxnSpPr/>
      </xdr:nvCxnSpPr>
      <xdr:spPr>
        <a:xfrm flipV="1">
          <a:off x="9639300" y="6593859"/>
          <a:ext cx="838200" cy="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154711</xdr:rowOff>
    </xdr:from>
    <xdr:to>
      <xdr:col>14</xdr:col>
      <xdr:colOff>28575</xdr:colOff>
      <xdr:row>39</xdr:row>
      <xdr:rowOff>47841</xdr:rowOff>
    </xdr:to>
    <xdr:cxnSp macro="">
      <xdr:nvCxnSpPr>
        <xdr:cNvPr id="294" name="直線コネクタ 293"/>
        <xdr:cNvCxnSpPr/>
      </xdr:nvCxnSpPr>
      <xdr:spPr>
        <a:xfrm flipV="1">
          <a:off x="8750300" y="6669811"/>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41821</xdr:rowOff>
    </xdr:from>
    <xdr:to>
      <xdr:col>12</xdr:col>
      <xdr:colOff>511175</xdr:colOff>
      <xdr:row>39</xdr:row>
      <xdr:rowOff>47841</xdr:rowOff>
    </xdr:to>
    <xdr:cxnSp macro="">
      <xdr:nvCxnSpPr>
        <xdr:cNvPr id="297" name="直線コネクタ 296"/>
        <xdr:cNvCxnSpPr/>
      </xdr:nvCxnSpPr>
      <xdr:spPr>
        <a:xfrm>
          <a:off x="7861300" y="672837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41821</xdr:rowOff>
    </xdr:from>
    <xdr:to>
      <xdr:col>11</xdr:col>
      <xdr:colOff>307975</xdr:colOff>
      <xdr:row>39</xdr:row>
      <xdr:rowOff>65995</xdr:rowOff>
    </xdr:to>
    <xdr:cxnSp macro="">
      <xdr:nvCxnSpPr>
        <xdr:cNvPr id="300" name="直線コネクタ 299"/>
        <xdr:cNvCxnSpPr/>
      </xdr:nvCxnSpPr>
      <xdr:spPr>
        <a:xfrm flipV="1">
          <a:off x="6972300" y="672837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27959</xdr:rowOff>
    </xdr:from>
    <xdr:to>
      <xdr:col>15</xdr:col>
      <xdr:colOff>231775</xdr:colOff>
      <xdr:row>38</xdr:row>
      <xdr:rowOff>129559</xdr:rowOff>
    </xdr:to>
    <xdr:sp macro="" textlink="">
      <xdr:nvSpPr>
        <xdr:cNvPr id="310" name="円/楕円 309"/>
        <xdr:cNvSpPr/>
      </xdr:nvSpPr>
      <xdr:spPr>
        <a:xfrm>
          <a:off x="104267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6386</xdr:rowOff>
    </xdr:from>
    <xdr:ext cx="534377" cy="259045"/>
    <xdr:sp macro="" textlink="">
      <xdr:nvSpPr>
        <xdr:cNvPr id="311" name="補助費等該当値テキスト"/>
        <xdr:cNvSpPr txBox="1"/>
      </xdr:nvSpPr>
      <xdr:spPr>
        <a:xfrm>
          <a:off x="10528300" y="65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103911</xdr:rowOff>
    </xdr:from>
    <xdr:to>
      <xdr:col>14</xdr:col>
      <xdr:colOff>79375</xdr:colOff>
      <xdr:row>39</xdr:row>
      <xdr:rowOff>34061</xdr:rowOff>
    </xdr:to>
    <xdr:sp macro="" textlink="">
      <xdr:nvSpPr>
        <xdr:cNvPr id="312" name="円/楕円 311"/>
        <xdr:cNvSpPr/>
      </xdr:nvSpPr>
      <xdr:spPr>
        <a:xfrm>
          <a:off x="9588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25188</xdr:rowOff>
    </xdr:from>
    <xdr:ext cx="534377" cy="259045"/>
    <xdr:sp macro="" textlink="">
      <xdr:nvSpPr>
        <xdr:cNvPr id="313" name="テキスト ボックス 312"/>
        <xdr:cNvSpPr txBox="1"/>
      </xdr:nvSpPr>
      <xdr:spPr>
        <a:xfrm>
          <a:off x="9372111" y="67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168491</xdr:rowOff>
    </xdr:from>
    <xdr:to>
      <xdr:col>12</xdr:col>
      <xdr:colOff>561975</xdr:colOff>
      <xdr:row>39</xdr:row>
      <xdr:rowOff>98641</xdr:rowOff>
    </xdr:to>
    <xdr:sp macro="" textlink="">
      <xdr:nvSpPr>
        <xdr:cNvPr id="314" name="円/楕円 313"/>
        <xdr:cNvSpPr/>
      </xdr:nvSpPr>
      <xdr:spPr>
        <a:xfrm>
          <a:off x="8699500" y="66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89768</xdr:rowOff>
    </xdr:from>
    <xdr:ext cx="534377" cy="259045"/>
    <xdr:sp macro="" textlink="">
      <xdr:nvSpPr>
        <xdr:cNvPr id="315" name="テキスト ボックス 314"/>
        <xdr:cNvSpPr txBox="1"/>
      </xdr:nvSpPr>
      <xdr:spPr>
        <a:xfrm>
          <a:off x="8483111" y="67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162471</xdr:rowOff>
    </xdr:from>
    <xdr:to>
      <xdr:col>11</xdr:col>
      <xdr:colOff>358775</xdr:colOff>
      <xdr:row>39</xdr:row>
      <xdr:rowOff>92621</xdr:rowOff>
    </xdr:to>
    <xdr:sp macro="" textlink="">
      <xdr:nvSpPr>
        <xdr:cNvPr id="316" name="円/楕円 315"/>
        <xdr:cNvSpPr/>
      </xdr:nvSpPr>
      <xdr:spPr>
        <a:xfrm>
          <a:off x="7810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83748</xdr:rowOff>
    </xdr:from>
    <xdr:ext cx="534377" cy="259045"/>
    <xdr:sp macro="" textlink="">
      <xdr:nvSpPr>
        <xdr:cNvPr id="317" name="テキスト ボックス 316"/>
        <xdr:cNvSpPr txBox="1"/>
      </xdr:nvSpPr>
      <xdr:spPr>
        <a:xfrm>
          <a:off x="7594111" y="67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15195</xdr:rowOff>
    </xdr:from>
    <xdr:to>
      <xdr:col>10</xdr:col>
      <xdr:colOff>155575</xdr:colOff>
      <xdr:row>39</xdr:row>
      <xdr:rowOff>116795</xdr:rowOff>
    </xdr:to>
    <xdr:sp macro="" textlink="">
      <xdr:nvSpPr>
        <xdr:cNvPr id="318" name="円/楕円 317"/>
        <xdr:cNvSpPr/>
      </xdr:nvSpPr>
      <xdr:spPr>
        <a:xfrm>
          <a:off x="6921500" y="67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107922</xdr:rowOff>
    </xdr:from>
    <xdr:ext cx="534377" cy="259045"/>
    <xdr:sp macro="" textlink="">
      <xdr:nvSpPr>
        <xdr:cNvPr id="319" name="テキスト ボックス 318"/>
        <xdr:cNvSpPr txBox="1"/>
      </xdr:nvSpPr>
      <xdr:spPr>
        <a:xfrm>
          <a:off x="6705111" y="67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83169</xdr:rowOff>
    </xdr:from>
    <xdr:to>
      <xdr:col>15</xdr:col>
      <xdr:colOff>180975</xdr:colOff>
      <xdr:row>58</xdr:row>
      <xdr:rowOff>138564</xdr:rowOff>
    </xdr:to>
    <xdr:cxnSp macro="">
      <xdr:nvCxnSpPr>
        <xdr:cNvPr id="348" name="直線コネクタ 347"/>
        <xdr:cNvCxnSpPr/>
      </xdr:nvCxnSpPr>
      <xdr:spPr>
        <a:xfrm>
          <a:off x="9639300" y="10027269"/>
          <a:ext cx="838200" cy="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28025</xdr:rowOff>
    </xdr:from>
    <xdr:to>
      <xdr:col>14</xdr:col>
      <xdr:colOff>28575</xdr:colOff>
      <xdr:row>58</xdr:row>
      <xdr:rowOff>83169</xdr:rowOff>
    </xdr:to>
    <xdr:cxnSp macro="">
      <xdr:nvCxnSpPr>
        <xdr:cNvPr id="351" name="直線コネクタ 350"/>
        <xdr:cNvCxnSpPr/>
      </xdr:nvCxnSpPr>
      <xdr:spPr>
        <a:xfrm>
          <a:off x="8750300" y="9972125"/>
          <a:ext cx="889000" cy="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28025</xdr:rowOff>
    </xdr:from>
    <xdr:to>
      <xdr:col>12</xdr:col>
      <xdr:colOff>511175</xdr:colOff>
      <xdr:row>58</xdr:row>
      <xdr:rowOff>77322</xdr:rowOff>
    </xdr:to>
    <xdr:cxnSp macro="">
      <xdr:nvCxnSpPr>
        <xdr:cNvPr id="354" name="直線コネクタ 353"/>
        <xdr:cNvCxnSpPr/>
      </xdr:nvCxnSpPr>
      <xdr:spPr>
        <a:xfrm flipV="1">
          <a:off x="7861300" y="9972125"/>
          <a:ext cx="889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77322</xdr:rowOff>
    </xdr:from>
    <xdr:to>
      <xdr:col>11</xdr:col>
      <xdr:colOff>307975</xdr:colOff>
      <xdr:row>58</xdr:row>
      <xdr:rowOff>146162</xdr:rowOff>
    </xdr:to>
    <xdr:cxnSp macro="">
      <xdr:nvCxnSpPr>
        <xdr:cNvPr id="357" name="直線コネクタ 356"/>
        <xdr:cNvCxnSpPr/>
      </xdr:nvCxnSpPr>
      <xdr:spPr>
        <a:xfrm flipV="1">
          <a:off x="6972300" y="10021422"/>
          <a:ext cx="889000" cy="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87764</xdr:rowOff>
    </xdr:from>
    <xdr:to>
      <xdr:col>15</xdr:col>
      <xdr:colOff>231775</xdr:colOff>
      <xdr:row>59</xdr:row>
      <xdr:rowOff>17914</xdr:rowOff>
    </xdr:to>
    <xdr:sp macro="" textlink="">
      <xdr:nvSpPr>
        <xdr:cNvPr id="367" name="円/楕円 366"/>
        <xdr:cNvSpPr/>
      </xdr:nvSpPr>
      <xdr:spPr>
        <a:xfrm>
          <a:off x="10426700" y="100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32369</xdr:rowOff>
    </xdr:from>
    <xdr:to>
      <xdr:col>14</xdr:col>
      <xdr:colOff>79375</xdr:colOff>
      <xdr:row>58</xdr:row>
      <xdr:rowOff>133969</xdr:rowOff>
    </xdr:to>
    <xdr:sp macro="" textlink="">
      <xdr:nvSpPr>
        <xdr:cNvPr id="369" name="円/楕円 368"/>
        <xdr:cNvSpPr/>
      </xdr:nvSpPr>
      <xdr:spPr>
        <a:xfrm>
          <a:off x="9588500" y="99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150496</xdr:rowOff>
    </xdr:from>
    <xdr:ext cx="599010" cy="259045"/>
    <xdr:sp macro="" textlink="">
      <xdr:nvSpPr>
        <xdr:cNvPr id="370" name="テキスト ボックス 369"/>
        <xdr:cNvSpPr txBox="1"/>
      </xdr:nvSpPr>
      <xdr:spPr>
        <a:xfrm>
          <a:off x="9339794" y="975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148675</xdr:rowOff>
    </xdr:from>
    <xdr:to>
      <xdr:col>12</xdr:col>
      <xdr:colOff>561975</xdr:colOff>
      <xdr:row>58</xdr:row>
      <xdr:rowOff>78825</xdr:rowOff>
    </xdr:to>
    <xdr:sp macro="" textlink="">
      <xdr:nvSpPr>
        <xdr:cNvPr id="371" name="円/楕円 370"/>
        <xdr:cNvSpPr/>
      </xdr:nvSpPr>
      <xdr:spPr>
        <a:xfrm>
          <a:off x="8699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95352</xdr:rowOff>
    </xdr:from>
    <xdr:ext cx="599010" cy="259045"/>
    <xdr:sp macro="" textlink="">
      <xdr:nvSpPr>
        <xdr:cNvPr id="372" name="テキスト ボックス 371"/>
        <xdr:cNvSpPr txBox="1"/>
      </xdr:nvSpPr>
      <xdr:spPr>
        <a:xfrm>
          <a:off x="8450794" y="96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26522</xdr:rowOff>
    </xdr:from>
    <xdr:to>
      <xdr:col>11</xdr:col>
      <xdr:colOff>358775</xdr:colOff>
      <xdr:row>58</xdr:row>
      <xdr:rowOff>128122</xdr:rowOff>
    </xdr:to>
    <xdr:sp macro="" textlink="">
      <xdr:nvSpPr>
        <xdr:cNvPr id="373" name="円/楕円 372"/>
        <xdr:cNvSpPr/>
      </xdr:nvSpPr>
      <xdr:spPr>
        <a:xfrm>
          <a:off x="7810500" y="99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144649</xdr:rowOff>
    </xdr:from>
    <xdr:ext cx="599010" cy="259045"/>
    <xdr:sp macro="" textlink="">
      <xdr:nvSpPr>
        <xdr:cNvPr id="374" name="テキスト ボックス 373"/>
        <xdr:cNvSpPr txBox="1"/>
      </xdr:nvSpPr>
      <xdr:spPr>
        <a:xfrm>
          <a:off x="7561794" y="97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95362</xdr:rowOff>
    </xdr:from>
    <xdr:to>
      <xdr:col>10</xdr:col>
      <xdr:colOff>155575</xdr:colOff>
      <xdr:row>59</xdr:row>
      <xdr:rowOff>25512</xdr:rowOff>
    </xdr:to>
    <xdr:sp macro="" textlink="">
      <xdr:nvSpPr>
        <xdr:cNvPr id="375" name="円/楕円 374"/>
        <xdr:cNvSpPr/>
      </xdr:nvSpPr>
      <xdr:spPr>
        <a:xfrm>
          <a:off x="6921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42039</xdr:rowOff>
    </xdr:from>
    <xdr:ext cx="534377" cy="259045"/>
    <xdr:sp macro="" textlink="">
      <xdr:nvSpPr>
        <xdr:cNvPr id="376" name="テキスト ボックス 375"/>
        <xdr:cNvSpPr txBox="1"/>
      </xdr:nvSpPr>
      <xdr:spPr>
        <a:xfrm>
          <a:off x="6705111" y="98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1995</xdr:rowOff>
    </xdr:from>
    <xdr:to>
      <xdr:col>15</xdr:col>
      <xdr:colOff>180975</xdr:colOff>
      <xdr:row>79</xdr:row>
      <xdr:rowOff>5711</xdr:rowOff>
    </xdr:to>
    <xdr:cxnSp macro="">
      <xdr:nvCxnSpPr>
        <xdr:cNvPr id="405" name="直線コネクタ 404"/>
        <xdr:cNvCxnSpPr/>
      </xdr:nvCxnSpPr>
      <xdr:spPr>
        <a:xfrm flipV="1">
          <a:off x="9639300" y="13546545"/>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122645</xdr:rowOff>
    </xdr:from>
    <xdr:to>
      <xdr:col>15</xdr:col>
      <xdr:colOff>231775</xdr:colOff>
      <xdr:row>79</xdr:row>
      <xdr:rowOff>52795</xdr:rowOff>
    </xdr:to>
    <xdr:sp macro="" textlink="">
      <xdr:nvSpPr>
        <xdr:cNvPr id="415" name="円/楕円 414"/>
        <xdr:cNvSpPr/>
      </xdr:nvSpPr>
      <xdr:spPr>
        <a:xfrm>
          <a:off x="10426700" y="134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126361</xdr:rowOff>
    </xdr:from>
    <xdr:to>
      <xdr:col>14</xdr:col>
      <xdr:colOff>79375</xdr:colOff>
      <xdr:row>79</xdr:row>
      <xdr:rowOff>56511</xdr:rowOff>
    </xdr:to>
    <xdr:sp macro="" textlink="">
      <xdr:nvSpPr>
        <xdr:cNvPr id="417" name="円/楕円 416"/>
        <xdr:cNvSpPr/>
      </xdr:nvSpPr>
      <xdr:spPr>
        <a:xfrm>
          <a:off x="9588500" y="134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47638</xdr:rowOff>
    </xdr:from>
    <xdr:ext cx="534377" cy="259045"/>
    <xdr:sp macro="" textlink="">
      <xdr:nvSpPr>
        <xdr:cNvPr id="418" name="テキスト ボックス 417"/>
        <xdr:cNvSpPr txBox="1"/>
      </xdr:nvSpPr>
      <xdr:spPr>
        <a:xfrm>
          <a:off x="9372111" y="135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162232</xdr:rowOff>
    </xdr:from>
    <xdr:to>
      <xdr:col>15</xdr:col>
      <xdr:colOff>180975</xdr:colOff>
      <xdr:row>97</xdr:row>
      <xdr:rowOff>133116</xdr:rowOff>
    </xdr:to>
    <xdr:cxnSp macro="">
      <xdr:nvCxnSpPr>
        <xdr:cNvPr id="447" name="直線コネクタ 446"/>
        <xdr:cNvCxnSpPr/>
      </xdr:nvCxnSpPr>
      <xdr:spPr>
        <a:xfrm>
          <a:off x="9639300" y="16449982"/>
          <a:ext cx="838200" cy="3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82316</xdr:rowOff>
    </xdr:from>
    <xdr:to>
      <xdr:col>15</xdr:col>
      <xdr:colOff>231775</xdr:colOff>
      <xdr:row>98</xdr:row>
      <xdr:rowOff>12466</xdr:rowOff>
    </xdr:to>
    <xdr:sp macro="" textlink="">
      <xdr:nvSpPr>
        <xdr:cNvPr id="457" name="円/楕円 456"/>
        <xdr:cNvSpPr/>
      </xdr:nvSpPr>
      <xdr:spPr>
        <a:xfrm>
          <a:off x="10426700" y="1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105193</xdr:rowOff>
    </xdr:from>
    <xdr:ext cx="534377" cy="259045"/>
    <xdr:sp macro="" textlink="">
      <xdr:nvSpPr>
        <xdr:cNvPr id="458" name="普通建設事業費 （ うち更新整備　）該当値テキスト"/>
        <xdr:cNvSpPr txBox="1"/>
      </xdr:nvSpPr>
      <xdr:spPr>
        <a:xfrm>
          <a:off x="10528300" y="165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111432</xdr:rowOff>
    </xdr:from>
    <xdr:to>
      <xdr:col>14</xdr:col>
      <xdr:colOff>79375</xdr:colOff>
      <xdr:row>96</xdr:row>
      <xdr:rowOff>41582</xdr:rowOff>
    </xdr:to>
    <xdr:sp macro="" textlink="">
      <xdr:nvSpPr>
        <xdr:cNvPr id="459" name="円/楕円 458"/>
        <xdr:cNvSpPr/>
      </xdr:nvSpPr>
      <xdr:spPr>
        <a:xfrm>
          <a:off x="9588500" y="163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58109</xdr:rowOff>
    </xdr:from>
    <xdr:ext cx="534377" cy="259045"/>
    <xdr:sp macro="" textlink="">
      <xdr:nvSpPr>
        <xdr:cNvPr id="460" name="テキスト ボックス 459"/>
        <xdr:cNvSpPr txBox="1"/>
      </xdr:nvSpPr>
      <xdr:spPr>
        <a:xfrm>
          <a:off x="9372111" y="161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116063</xdr:rowOff>
    </xdr:from>
    <xdr:to>
      <xdr:col>23</xdr:col>
      <xdr:colOff>517525</xdr:colOff>
      <xdr:row>38</xdr:row>
      <xdr:rowOff>131699</xdr:rowOff>
    </xdr:to>
    <xdr:cxnSp macro="">
      <xdr:nvCxnSpPr>
        <xdr:cNvPr id="487" name="直線コネクタ 486"/>
        <xdr:cNvCxnSpPr/>
      </xdr:nvCxnSpPr>
      <xdr:spPr>
        <a:xfrm flipV="1">
          <a:off x="15481300" y="663116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131699</xdr:rowOff>
    </xdr:from>
    <xdr:to>
      <xdr:col>22</xdr:col>
      <xdr:colOff>365125</xdr:colOff>
      <xdr:row>38</xdr:row>
      <xdr:rowOff>139453</xdr:rowOff>
    </xdr:to>
    <xdr:cxnSp macro="">
      <xdr:nvCxnSpPr>
        <xdr:cNvPr id="490" name="直線コネクタ 489"/>
        <xdr:cNvCxnSpPr/>
      </xdr:nvCxnSpPr>
      <xdr:spPr>
        <a:xfrm flipV="1">
          <a:off x="14592300" y="664679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125444</xdr:rowOff>
    </xdr:from>
    <xdr:to>
      <xdr:col>21</xdr:col>
      <xdr:colOff>161925</xdr:colOff>
      <xdr:row>38</xdr:row>
      <xdr:rowOff>139453</xdr:rowOff>
    </xdr:to>
    <xdr:cxnSp macro="">
      <xdr:nvCxnSpPr>
        <xdr:cNvPr id="493" name="直線コネクタ 492"/>
        <xdr:cNvCxnSpPr/>
      </xdr:nvCxnSpPr>
      <xdr:spPr>
        <a:xfrm>
          <a:off x="13703300" y="6640544"/>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125444</xdr:rowOff>
    </xdr:from>
    <xdr:to>
      <xdr:col>19</xdr:col>
      <xdr:colOff>644525</xdr:colOff>
      <xdr:row>38</xdr:row>
      <xdr:rowOff>136875</xdr:rowOff>
    </xdr:to>
    <xdr:cxnSp macro="">
      <xdr:nvCxnSpPr>
        <xdr:cNvPr id="496" name="直線コネクタ 495"/>
        <xdr:cNvCxnSpPr/>
      </xdr:nvCxnSpPr>
      <xdr:spPr>
        <a:xfrm flipV="1">
          <a:off x="12814300" y="66405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65263</xdr:rowOff>
    </xdr:from>
    <xdr:to>
      <xdr:col>23</xdr:col>
      <xdr:colOff>568325</xdr:colOff>
      <xdr:row>38</xdr:row>
      <xdr:rowOff>166863</xdr:rowOff>
    </xdr:to>
    <xdr:sp macro="" textlink="">
      <xdr:nvSpPr>
        <xdr:cNvPr id="506" name="円/楕円 505"/>
        <xdr:cNvSpPr/>
      </xdr:nvSpPr>
      <xdr:spPr>
        <a:xfrm>
          <a:off x="162687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80899</xdr:rowOff>
    </xdr:from>
    <xdr:to>
      <xdr:col>22</xdr:col>
      <xdr:colOff>415925</xdr:colOff>
      <xdr:row>39</xdr:row>
      <xdr:rowOff>11049</xdr:rowOff>
    </xdr:to>
    <xdr:sp macro="" textlink="">
      <xdr:nvSpPr>
        <xdr:cNvPr id="508" name="円/楕円 507"/>
        <xdr:cNvSpPr/>
      </xdr:nvSpPr>
      <xdr:spPr>
        <a:xfrm>
          <a:off x="15430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2176</xdr:rowOff>
    </xdr:from>
    <xdr:ext cx="378565" cy="259045"/>
    <xdr:sp macro="" textlink="">
      <xdr:nvSpPr>
        <xdr:cNvPr id="509" name="テキスト ボックス 508"/>
        <xdr:cNvSpPr txBox="1"/>
      </xdr:nvSpPr>
      <xdr:spPr>
        <a:xfrm>
          <a:off x="15292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88653</xdr:rowOff>
    </xdr:from>
    <xdr:to>
      <xdr:col>21</xdr:col>
      <xdr:colOff>212725</xdr:colOff>
      <xdr:row>39</xdr:row>
      <xdr:rowOff>18803</xdr:rowOff>
    </xdr:to>
    <xdr:sp macro="" textlink="">
      <xdr:nvSpPr>
        <xdr:cNvPr id="510" name="円/楕円 509"/>
        <xdr:cNvSpPr/>
      </xdr:nvSpPr>
      <xdr:spPr>
        <a:xfrm>
          <a:off x="14541500" y="66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9930</xdr:rowOff>
    </xdr:from>
    <xdr:ext cx="313932" cy="259045"/>
    <xdr:sp macro="" textlink="">
      <xdr:nvSpPr>
        <xdr:cNvPr id="511" name="テキスト ボックス 510"/>
        <xdr:cNvSpPr txBox="1"/>
      </xdr:nvSpPr>
      <xdr:spPr>
        <a:xfrm>
          <a:off x="14435333" y="66964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74644</xdr:rowOff>
    </xdr:from>
    <xdr:to>
      <xdr:col>20</xdr:col>
      <xdr:colOff>9525</xdr:colOff>
      <xdr:row>39</xdr:row>
      <xdr:rowOff>4794</xdr:rowOff>
    </xdr:to>
    <xdr:sp macro="" textlink="">
      <xdr:nvSpPr>
        <xdr:cNvPr id="512" name="円/楕円 511"/>
        <xdr:cNvSpPr/>
      </xdr:nvSpPr>
      <xdr:spPr>
        <a:xfrm>
          <a:off x="13652500" y="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167371</xdr:rowOff>
    </xdr:from>
    <xdr:ext cx="469744" cy="259045"/>
    <xdr:sp macro="" textlink="">
      <xdr:nvSpPr>
        <xdr:cNvPr id="513" name="テキスト ボックス 512"/>
        <xdr:cNvSpPr txBox="1"/>
      </xdr:nvSpPr>
      <xdr:spPr>
        <a:xfrm>
          <a:off x="13468427" y="66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86075</xdr:rowOff>
    </xdr:from>
    <xdr:to>
      <xdr:col>18</xdr:col>
      <xdr:colOff>492125</xdr:colOff>
      <xdr:row>39</xdr:row>
      <xdr:rowOff>16225</xdr:rowOff>
    </xdr:to>
    <xdr:sp macro="" textlink="">
      <xdr:nvSpPr>
        <xdr:cNvPr id="514" name="円/楕円 513"/>
        <xdr:cNvSpPr/>
      </xdr:nvSpPr>
      <xdr:spPr>
        <a:xfrm>
          <a:off x="12763500" y="66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7352</xdr:rowOff>
    </xdr:from>
    <xdr:ext cx="378565" cy="259045"/>
    <xdr:sp macro="" textlink="">
      <xdr:nvSpPr>
        <xdr:cNvPr id="515" name="テキスト ボックス 514"/>
        <xdr:cNvSpPr txBox="1"/>
      </xdr:nvSpPr>
      <xdr:spPr>
        <a:xfrm>
          <a:off x="12625017" y="669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19926</xdr:rowOff>
    </xdr:from>
    <xdr:to>
      <xdr:col>23</xdr:col>
      <xdr:colOff>517525</xdr:colOff>
      <xdr:row>76</xdr:row>
      <xdr:rowOff>42557</xdr:rowOff>
    </xdr:to>
    <xdr:cxnSp macro="">
      <xdr:nvCxnSpPr>
        <xdr:cNvPr id="593" name="直線コネクタ 592"/>
        <xdr:cNvCxnSpPr/>
      </xdr:nvCxnSpPr>
      <xdr:spPr>
        <a:xfrm>
          <a:off x="15481300" y="1305012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166078</xdr:rowOff>
    </xdr:from>
    <xdr:to>
      <xdr:col>22</xdr:col>
      <xdr:colOff>365125</xdr:colOff>
      <xdr:row>76</xdr:row>
      <xdr:rowOff>19926</xdr:rowOff>
    </xdr:to>
    <xdr:cxnSp macro="">
      <xdr:nvCxnSpPr>
        <xdr:cNvPr id="596" name="直線コネクタ 595"/>
        <xdr:cNvCxnSpPr/>
      </xdr:nvCxnSpPr>
      <xdr:spPr>
        <a:xfrm>
          <a:off x="14592300" y="13024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125540</xdr:rowOff>
    </xdr:from>
    <xdr:to>
      <xdr:col>21</xdr:col>
      <xdr:colOff>161925</xdr:colOff>
      <xdr:row>75</xdr:row>
      <xdr:rowOff>166078</xdr:rowOff>
    </xdr:to>
    <xdr:cxnSp macro="">
      <xdr:nvCxnSpPr>
        <xdr:cNvPr id="599" name="直線コネクタ 598"/>
        <xdr:cNvCxnSpPr/>
      </xdr:nvCxnSpPr>
      <xdr:spPr>
        <a:xfrm>
          <a:off x="13703300" y="129842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125540</xdr:rowOff>
    </xdr:from>
    <xdr:to>
      <xdr:col>19</xdr:col>
      <xdr:colOff>644525</xdr:colOff>
      <xdr:row>75</xdr:row>
      <xdr:rowOff>137426</xdr:rowOff>
    </xdr:to>
    <xdr:cxnSp macro="">
      <xdr:nvCxnSpPr>
        <xdr:cNvPr id="602" name="直線コネクタ 601"/>
        <xdr:cNvCxnSpPr/>
      </xdr:nvCxnSpPr>
      <xdr:spPr>
        <a:xfrm flipV="1">
          <a:off x="12814300" y="12984290"/>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163207</xdr:rowOff>
    </xdr:from>
    <xdr:to>
      <xdr:col>23</xdr:col>
      <xdr:colOff>568325</xdr:colOff>
      <xdr:row>76</xdr:row>
      <xdr:rowOff>93357</xdr:rowOff>
    </xdr:to>
    <xdr:sp macro="" textlink="">
      <xdr:nvSpPr>
        <xdr:cNvPr id="612" name="円/楕円 611"/>
        <xdr:cNvSpPr/>
      </xdr:nvSpPr>
      <xdr:spPr>
        <a:xfrm>
          <a:off x="162687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141634</xdr:rowOff>
    </xdr:from>
    <xdr:ext cx="534377" cy="259045"/>
    <xdr:sp macro="" textlink="">
      <xdr:nvSpPr>
        <xdr:cNvPr id="613" name="公債費該当値テキスト"/>
        <xdr:cNvSpPr txBox="1"/>
      </xdr:nvSpPr>
      <xdr:spPr>
        <a:xfrm>
          <a:off x="16370300" y="130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140576</xdr:rowOff>
    </xdr:from>
    <xdr:to>
      <xdr:col>22</xdr:col>
      <xdr:colOff>415925</xdr:colOff>
      <xdr:row>76</xdr:row>
      <xdr:rowOff>70726</xdr:rowOff>
    </xdr:to>
    <xdr:sp macro="" textlink="">
      <xdr:nvSpPr>
        <xdr:cNvPr id="614" name="円/楕円 613"/>
        <xdr:cNvSpPr/>
      </xdr:nvSpPr>
      <xdr:spPr>
        <a:xfrm>
          <a:off x="15430500" y="129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61853</xdr:rowOff>
    </xdr:from>
    <xdr:ext cx="534377" cy="259045"/>
    <xdr:sp macro="" textlink="">
      <xdr:nvSpPr>
        <xdr:cNvPr id="615" name="テキスト ボックス 614"/>
        <xdr:cNvSpPr txBox="1"/>
      </xdr:nvSpPr>
      <xdr:spPr>
        <a:xfrm>
          <a:off x="15214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115278</xdr:rowOff>
    </xdr:from>
    <xdr:to>
      <xdr:col>21</xdr:col>
      <xdr:colOff>212725</xdr:colOff>
      <xdr:row>76</xdr:row>
      <xdr:rowOff>45428</xdr:rowOff>
    </xdr:to>
    <xdr:sp macro="" textlink="">
      <xdr:nvSpPr>
        <xdr:cNvPr id="616" name="円/楕円 615"/>
        <xdr:cNvSpPr/>
      </xdr:nvSpPr>
      <xdr:spPr>
        <a:xfrm>
          <a:off x="14541500" y="129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36555</xdr:rowOff>
    </xdr:from>
    <xdr:ext cx="534377" cy="259045"/>
    <xdr:sp macro="" textlink="">
      <xdr:nvSpPr>
        <xdr:cNvPr id="617" name="テキスト ボックス 616"/>
        <xdr:cNvSpPr txBox="1"/>
      </xdr:nvSpPr>
      <xdr:spPr>
        <a:xfrm>
          <a:off x="14325111" y="130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74740</xdr:rowOff>
    </xdr:from>
    <xdr:to>
      <xdr:col>20</xdr:col>
      <xdr:colOff>9525</xdr:colOff>
      <xdr:row>76</xdr:row>
      <xdr:rowOff>4890</xdr:rowOff>
    </xdr:to>
    <xdr:sp macro="" textlink="">
      <xdr:nvSpPr>
        <xdr:cNvPr id="618" name="円/楕円 617"/>
        <xdr:cNvSpPr/>
      </xdr:nvSpPr>
      <xdr:spPr>
        <a:xfrm>
          <a:off x="13652500" y="129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21417</xdr:rowOff>
    </xdr:from>
    <xdr:ext cx="534377" cy="259045"/>
    <xdr:sp macro="" textlink="">
      <xdr:nvSpPr>
        <xdr:cNvPr id="619" name="テキスト ボックス 618"/>
        <xdr:cNvSpPr txBox="1"/>
      </xdr:nvSpPr>
      <xdr:spPr>
        <a:xfrm>
          <a:off x="13436111" y="127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86626</xdr:rowOff>
    </xdr:from>
    <xdr:to>
      <xdr:col>18</xdr:col>
      <xdr:colOff>492125</xdr:colOff>
      <xdr:row>76</xdr:row>
      <xdr:rowOff>16777</xdr:rowOff>
    </xdr:to>
    <xdr:sp macro="" textlink="">
      <xdr:nvSpPr>
        <xdr:cNvPr id="620" name="円/楕円 619"/>
        <xdr:cNvSpPr/>
      </xdr:nvSpPr>
      <xdr:spPr>
        <a:xfrm>
          <a:off x="12763500" y="12945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33303</xdr:rowOff>
    </xdr:from>
    <xdr:ext cx="534377" cy="259045"/>
    <xdr:sp macro="" textlink="">
      <xdr:nvSpPr>
        <xdr:cNvPr id="621" name="テキスト ボックス 620"/>
        <xdr:cNvSpPr txBox="1"/>
      </xdr:nvSpPr>
      <xdr:spPr>
        <a:xfrm>
          <a:off x="12547111" y="127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171354</xdr:rowOff>
    </xdr:from>
    <xdr:to>
      <xdr:col>23</xdr:col>
      <xdr:colOff>517525</xdr:colOff>
      <xdr:row>99</xdr:row>
      <xdr:rowOff>6609</xdr:rowOff>
    </xdr:to>
    <xdr:cxnSp macro="">
      <xdr:nvCxnSpPr>
        <xdr:cNvPr id="650" name="直線コネクタ 649"/>
        <xdr:cNvCxnSpPr/>
      </xdr:nvCxnSpPr>
      <xdr:spPr>
        <a:xfrm>
          <a:off x="15481300" y="1697345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171354</xdr:rowOff>
    </xdr:from>
    <xdr:to>
      <xdr:col>22</xdr:col>
      <xdr:colOff>365125</xdr:colOff>
      <xdr:row>99</xdr:row>
      <xdr:rowOff>29386</xdr:rowOff>
    </xdr:to>
    <xdr:cxnSp macro="">
      <xdr:nvCxnSpPr>
        <xdr:cNvPr id="653" name="直線コネクタ 652"/>
        <xdr:cNvCxnSpPr/>
      </xdr:nvCxnSpPr>
      <xdr:spPr>
        <a:xfrm flipV="1">
          <a:off x="14592300" y="16973454"/>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1591</xdr:rowOff>
    </xdr:from>
    <xdr:to>
      <xdr:col>21</xdr:col>
      <xdr:colOff>161925</xdr:colOff>
      <xdr:row>99</xdr:row>
      <xdr:rowOff>29386</xdr:rowOff>
    </xdr:to>
    <xdr:cxnSp macro="">
      <xdr:nvCxnSpPr>
        <xdr:cNvPr id="656" name="直線コネクタ 655"/>
        <xdr:cNvCxnSpPr/>
      </xdr:nvCxnSpPr>
      <xdr:spPr>
        <a:xfrm>
          <a:off x="13703300" y="16975141"/>
          <a:ext cx="889000" cy="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158324</xdr:rowOff>
    </xdr:from>
    <xdr:to>
      <xdr:col>19</xdr:col>
      <xdr:colOff>644525</xdr:colOff>
      <xdr:row>99</xdr:row>
      <xdr:rowOff>1591</xdr:rowOff>
    </xdr:to>
    <xdr:cxnSp macro="">
      <xdr:nvCxnSpPr>
        <xdr:cNvPr id="659" name="直線コネクタ 658"/>
        <xdr:cNvCxnSpPr/>
      </xdr:nvCxnSpPr>
      <xdr:spPr>
        <a:xfrm>
          <a:off x="12814300" y="16960424"/>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127259</xdr:rowOff>
    </xdr:from>
    <xdr:to>
      <xdr:col>23</xdr:col>
      <xdr:colOff>568325</xdr:colOff>
      <xdr:row>99</xdr:row>
      <xdr:rowOff>57409</xdr:rowOff>
    </xdr:to>
    <xdr:sp macro="" textlink="">
      <xdr:nvSpPr>
        <xdr:cNvPr id="669" name="円/楕円 668"/>
        <xdr:cNvSpPr/>
      </xdr:nvSpPr>
      <xdr:spPr>
        <a:xfrm>
          <a:off x="16268700" y="169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0"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120554</xdr:rowOff>
    </xdr:from>
    <xdr:to>
      <xdr:col>22</xdr:col>
      <xdr:colOff>415925</xdr:colOff>
      <xdr:row>99</xdr:row>
      <xdr:rowOff>50704</xdr:rowOff>
    </xdr:to>
    <xdr:sp macro="" textlink="">
      <xdr:nvSpPr>
        <xdr:cNvPr id="671" name="円/楕円 670"/>
        <xdr:cNvSpPr/>
      </xdr:nvSpPr>
      <xdr:spPr>
        <a:xfrm>
          <a:off x="15430500" y="169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41831</xdr:rowOff>
    </xdr:from>
    <xdr:ext cx="534377" cy="259045"/>
    <xdr:sp macro="" textlink="">
      <xdr:nvSpPr>
        <xdr:cNvPr id="672" name="テキスト ボックス 671"/>
        <xdr:cNvSpPr txBox="1"/>
      </xdr:nvSpPr>
      <xdr:spPr>
        <a:xfrm>
          <a:off x="15214111" y="170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150036</xdr:rowOff>
    </xdr:from>
    <xdr:to>
      <xdr:col>21</xdr:col>
      <xdr:colOff>212725</xdr:colOff>
      <xdr:row>99</xdr:row>
      <xdr:rowOff>80186</xdr:rowOff>
    </xdr:to>
    <xdr:sp macro="" textlink="">
      <xdr:nvSpPr>
        <xdr:cNvPr id="673" name="円/楕円 672"/>
        <xdr:cNvSpPr/>
      </xdr:nvSpPr>
      <xdr:spPr>
        <a:xfrm>
          <a:off x="14541500" y="1695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71313</xdr:rowOff>
    </xdr:from>
    <xdr:ext cx="469744" cy="259045"/>
    <xdr:sp macro="" textlink="">
      <xdr:nvSpPr>
        <xdr:cNvPr id="674" name="テキスト ボックス 673"/>
        <xdr:cNvSpPr txBox="1"/>
      </xdr:nvSpPr>
      <xdr:spPr>
        <a:xfrm>
          <a:off x="14357427" y="170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122241</xdr:rowOff>
    </xdr:from>
    <xdr:to>
      <xdr:col>20</xdr:col>
      <xdr:colOff>9525</xdr:colOff>
      <xdr:row>99</xdr:row>
      <xdr:rowOff>52391</xdr:rowOff>
    </xdr:to>
    <xdr:sp macro="" textlink="">
      <xdr:nvSpPr>
        <xdr:cNvPr id="675" name="円/楕円 674"/>
        <xdr:cNvSpPr/>
      </xdr:nvSpPr>
      <xdr:spPr>
        <a:xfrm>
          <a:off x="13652500" y="169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43518</xdr:rowOff>
    </xdr:from>
    <xdr:ext cx="534377" cy="259045"/>
    <xdr:sp macro="" textlink="">
      <xdr:nvSpPr>
        <xdr:cNvPr id="676" name="テキスト ボックス 675"/>
        <xdr:cNvSpPr txBox="1"/>
      </xdr:nvSpPr>
      <xdr:spPr>
        <a:xfrm>
          <a:off x="13436111" y="170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107524</xdr:rowOff>
    </xdr:from>
    <xdr:to>
      <xdr:col>18</xdr:col>
      <xdr:colOff>492125</xdr:colOff>
      <xdr:row>99</xdr:row>
      <xdr:rowOff>37674</xdr:rowOff>
    </xdr:to>
    <xdr:sp macro="" textlink="">
      <xdr:nvSpPr>
        <xdr:cNvPr id="677" name="円/楕円 676"/>
        <xdr:cNvSpPr/>
      </xdr:nvSpPr>
      <xdr:spPr>
        <a:xfrm>
          <a:off x="12763500" y="169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28801</xdr:rowOff>
    </xdr:from>
    <xdr:ext cx="534377" cy="259045"/>
    <xdr:sp macro="" textlink="">
      <xdr:nvSpPr>
        <xdr:cNvPr id="678" name="テキスト ボックス 677"/>
        <xdr:cNvSpPr txBox="1"/>
      </xdr:nvSpPr>
      <xdr:spPr>
        <a:xfrm>
          <a:off x="12547111" y="170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82969</xdr:rowOff>
    </xdr:from>
    <xdr:to>
      <xdr:col>32</xdr:col>
      <xdr:colOff>187325</xdr:colOff>
      <xdr:row>57</xdr:row>
      <xdr:rowOff>85293</xdr:rowOff>
    </xdr:to>
    <xdr:cxnSp macro="">
      <xdr:nvCxnSpPr>
        <xdr:cNvPr id="760" name="直線コネクタ 759"/>
        <xdr:cNvCxnSpPr/>
      </xdr:nvCxnSpPr>
      <xdr:spPr>
        <a:xfrm flipV="1">
          <a:off x="21323300" y="9855619"/>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58851</xdr:rowOff>
    </xdr:from>
    <xdr:to>
      <xdr:col>31</xdr:col>
      <xdr:colOff>34925</xdr:colOff>
      <xdr:row>57</xdr:row>
      <xdr:rowOff>85293</xdr:rowOff>
    </xdr:to>
    <xdr:cxnSp macro="">
      <xdr:nvCxnSpPr>
        <xdr:cNvPr id="763" name="直線コネクタ 762"/>
        <xdr:cNvCxnSpPr/>
      </xdr:nvCxnSpPr>
      <xdr:spPr>
        <a:xfrm>
          <a:off x="20434300" y="9831501"/>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33210</xdr:rowOff>
    </xdr:from>
    <xdr:to>
      <xdr:col>29</xdr:col>
      <xdr:colOff>517525</xdr:colOff>
      <xdr:row>57</xdr:row>
      <xdr:rowOff>58851</xdr:rowOff>
    </xdr:to>
    <xdr:cxnSp macro="">
      <xdr:nvCxnSpPr>
        <xdr:cNvPr id="766" name="直線コネクタ 765"/>
        <xdr:cNvCxnSpPr/>
      </xdr:nvCxnSpPr>
      <xdr:spPr>
        <a:xfrm>
          <a:off x="19545300" y="9805860"/>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170866</xdr:rowOff>
    </xdr:from>
    <xdr:to>
      <xdr:col>28</xdr:col>
      <xdr:colOff>314325</xdr:colOff>
      <xdr:row>57</xdr:row>
      <xdr:rowOff>33210</xdr:rowOff>
    </xdr:to>
    <xdr:cxnSp macro="">
      <xdr:nvCxnSpPr>
        <xdr:cNvPr id="769" name="直線コネクタ 768"/>
        <xdr:cNvCxnSpPr/>
      </xdr:nvCxnSpPr>
      <xdr:spPr>
        <a:xfrm>
          <a:off x="18656300" y="9772066"/>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32169</xdr:rowOff>
    </xdr:from>
    <xdr:to>
      <xdr:col>32</xdr:col>
      <xdr:colOff>238125</xdr:colOff>
      <xdr:row>57</xdr:row>
      <xdr:rowOff>133769</xdr:rowOff>
    </xdr:to>
    <xdr:sp macro="" textlink="">
      <xdr:nvSpPr>
        <xdr:cNvPr id="779" name="円/楕円 778"/>
        <xdr:cNvSpPr/>
      </xdr:nvSpPr>
      <xdr:spPr>
        <a:xfrm>
          <a:off x="221107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55046</xdr:rowOff>
    </xdr:from>
    <xdr:ext cx="469744" cy="259045"/>
    <xdr:sp macro="" textlink="">
      <xdr:nvSpPr>
        <xdr:cNvPr id="780" name="貸付金該当値テキスト"/>
        <xdr:cNvSpPr txBox="1"/>
      </xdr:nvSpPr>
      <xdr:spPr>
        <a:xfrm>
          <a:off x="22212300"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34493</xdr:rowOff>
    </xdr:from>
    <xdr:to>
      <xdr:col>31</xdr:col>
      <xdr:colOff>85725</xdr:colOff>
      <xdr:row>57</xdr:row>
      <xdr:rowOff>136093</xdr:rowOff>
    </xdr:to>
    <xdr:sp macro="" textlink="">
      <xdr:nvSpPr>
        <xdr:cNvPr id="781" name="円/楕円 780"/>
        <xdr:cNvSpPr/>
      </xdr:nvSpPr>
      <xdr:spPr>
        <a:xfrm>
          <a:off x="21272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152620</xdr:rowOff>
    </xdr:from>
    <xdr:ext cx="469744" cy="259045"/>
    <xdr:sp macro="" textlink="">
      <xdr:nvSpPr>
        <xdr:cNvPr id="782" name="テキスト ボックス 781"/>
        <xdr:cNvSpPr txBox="1"/>
      </xdr:nvSpPr>
      <xdr:spPr>
        <a:xfrm>
          <a:off x="21088427"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8051</xdr:rowOff>
    </xdr:from>
    <xdr:to>
      <xdr:col>29</xdr:col>
      <xdr:colOff>568325</xdr:colOff>
      <xdr:row>57</xdr:row>
      <xdr:rowOff>109651</xdr:rowOff>
    </xdr:to>
    <xdr:sp macro="" textlink="">
      <xdr:nvSpPr>
        <xdr:cNvPr id="783" name="円/楕円 782"/>
        <xdr:cNvSpPr/>
      </xdr:nvSpPr>
      <xdr:spPr>
        <a:xfrm>
          <a:off x="20383500" y="97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126178</xdr:rowOff>
    </xdr:from>
    <xdr:ext cx="469744" cy="259045"/>
    <xdr:sp macro="" textlink="">
      <xdr:nvSpPr>
        <xdr:cNvPr id="784" name="テキスト ボックス 783"/>
        <xdr:cNvSpPr txBox="1"/>
      </xdr:nvSpPr>
      <xdr:spPr>
        <a:xfrm>
          <a:off x="20199427" y="95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153860</xdr:rowOff>
    </xdr:from>
    <xdr:to>
      <xdr:col>28</xdr:col>
      <xdr:colOff>365125</xdr:colOff>
      <xdr:row>57</xdr:row>
      <xdr:rowOff>84010</xdr:rowOff>
    </xdr:to>
    <xdr:sp macro="" textlink="">
      <xdr:nvSpPr>
        <xdr:cNvPr id="785" name="円/楕円 784"/>
        <xdr:cNvSpPr/>
      </xdr:nvSpPr>
      <xdr:spPr>
        <a:xfrm>
          <a:off x="19494500" y="97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100537</xdr:rowOff>
    </xdr:from>
    <xdr:ext cx="469744" cy="259045"/>
    <xdr:sp macro="" textlink="">
      <xdr:nvSpPr>
        <xdr:cNvPr id="786" name="テキスト ボックス 785"/>
        <xdr:cNvSpPr txBox="1"/>
      </xdr:nvSpPr>
      <xdr:spPr>
        <a:xfrm>
          <a:off x="19310427" y="95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120066</xdr:rowOff>
    </xdr:from>
    <xdr:to>
      <xdr:col>27</xdr:col>
      <xdr:colOff>161925</xdr:colOff>
      <xdr:row>57</xdr:row>
      <xdr:rowOff>50216</xdr:rowOff>
    </xdr:to>
    <xdr:sp macro="" textlink="">
      <xdr:nvSpPr>
        <xdr:cNvPr id="787" name="円/楕円 786"/>
        <xdr:cNvSpPr/>
      </xdr:nvSpPr>
      <xdr:spPr>
        <a:xfrm>
          <a:off x="18605500" y="97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66743</xdr:rowOff>
    </xdr:from>
    <xdr:ext cx="534377" cy="259045"/>
    <xdr:sp macro="" textlink="">
      <xdr:nvSpPr>
        <xdr:cNvPr id="788" name="テキスト ボックス 787"/>
        <xdr:cNvSpPr txBox="1"/>
      </xdr:nvSpPr>
      <xdr:spPr>
        <a:xfrm>
          <a:off x="18389111" y="94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31820</xdr:rowOff>
    </xdr:from>
    <xdr:to>
      <xdr:col>32</xdr:col>
      <xdr:colOff>187325</xdr:colOff>
      <xdr:row>76</xdr:row>
      <xdr:rowOff>63272</xdr:rowOff>
    </xdr:to>
    <xdr:cxnSp macro="">
      <xdr:nvCxnSpPr>
        <xdr:cNvPr id="818" name="直線コネクタ 817"/>
        <xdr:cNvCxnSpPr/>
      </xdr:nvCxnSpPr>
      <xdr:spPr>
        <a:xfrm flipV="1">
          <a:off x="21323300" y="13062020"/>
          <a:ext cx="8382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63272</xdr:rowOff>
    </xdr:from>
    <xdr:to>
      <xdr:col>31</xdr:col>
      <xdr:colOff>34925</xdr:colOff>
      <xdr:row>76</xdr:row>
      <xdr:rowOff>138481</xdr:rowOff>
    </xdr:to>
    <xdr:cxnSp macro="">
      <xdr:nvCxnSpPr>
        <xdr:cNvPr id="821" name="直線コネクタ 820"/>
        <xdr:cNvCxnSpPr/>
      </xdr:nvCxnSpPr>
      <xdr:spPr>
        <a:xfrm flipV="1">
          <a:off x="20434300" y="13093472"/>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117945</xdr:rowOff>
    </xdr:from>
    <xdr:to>
      <xdr:col>29</xdr:col>
      <xdr:colOff>517525</xdr:colOff>
      <xdr:row>76</xdr:row>
      <xdr:rowOff>138481</xdr:rowOff>
    </xdr:to>
    <xdr:cxnSp macro="">
      <xdr:nvCxnSpPr>
        <xdr:cNvPr id="824" name="直線コネクタ 823"/>
        <xdr:cNvCxnSpPr/>
      </xdr:nvCxnSpPr>
      <xdr:spPr>
        <a:xfrm>
          <a:off x="19545300" y="13148145"/>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117945</xdr:rowOff>
    </xdr:from>
    <xdr:to>
      <xdr:col>28</xdr:col>
      <xdr:colOff>314325</xdr:colOff>
      <xdr:row>77</xdr:row>
      <xdr:rowOff>42965</xdr:rowOff>
    </xdr:to>
    <xdr:cxnSp macro="">
      <xdr:nvCxnSpPr>
        <xdr:cNvPr id="827" name="直線コネクタ 826"/>
        <xdr:cNvCxnSpPr/>
      </xdr:nvCxnSpPr>
      <xdr:spPr>
        <a:xfrm flipV="1">
          <a:off x="18656300" y="13148145"/>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152470</xdr:rowOff>
    </xdr:from>
    <xdr:to>
      <xdr:col>32</xdr:col>
      <xdr:colOff>238125</xdr:colOff>
      <xdr:row>76</xdr:row>
      <xdr:rowOff>82620</xdr:rowOff>
    </xdr:to>
    <xdr:sp macro="" textlink="">
      <xdr:nvSpPr>
        <xdr:cNvPr id="837" name="円/楕円 836"/>
        <xdr:cNvSpPr/>
      </xdr:nvSpPr>
      <xdr:spPr>
        <a:xfrm>
          <a:off x="221107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130897</xdr:rowOff>
    </xdr:from>
    <xdr:ext cx="534377" cy="259045"/>
    <xdr:sp macro="" textlink="">
      <xdr:nvSpPr>
        <xdr:cNvPr id="838" name="繰出金該当値テキスト"/>
        <xdr:cNvSpPr txBox="1"/>
      </xdr:nvSpPr>
      <xdr:spPr>
        <a:xfrm>
          <a:off x="22212300" y="129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12472</xdr:rowOff>
    </xdr:from>
    <xdr:to>
      <xdr:col>31</xdr:col>
      <xdr:colOff>85725</xdr:colOff>
      <xdr:row>76</xdr:row>
      <xdr:rowOff>114072</xdr:rowOff>
    </xdr:to>
    <xdr:sp macro="" textlink="">
      <xdr:nvSpPr>
        <xdr:cNvPr id="839" name="円/楕円 838"/>
        <xdr:cNvSpPr/>
      </xdr:nvSpPr>
      <xdr:spPr>
        <a:xfrm>
          <a:off x="21272500" y="130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130598</xdr:rowOff>
    </xdr:from>
    <xdr:ext cx="534377" cy="259045"/>
    <xdr:sp macro="" textlink="">
      <xdr:nvSpPr>
        <xdr:cNvPr id="840" name="テキスト ボックス 839"/>
        <xdr:cNvSpPr txBox="1"/>
      </xdr:nvSpPr>
      <xdr:spPr>
        <a:xfrm>
          <a:off x="21056111" y="128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87681</xdr:rowOff>
    </xdr:from>
    <xdr:to>
      <xdr:col>29</xdr:col>
      <xdr:colOff>568325</xdr:colOff>
      <xdr:row>77</xdr:row>
      <xdr:rowOff>17831</xdr:rowOff>
    </xdr:to>
    <xdr:sp macro="" textlink="">
      <xdr:nvSpPr>
        <xdr:cNvPr id="841" name="円/楕円 840"/>
        <xdr:cNvSpPr/>
      </xdr:nvSpPr>
      <xdr:spPr>
        <a:xfrm>
          <a:off x="20383500" y="131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34358</xdr:rowOff>
    </xdr:from>
    <xdr:ext cx="534377" cy="259045"/>
    <xdr:sp macro="" textlink="">
      <xdr:nvSpPr>
        <xdr:cNvPr id="842" name="テキスト ボックス 841"/>
        <xdr:cNvSpPr txBox="1"/>
      </xdr:nvSpPr>
      <xdr:spPr>
        <a:xfrm>
          <a:off x="20167111" y="12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67145</xdr:rowOff>
    </xdr:from>
    <xdr:to>
      <xdr:col>28</xdr:col>
      <xdr:colOff>365125</xdr:colOff>
      <xdr:row>76</xdr:row>
      <xdr:rowOff>168745</xdr:rowOff>
    </xdr:to>
    <xdr:sp macro="" textlink="">
      <xdr:nvSpPr>
        <xdr:cNvPr id="843" name="円/楕円 842"/>
        <xdr:cNvSpPr/>
      </xdr:nvSpPr>
      <xdr:spPr>
        <a:xfrm>
          <a:off x="19494500" y="130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13822</xdr:rowOff>
    </xdr:from>
    <xdr:ext cx="534377" cy="259045"/>
    <xdr:sp macro="" textlink="">
      <xdr:nvSpPr>
        <xdr:cNvPr id="844" name="テキスト ボックス 843"/>
        <xdr:cNvSpPr txBox="1"/>
      </xdr:nvSpPr>
      <xdr:spPr>
        <a:xfrm>
          <a:off x="19278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163615</xdr:rowOff>
    </xdr:from>
    <xdr:to>
      <xdr:col>27</xdr:col>
      <xdr:colOff>161925</xdr:colOff>
      <xdr:row>77</xdr:row>
      <xdr:rowOff>93765</xdr:rowOff>
    </xdr:to>
    <xdr:sp macro="" textlink="">
      <xdr:nvSpPr>
        <xdr:cNvPr id="845" name="円/楕円 844"/>
        <xdr:cNvSpPr/>
      </xdr:nvSpPr>
      <xdr:spPr>
        <a:xfrm>
          <a:off x="18605500" y="131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84892</xdr:rowOff>
    </xdr:from>
    <xdr:ext cx="534377" cy="259045"/>
    <xdr:sp macro="" textlink="">
      <xdr:nvSpPr>
        <xdr:cNvPr id="846" name="テキスト ボックス 845"/>
        <xdr:cNvSpPr txBox="1"/>
      </xdr:nvSpPr>
      <xdr:spPr>
        <a:xfrm>
          <a:off x="18389111" y="132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歳出決算総額に対する市民一人当たりコストは、</a:t>
          </a:r>
          <a:r>
            <a:rPr kumimoji="1" lang="en-US" altLang="ja-JP" sz="1100">
              <a:solidFill>
                <a:schemeClr val="dk1"/>
              </a:solidFill>
              <a:effectLst/>
              <a:latin typeface="+mn-lt"/>
              <a:ea typeface="+mn-ea"/>
              <a:cs typeface="+mn-cs"/>
            </a:rPr>
            <a:t>438,585</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大半の性質別歳出については、類似団体の値を下回っている。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主な構成項目である人件費では、市民一人当たり</a:t>
          </a:r>
          <a:r>
            <a:rPr kumimoji="1" lang="en-US" altLang="ja-JP" sz="1100">
              <a:solidFill>
                <a:schemeClr val="dk1"/>
              </a:solidFill>
              <a:effectLst/>
              <a:latin typeface="+mn-lt"/>
              <a:ea typeface="+mn-ea"/>
              <a:cs typeface="+mn-cs"/>
            </a:rPr>
            <a:t>93,865</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21,566</a:t>
          </a:r>
          <a:r>
            <a:rPr kumimoji="1" lang="ja-JP" altLang="ja-JP" sz="1100">
              <a:solidFill>
                <a:schemeClr val="dk1"/>
              </a:solidFill>
              <a:effectLst/>
              <a:latin typeface="+mn-lt"/>
              <a:ea typeface="+mn-ea"/>
              <a:cs typeface="+mn-cs"/>
            </a:rPr>
            <a:t>円上回っている状況であり、平成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年度から比較すると定員管理の徹底により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％減少しているものの、依然として高い水準にある。</a:t>
          </a:r>
          <a:endParaRPr lang="ja-JP" altLang="ja-JP" sz="1400">
            <a:effectLst/>
          </a:endParaRPr>
        </a:p>
        <a:p>
          <a:r>
            <a:rPr kumimoji="1" lang="ja-JP" altLang="ja-JP" sz="1100">
              <a:solidFill>
                <a:schemeClr val="dk1"/>
              </a:solidFill>
              <a:effectLst/>
              <a:latin typeface="+mn-lt"/>
              <a:ea typeface="+mn-ea"/>
              <a:cs typeface="+mn-cs"/>
            </a:rPr>
            <a:t>　数次の合併を経て、広大な面積を有することから支所や住民センターのほか、公共施設が多く存在しており、行政需要に応じた人員配置を行っているところであるが、高水準であることを踏まえ類似団体との比較・検討が必要と考えられる。</a:t>
          </a:r>
          <a:endParaRPr lang="ja-JP" altLang="ja-JP" sz="1400">
            <a:effectLst/>
          </a:endParaRPr>
        </a:p>
        <a:p>
          <a:r>
            <a:rPr kumimoji="1" lang="ja-JP" altLang="ja-JP" sz="1100">
              <a:solidFill>
                <a:schemeClr val="dk1"/>
              </a:solidFill>
              <a:effectLst/>
              <a:latin typeface="+mn-lt"/>
              <a:ea typeface="+mn-ea"/>
              <a:cs typeface="+mn-cs"/>
            </a:rPr>
            <a:t>　普通建設事業については、市民一人当たり</a:t>
          </a:r>
          <a:r>
            <a:rPr kumimoji="1" lang="en-US" altLang="ja-JP" sz="1100">
              <a:solidFill>
                <a:schemeClr val="dk1"/>
              </a:solidFill>
              <a:effectLst/>
              <a:latin typeface="+mn-lt"/>
              <a:ea typeface="+mn-ea"/>
              <a:cs typeface="+mn-cs"/>
            </a:rPr>
            <a:t>60,894</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31,353</a:t>
          </a:r>
          <a:r>
            <a:rPr kumimoji="1" lang="ja-JP" altLang="ja-JP" sz="1100">
              <a:solidFill>
                <a:schemeClr val="dk1"/>
              </a:solidFill>
              <a:effectLst/>
              <a:latin typeface="+mn-lt"/>
              <a:ea typeface="+mn-ea"/>
              <a:cs typeface="+mn-cs"/>
            </a:rPr>
            <a:t>円下回っているが、新市まちづくり計画に基づく庁舎建設事業等の大型事業の進行と　資産老朽化の進行による更新が重なっており、今後も公共施設等総合管理</a:t>
          </a:r>
          <a:endParaRPr lang="ja-JP" altLang="ja-JP" sz="1400">
            <a:effectLst/>
          </a:endParaRPr>
        </a:p>
        <a:p>
          <a:r>
            <a:rPr kumimoji="1" lang="ja-JP" altLang="ja-JP" sz="1100">
              <a:solidFill>
                <a:schemeClr val="dk1"/>
              </a:solidFill>
              <a:effectLst/>
              <a:latin typeface="+mn-lt"/>
              <a:ea typeface="+mn-ea"/>
              <a:cs typeface="+mn-cs"/>
            </a:rPr>
            <a:t>計画に基づく更新計画が示される予定であることからその更新費用等について、十分な検討を重ね施設の集約・統廃合を進める必要がある。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75,653
75,332
279.25
34,282,716
33,180,297
462,576
20,543,586
33,766,336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102667</xdr:rowOff>
    </xdr:from>
    <xdr:to>
      <xdr:col>6</xdr:col>
      <xdr:colOff>511175</xdr:colOff>
      <xdr:row>35</xdr:row>
      <xdr:rowOff>116383</xdr:rowOff>
    </xdr:to>
    <xdr:cxnSp macro="">
      <xdr:nvCxnSpPr>
        <xdr:cNvPr id="59" name="直線コネクタ 58"/>
        <xdr:cNvCxnSpPr/>
      </xdr:nvCxnSpPr>
      <xdr:spPr>
        <a:xfrm>
          <a:off x="3797300" y="610341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102667</xdr:rowOff>
    </xdr:from>
    <xdr:to>
      <xdr:col>5</xdr:col>
      <xdr:colOff>358775</xdr:colOff>
      <xdr:row>35</xdr:row>
      <xdr:rowOff>149301</xdr:rowOff>
    </xdr:to>
    <xdr:cxnSp macro="">
      <xdr:nvCxnSpPr>
        <xdr:cNvPr id="62" name="直線コネクタ 61"/>
        <xdr:cNvCxnSpPr/>
      </xdr:nvCxnSpPr>
      <xdr:spPr>
        <a:xfrm flipV="1">
          <a:off x="2908300" y="610341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101752</xdr:rowOff>
    </xdr:from>
    <xdr:to>
      <xdr:col>4</xdr:col>
      <xdr:colOff>155575</xdr:colOff>
      <xdr:row>35</xdr:row>
      <xdr:rowOff>149301</xdr:rowOff>
    </xdr:to>
    <xdr:cxnSp macro="">
      <xdr:nvCxnSpPr>
        <xdr:cNvPr id="65" name="直線コネクタ 64"/>
        <xdr:cNvCxnSpPr/>
      </xdr:nvCxnSpPr>
      <xdr:spPr>
        <a:xfrm>
          <a:off x="2019300" y="610250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63348</xdr:rowOff>
    </xdr:from>
    <xdr:to>
      <xdr:col>2</xdr:col>
      <xdr:colOff>638175</xdr:colOff>
      <xdr:row>35</xdr:row>
      <xdr:rowOff>101752</xdr:rowOff>
    </xdr:to>
    <xdr:cxnSp macro="">
      <xdr:nvCxnSpPr>
        <xdr:cNvPr id="68" name="直線コネクタ 67"/>
        <xdr:cNvCxnSpPr/>
      </xdr:nvCxnSpPr>
      <xdr:spPr>
        <a:xfrm>
          <a:off x="1130300" y="5892648"/>
          <a:ext cx="889000" cy="2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65583</xdr:rowOff>
    </xdr:from>
    <xdr:to>
      <xdr:col>6</xdr:col>
      <xdr:colOff>561975</xdr:colOff>
      <xdr:row>35</xdr:row>
      <xdr:rowOff>167183</xdr:rowOff>
    </xdr:to>
    <xdr:sp macro="" textlink="">
      <xdr:nvSpPr>
        <xdr:cNvPr id="78" name="円/楕円 77"/>
        <xdr:cNvSpPr/>
      </xdr:nvSpPr>
      <xdr:spPr>
        <a:xfrm>
          <a:off x="45847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88460</xdr:rowOff>
    </xdr:from>
    <xdr:ext cx="469744" cy="259045"/>
    <xdr:sp macro="" textlink="">
      <xdr:nvSpPr>
        <xdr:cNvPr id="79" name="議会費該当値テキスト"/>
        <xdr:cNvSpPr txBox="1"/>
      </xdr:nvSpPr>
      <xdr:spPr>
        <a:xfrm>
          <a:off x="4686300" y="59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51867</xdr:rowOff>
    </xdr:from>
    <xdr:to>
      <xdr:col>5</xdr:col>
      <xdr:colOff>409575</xdr:colOff>
      <xdr:row>35</xdr:row>
      <xdr:rowOff>153467</xdr:rowOff>
    </xdr:to>
    <xdr:sp macro="" textlink="">
      <xdr:nvSpPr>
        <xdr:cNvPr id="80" name="円/楕円 79"/>
        <xdr:cNvSpPr/>
      </xdr:nvSpPr>
      <xdr:spPr>
        <a:xfrm>
          <a:off x="3746500" y="60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169994</xdr:rowOff>
    </xdr:from>
    <xdr:ext cx="469744" cy="259045"/>
    <xdr:sp macro="" textlink="">
      <xdr:nvSpPr>
        <xdr:cNvPr id="81" name="テキスト ボックス 80"/>
        <xdr:cNvSpPr txBox="1"/>
      </xdr:nvSpPr>
      <xdr:spPr>
        <a:xfrm>
          <a:off x="3562427" y="58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98501</xdr:rowOff>
    </xdr:from>
    <xdr:to>
      <xdr:col>4</xdr:col>
      <xdr:colOff>206375</xdr:colOff>
      <xdr:row>36</xdr:row>
      <xdr:rowOff>28651</xdr:rowOff>
    </xdr:to>
    <xdr:sp macro="" textlink="">
      <xdr:nvSpPr>
        <xdr:cNvPr id="82" name="円/楕円 81"/>
        <xdr:cNvSpPr/>
      </xdr:nvSpPr>
      <xdr:spPr>
        <a:xfrm>
          <a:off x="2857500" y="60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45178</xdr:rowOff>
    </xdr:from>
    <xdr:ext cx="469744" cy="259045"/>
    <xdr:sp macro="" textlink="">
      <xdr:nvSpPr>
        <xdr:cNvPr id="83" name="テキスト ボックス 82"/>
        <xdr:cNvSpPr txBox="1"/>
      </xdr:nvSpPr>
      <xdr:spPr>
        <a:xfrm>
          <a:off x="2673427" y="58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50952</xdr:rowOff>
    </xdr:from>
    <xdr:to>
      <xdr:col>3</xdr:col>
      <xdr:colOff>3175</xdr:colOff>
      <xdr:row>35</xdr:row>
      <xdr:rowOff>152552</xdr:rowOff>
    </xdr:to>
    <xdr:sp macro="" textlink="">
      <xdr:nvSpPr>
        <xdr:cNvPr id="84" name="円/楕円 83"/>
        <xdr:cNvSpPr/>
      </xdr:nvSpPr>
      <xdr:spPr>
        <a:xfrm>
          <a:off x="1968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169079</xdr:rowOff>
    </xdr:from>
    <xdr:ext cx="469744" cy="259045"/>
    <xdr:sp macro="" textlink="">
      <xdr:nvSpPr>
        <xdr:cNvPr id="85" name="テキスト ボックス 84"/>
        <xdr:cNvSpPr txBox="1"/>
      </xdr:nvSpPr>
      <xdr:spPr>
        <a:xfrm>
          <a:off x="1784427"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12548</xdr:rowOff>
    </xdr:from>
    <xdr:to>
      <xdr:col>1</xdr:col>
      <xdr:colOff>485775</xdr:colOff>
      <xdr:row>34</xdr:row>
      <xdr:rowOff>114148</xdr:rowOff>
    </xdr:to>
    <xdr:sp macro="" textlink="">
      <xdr:nvSpPr>
        <xdr:cNvPr id="86" name="円/楕円 85"/>
        <xdr:cNvSpPr/>
      </xdr:nvSpPr>
      <xdr:spPr>
        <a:xfrm>
          <a:off x="1079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130675</xdr:rowOff>
    </xdr:from>
    <xdr:ext cx="469744" cy="259045"/>
    <xdr:sp macro="" textlink="">
      <xdr:nvSpPr>
        <xdr:cNvPr id="87" name="テキスト ボックス 86"/>
        <xdr:cNvSpPr txBox="1"/>
      </xdr:nvSpPr>
      <xdr:spPr>
        <a:xfrm>
          <a:off x="895427"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144484</xdr:rowOff>
    </xdr:from>
    <xdr:to>
      <xdr:col>6</xdr:col>
      <xdr:colOff>511175</xdr:colOff>
      <xdr:row>58</xdr:row>
      <xdr:rowOff>83210</xdr:rowOff>
    </xdr:to>
    <xdr:cxnSp macro="">
      <xdr:nvCxnSpPr>
        <xdr:cNvPr id="118" name="直線コネクタ 117"/>
        <xdr:cNvCxnSpPr/>
      </xdr:nvCxnSpPr>
      <xdr:spPr>
        <a:xfrm>
          <a:off x="3797300" y="9917134"/>
          <a:ext cx="838200" cy="1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144484</xdr:rowOff>
    </xdr:from>
    <xdr:to>
      <xdr:col>5</xdr:col>
      <xdr:colOff>358775</xdr:colOff>
      <xdr:row>58</xdr:row>
      <xdr:rowOff>100531</xdr:rowOff>
    </xdr:to>
    <xdr:cxnSp macro="">
      <xdr:nvCxnSpPr>
        <xdr:cNvPr id="121" name="直線コネクタ 120"/>
        <xdr:cNvCxnSpPr/>
      </xdr:nvCxnSpPr>
      <xdr:spPr>
        <a:xfrm flipV="1">
          <a:off x="2908300" y="9917134"/>
          <a:ext cx="889000" cy="1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100028</xdr:rowOff>
    </xdr:from>
    <xdr:to>
      <xdr:col>4</xdr:col>
      <xdr:colOff>155575</xdr:colOff>
      <xdr:row>58</xdr:row>
      <xdr:rowOff>100531</xdr:rowOff>
    </xdr:to>
    <xdr:cxnSp macro="">
      <xdr:nvCxnSpPr>
        <xdr:cNvPr id="124" name="直線コネクタ 123"/>
        <xdr:cNvCxnSpPr/>
      </xdr:nvCxnSpPr>
      <xdr:spPr>
        <a:xfrm>
          <a:off x="2019300" y="1004412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86257</xdr:rowOff>
    </xdr:from>
    <xdr:to>
      <xdr:col>2</xdr:col>
      <xdr:colOff>638175</xdr:colOff>
      <xdr:row>58</xdr:row>
      <xdr:rowOff>100028</xdr:rowOff>
    </xdr:to>
    <xdr:cxnSp macro="">
      <xdr:nvCxnSpPr>
        <xdr:cNvPr id="127" name="直線コネクタ 126"/>
        <xdr:cNvCxnSpPr/>
      </xdr:nvCxnSpPr>
      <xdr:spPr>
        <a:xfrm>
          <a:off x="1130300" y="1003035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32410</xdr:rowOff>
    </xdr:from>
    <xdr:to>
      <xdr:col>6</xdr:col>
      <xdr:colOff>561975</xdr:colOff>
      <xdr:row>58</xdr:row>
      <xdr:rowOff>134010</xdr:rowOff>
    </xdr:to>
    <xdr:sp macro="" textlink="">
      <xdr:nvSpPr>
        <xdr:cNvPr id="137" name="円/楕円 136"/>
        <xdr:cNvSpPr/>
      </xdr:nvSpPr>
      <xdr:spPr>
        <a:xfrm>
          <a:off x="4584700" y="9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93684</xdr:rowOff>
    </xdr:from>
    <xdr:to>
      <xdr:col>5</xdr:col>
      <xdr:colOff>409575</xdr:colOff>
      <xdr:row>58</xdr:row>
      <xdr:rowOff>23834</xdr:rowOff>
    </xdr:to>
    <xdr:sp macro="" textlink="">
      <xdr:nvSpPr>
        <xdr:cNvPr id="139" name="円/楕円 138"/>
        <xdr:cNvSpPr/>
      </xdr:nvSpPr>
      <xdr:spPr>
        <a:xfrm>
          <a:off x="3746500" y="98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40361</xdr:rowOff>
    </xdr:from>
    <xdr:ext cx="534377" cy="259045"/>
    <xdr:sp macro="" textlink="">
      <xdr:nvSpPr>
        <xdr:cNvPr id="140" name="テキスト ボックス 139"/>
        <xdr:cNvSpPr txBox="1"/>
      </xdr:nvSpPr>
      <xdr:spPr>
        <a:xfrm>
          <a:off x="3530111" y="96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49731</xdr:rowOff>
    </xdr:from>
    <xdr:to>
      <xdr:col>4</xdr:col>
      <xdr:colOff>206375</xdr:colOff>
      <xdr:row>58</xdr:row>
      <xdr:rowOff>151331</xdr:rowOff>
    </xdr:to>
    <xdr:sp macro="" textlink="">
      <xdr:nvSpPr>
        <xdr:cNvPr id="141" name="円/楕円 140"/>
        <xdr:cNvSpPr/>
      </xdr:nvSpPr>
      <xdr:spPr>
        <a:xfrm>
          <a:off x="2857500" y="99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142458</xdr:rowOff>
    </xdr:from>
    <xdr:ext cx="534377" cy="259045"/>
    <xdr:sp macro="" textlink="">
      <xdr:nvSpPr>
        <xdr:cNvPr id="142" name="テキスト ボックス 141"/>
        <xdr:cNvSpPr txBox="1"/>
      </xdr:nvSpPr>
      <xdr:spPr>
        <a:xfrm>
          <a:off x="2641111" y="100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49228</xdr:rowOff>
    </xdr:from>
    <xdr:to>
      <xdr:col>3</xdr:col>
      <xdr:colOff>3175</xdr:colOff>
      <xdr:row>58</xdr:row>
      <xdr:rowOff>150828</xdr:rowOff>
    </xdr:to>
    <xdr:sp macro="" textlink="">
      <xdr:nvSpPr>
        <xdr:cNvPr id="143" name="円/楕円 142"/>
        <xdr:cNvSpPr/>
      </xdr:nvSpPr>
      <xdr:spPr>
        <a:xfrm>
          <a:off x="1968500" y="99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141955</xdr:rowOff>
    </xdr:from>
    <xdr:ext cx="534377" cy="259045"/>
    <xdr:sp macro="" textlink="">
      <xdr:nvSpPr>
        <xdr:cNvPr id="144" name="テキスト ボックス 143"/>
        <xdr:cNvSpPr txBox="1"/>
      </xdr:nvSpPr>
      <xdr:spPr>
        <a:xfrm>
          <a:off x="1752111" y="10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35457</xdr:rowOff>
    </xdr:from>
    <xdr:to>
      <xdr:col>1</xdr:col>
      <xdr:colOff>485775</xdr:colOff>
      <xdr:row>58</xdr:row>
      <xdr:rowOff>137057</xdr:rowOff>
    </xdr:to>
    <xdr:sp macro="" textlink="">
      <xdr:nvSpPr>
        <xdr:cNvPr id="145" name="円/楕円 144"/>
        <xdr:cNvSpPr/>
      </xdr:nvSpPr>
      <xdr:spPr>
        <a:xfrm>
          <a:off x="1079500" y="99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153584</xdr:rowOff>
    </xdr:from>
    <xdr:ext cx="534377" cy="259045"/>
    <xdr:sp macro="" textlink="">
      <xdr:nvSpPr>
        <xdr:cNvPr id="146" name="テキスト ボックス 145"/>
        <xdr:cNvSpPr txBox="1"/>
      </xdr:nvSpPr>
      <xdr:spPr>
        <a:xfrm>
          <a:off x="863111" y="9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91139</xdr:rowOff>
    </xdr:from>
    <xdr:to>
      <xdr:col>6</xdr:col>
      <xdr:colOff>511175</xdr:colOff>
      <xdr:row>78</xdr:row>
      <xdr:rowOff>96086</xdr:rowOff>
    </xdr:to>
    <xdr:cxnSp macro="">
      <xdr:nvCxnSpPr>
        <xdr:cNvPr id="177" name="直線コネクタ 176"/>
        <xdr:cNvCxnSpPr/>
      </xdr:nvCxnSpPr>
      <xdr:spPr>
        <a:xfrm>
          <a:off x="3797300" y="13464239"/>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91139</xdr:rowOff>
    </xdr:from>
    <xdr:to>
      <xdr:col>5</xdr:col>
      <xdr:colOff>358775</xdr:colOff>
      <xdr:row>78</xdr:row>
      <xdr:rowOff>112499</xdr:rowOff>
    </xdr:to>
    <xdr:cxnSp macro="">
      <xdr:nvCxnSpPr>
        <xdr:cNvPr id="180" name="直線コネクタ 179"/>
        <xdr:cNvCxnSpPr/>
      </xdr:nvCxnSpPr>
      <xdr:spPr>
        <a:xfrm flipV="1">
          <a:off x="2908300" y="13464239"/>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112499</xdr:rowOff>
    </xdr:from>
    <xdr:to>
      <xdr:col>4</xdr:col>
      <xdr:colOff>155575</xdr:colOff>
      <xdr:row>78</xdr:row>
      <xdr:rowOff>112726</xdr:rowOff>
    </xdr:to>
    <xdr:cxnSp macro="">
      <xdr:nvCxnSpPr>
        <xdr:cNvPr id="183" name="直線コネクタ 182"/>
        <xdr:cNvCxnSpPr/>
      </xdr:nvCxnSpPr>
      <xdr:spPr>
        <a:xfrm flipV="1">
          <a:off x="2019300" y="13485599"/>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112726</xdr:rowOff>
    </xdr:from>
    <xdr:to>
      <xdr:col>2</xdr:col>
      <xdr:colOff>638175</xdr:colOff>
      <xdr:row>78</xdr:row>
      <xdr:rowOff>118534</xdr:rowOff>
    </xdr:to>
    <xdr:cxnSp macro="">
      <xdr:nvCxnSpPr>
        <xdr:cNvPr id="186" name="直線コネクタ 185"/>
        <xdr:cNvCxnSpPr/>
      </xdr:nvCxnSpPr>
      <xdr:spPr>
        <a:xfrm flipV="1">
          <a:off x="1130300" y="13485826"/>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45286</xdr:rowOff>
    </xdr:from>
    <xdr:to>
      <xdr:col>6</xdr:col>
      <xdr:colOff>561975</xdr:colOff>
      <xdr:row>78</xdr:row>
      <xdr:rowOff>146886</xdr:rowOff>
    </xdr:to>
    <xdr:sp macro="" textlink="">
      <xdr:nvSpPr>
        <xdr:cNvPr id="196" name="円/楕円 195"/>
        <xdr:cNvSpPr/>
      </xdr:nvSpPr>
      <xdr:spPr>
        <a:xfrm>
          <a:off x="4584700" y="134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7"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40339</xdr:rowOff>
    </xdr:from>
    <xdr:to>
      <xdr:col>5</xdr:col>
      <xdr:colOff>409575</xdr:colOff>
      <xdr:row>78</xdr:row>
      <xdr:rowOff>141939</xdr:rowOff>
    </xdr:to>
    <xdr:sp macro="" textlink="">
      <xdr:nvSpPr>
        <xdr:cNvPr id="198" name="円/楕円 197"/>
        <xdr:cNvSpPr/>
      </xdr:nvSpPr>
      <xdr:spPr>
        <a:xfrm>
          <a:off x="3746500" y="134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158466</xdr:rowOff>
    </xdr:from>
    <xdr:ext cx="599010" cy="259045"/>
    <xdr:sp macro="" textlink="">
      <xdr:nvSpPr>
        <xdr:cNvPr id="199" name="テキスト ボックス 198"/>
        <xdr:cNvSpPr txBox="1"/>
      </xdr:nvSpPr>
      <xdr:spPr>
        <a:xfrm>
          <a:off x="3497794" y="1318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61699</xdr:rowOff>
    </xdr:from>
    <xdr:to>
      <xdr:col>4</xdr:col>
      <xdr:colOff>206375</xdr:colOff>
      <xdr:row>78</xdr:row>
      <xdr:rowOff>163299</xdr:rowOff>
    </xdr:to>
    <xdr:sp macro="" textlink="">
      <xdr:nvSpPr>
        <xdr:cNvPr id="200" name="円/楕円 199"/>
        <xdr:cNvSpPr/>
      </xdr:nvSpPr>
      <xdr:spPr>
        <a:xfrm>
          <a:off x="2857500" y="134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8376</xdr:rowOff>
    </xdr:from>
    <xdr:ext cx="599010" cy="259045"/>
    <xdr:sp macro="" textlink="">
      <xdr:nvSpPr>
        <xdr:cNvPr id="201" name="テキスト ボックス 200"/>
        <xdr:cNvSpPr txBox="1"/>
      </xdr:nvSpPr>
      <xdr:spPr>
        <a:xfrm>
          <a:off x="2608794" y="1321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61926</xdr:rowOff>
    </xdr:from>
    <xdr:to>
      <xdr:col>3</xdr:col>
      <xdr:colOff>3175</xdr:colOff>
      <xdr:row>78</xdr:row>
      <xdr:rowOff>163526</xdr:rowOff>
    </xdr:to>
    <xdr:sp macro="" textlink="">
      <xdr:nvSpPr>
        <xdr:cNvPr id="202" name="円/楕円 201"/>
        <xdr:cNvSpPr/>
      </xdr:nvSpPr>
      <xdr:spPr>
        <a:xfrm>
          <a:off x="1968500" y="134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8603</xdr:rowOff>
    </xdr:from>
    <xdr:ext cx="599010" cy="259045"/>
    <xdr:sp macro="" textlink="">
      <xdr:nvSpPr>
        <xdr:cNvPr id="203" name="テキスト ボックス 202"/>
        <xdr:cNvSpPr txBox="1"/>
      </xdr:nvSpPr>
      <xdr:spPr>
        <a:xfrm>
          <a:off x="1719794" y="1321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67734</xdr:rowOff>
    </xdr:from>
    <xdr:to>
      <xdr:col>1</xdr:col>
      <xdr:colOff>485775</xdr:colOff>
      <xdr:row>78</xdr:row>
      <xdr:rowOff>169334</xdr:rowOff>
    </xdr:to>
    <xdr:sp macro="" textlink="">
      <xdr:nvSpPr>
        <xdr:cNvPr id="204" name="円/楕円 203"/>
        <xdr:cNvSpPr/>
      </xdr:nvSpPr>
      <xdr:spPr>
        <a:xfrm>
          <a:off x="1079500" y="134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14411</xdr:rowOff>
    </xdr:from>
    <xdr:ext cx="599010" cy="259045"/>
    <xdr:sp macro="" textlink="">
      <xdr:nvSpPr>
        <xdr:cNvPr id="205" name="テキスト ボックス 204"/>
        <xdr:cNvSpPr txBox="1"/>
      </xdr:nvSpPr>
      <xdr:spPr>
        <a:xfrm>
          <a:off x="830794" y="1321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11019</xdr:rowOff>
    </xdr:from>
    <xdr:to>
      <xdr:col>6</xdr:col>
      <xdr:colOff>511175</xdr:colOff>
      <xdr:row>97</xdr:row>
      <xdr:rowOff>12294</xdr:rowOff>
    </xdr:to>
    <xdr:cxnSp macro="">
      <xdr:nvCxnSpPr>
        <xdr:cNvPr id="236" name="直線コネクタ 235"/>
        <xdr:cNvCxnSpPr/>
      </xdr:nvCxnSpPr>
      <xdr:spPr>
        <a:xfrm flipV="1">
          <a:off x="3797300" y="16641669"/>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127584</xdr:rowOff>
    </xdr:from>
    <xdr:to>
      <xdr:col>5</xdr:col>
      <xdr:colOff>358775</xdr:colOff>
      <xdr:row>97</xdr:row>
      <xdr:rowOff>12294</xdr:rowOff>
    </xdr:to>
    <xdr:cxnSp macro="">
      <xdr:nvCxnSpPr>
        <xdr:cNvPr id="239" name="直線コネクタ 238"/>
        <xdr:cNvCxnSpPr/>
      </xdr:nvCxnSpPr>
      <xdr:spPr>
        <a:xfrm>
          <a:off x="2908300" y="15900984"/>
          <a:ext cx="889000" cy="7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127584</xdr:rowOff>
    </xdr:from>
    <xdr:to>
      <xdr:col>4</xdr:col>
      <xdr:colOff>155575</xdr:colOff>
      <xdr:row>94</xdr:row>
      <xdr:rowOff>39072</xdr:rowOff>
    </xdr:to>
    <xdr:cxnSp macro="">
      <xdr:nvCxnSpPr>
        <xdr:cNvPr id="242" name="直線コネクタ 241"/>
        <xdr:cNvCxnSpPr/>
      </xdr:nvCxnSpPr>
      <xdr:spPr>
        <a:xfrm flipV="1">
          <a:off x="2019300" y="15900984"/>
          <a:ext cx="889000" cy="2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39072</xdr:rowOff>
    </xdr:from>
    <xdr:to>
      <xdr:col>2</xdr:col>
      <xdr:colOff>638175</xdr:colOff>
      <xdr:row>96</xdr:row>
      <xdr:rowOff>133669</xdr:rowOff>
    </xdr:to>
    <xdr:cxnSp macro="">
      <xdr:nvCxnSpPr>
        <xdr:cNvPr id="245" name="直線コネクタ 244"/>
        <xdr:cNvCxnSpPr/>
      </xdr:nvCxnSpPr>
      <xdr:spPr>
        <a:xfrm flipV="1">
          <a:off x="1130300" y="16155372"/>
          <a:ext cx="889000" cy="4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131669</xdr:rowOff>
    </xdr:from>
    <xdr:to>
      <xdr:col>6</xdr:col>
      <xdr:colOff>561975</xdr:colOff>
      <xdr:row>97</xdr:row>
      <xdr:rowOff>61819</xdr:rowOff>
    </xdr:to>
    <xdr:sp macro="" textlink="">
      <xdr:nvSpPr>
        <xdr:cNvPr id="255" name="円/楕円 254"/>
        <xdr:cNvSpPr/>
      </xdr:nvSpPr>
      <xdr:spPr>
        <a:xfrm>
          <a:off x="4584700" y="165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110096</xdr:rowOff>
    </xdr:from>
    <xdr:ext cx="534377" cy="259045"/>
    <xdr:sp macro="" textlink="">
      <xdr:nvSpPr>
        <xdr:cNvPr id="256" name="衛生費該当値テキスト"/>
        <xdr:cNvSpPr txBox="1"/>
      </xdr:nvSpPr>
      <xdr:spPr>
        <a:xfrm>
          <a:off x="4686300" y="165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132944</xdr:rowOff>
    </xdr:from>
    <xdr:to>
      <xdr:col>5</xdr:col>
      <xdr:colOff>409575</xdr:colOff>
      <xdr:row>97</xdr:row>
      <xdr:rowOff>63094</xdr:rowOff>
    </xdr:to>
    <xdr:sp macro="" textlink="">
      <xdr:nvSpPr>
        <xdr:cNvPr id="257" name="円/楕円 256"/>
        <xdr:cNvSpPr/>
      </xdr:nvSpPr>
      <xdr:spPr>
        <a:xfrm>
          <a:off x="3746500" y="165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79621</xdr:rowOff>
    </xdr:from>
    <xdr:ext cx="534377" cy="259045"/>
    <xdr:sp macro="" textlink="">
      <xdr:nvSpPr>
        <xdr:cNvPr id="258" name="テキスト ボックス 257"/>
        <xdr:cNvSpPr txBox="1"/>
      </xdr:nvSpPr>
      <xdr:spPr>
        <a:xfrm>
          <a:off x="3530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76784</xdr:rowOff>
    </xdr:from>
    <xdr:to>
      <xdr:col>4</xdr:col>
      <xdr:colOff>206375</xdr:colOff>
      <xdr:row>93</xdr:row>
      <xdr:rowOff>6934</xdr:rowOff>
    </xdr:to>
    <xdr:sp macro="" textlink="">
      <xdr:nvSpPr>
        <xdr:cNvPr id="259" name="円/楕円 258"/>
        <xdr:cNvSpPr/>
      </xdr:nvSpPr>
      <xdr:spPr>
        <a:xfrm>
          <a:off x="2857500" y="158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23461</xdr:rowOff>
    </xdr:from>
    <xdr:ext cx="599010" cy="259045"/>
    <xdr:sp macro="" textlink="">
      <xdr:nvSpPr>
        <xdr:cNvPr id="260" name="テキスト ボックス 259"/>
        <xdr:cNvSpPr txBox="1"/>
      </xdr:nvSpPr>
      <xdr:spPr>
        <a:xfrm>
          <a:off x="2608794" y="156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159722</xdr:rowOff>
    </xdr:from>
    <xdr:to>
      <xdr:col>3</xdr:col>
      <xdr:colOff>3175</xdr:colOff>
      <xdr:row>94</xdr:row>
      <xdr:rowOff>89872</xdr:rowOff>
    </xdr:to>
    <xdr:sp macro="" textlink="">
      <xdr:nvSpPr>
        <xdr:cNvPr id="261" name="円/楕円 260"/>
        <xdr:cNvSpPr/>
      </xdr:nvSpPr>
      <xdr:spPr>
        <a:xfrm>
          <a:off x="1968500" y="161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106399</xdr:rowOff>
    </xdr:from>
    <xdr:ext cx="534377" cy="259045"/>
    <xdr:sp macro="" textlink="">
      <xdr:nvSpPr>
        <xdr:cNvPr id="262" name="テキスト ボックス 261"/>
        <xdr:cNvSpPr txBox="1"/>
      </xdr:nvSpPr>
      <xdr:spPr>
        <a:xfrm>
          <a:off x="1752111" y="158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82869</xdr:rowOff>
    </xdr:from>
    <xdr:to>
      <xdr:col>1</xdr:col>
      <xdr:colOff>485775</xdr:colOff>
      <xdr:row>97</xdr:row>
      <xdr:rowOff>13019</xdr:rowOff>
    </xdr:to>
    <xdr:sp macro="" textlink="">
      <xdr:nvSpPr>
        <xdr:cNvPr id="263" name="円/楕円 262"/>
        <xdr:cNvSpPr/>
      </xdr:nvSpPr>
      <xdr:spPr>
        <a:xfrm>
          <a:off x="1079500" y="165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29546</xdr:rowOff>
    </xdr:from>
    <xdr:ext cx="534377" cy="259045"/>
    <xdr:sp macro="" textlink="">
      <xdr:nvSpPr>
        <xdr:cNvPr id="264" name="テキスト ボックス 263"/>
        <xdr:cNvSpPr txBox="1"/>
      </xdr:nvSpPr>
      <xdr:spPr>
        <a:xfrm>
          <a:off x="863111" y="1631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135890</xdr:rowOff>
    </xdr:from>
    <xdr:to>
      <xdr:col>15</xdr:col>
      <xdr:colOff>180975</xdr:colOff>
      <xdr:row>38</xdr:row>
      <xdr:rowOff>147701</xdr:rowOff>
    </xdr:to>
    <xdr:cxnSp macro="">
      <xdr:nvCxnSpPr>
        <xdr:cNvPr id="293" name="直線コネクタ 292"/>
        <xdr:cNvCxnSpPr/>
      </xdr:nvCxnSpPr>
      <xdr:spPr>
        <a:xfrm>
          <a:off x="9639300" y="665099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117221</xdr:rowOff>
    </xdr:from>
    <xdr:to>
      <xdr:col>14</xdr:col>
      <xdr:colOff>28575</xdr:colOff>
      <xdr:row>38</xdr:row>
      <xdr:rowOff>135890</xdr:rowOff>
    </xdr:to>
    <xdr:cxnSp macro="">
      <xdr:nvCxnSpPr>
        <xdr:cNvPr id="296" name="直線コネクタ 295"/>
        <xdr:cNvCxnSpPr/>
      </xdr:nvCxnSpPr>
      <xdr:spPr>
        <a:xfrm>
          <a:off x="8750300" y="66323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99441</xdr:rowOff>
    </xdr:from>
    <xdr:to>
      <xdr:col>12</xdr:col>
      <xdr:colOff>511175</xdr:colOff>
      <xdr:row>38</xdr:row>
      <xdr:rowOff>117221</xdr:rowOff>
    </xdr:to>
    <xdr:cxnSp macro="">
      <xdr:nvCxnSpPr>
        <xdr:cNvPr id="299" name="直線コネクタ 298"/>
        <xdr:cNvCxnSpPr/>
      </xdr:nvCxnSpPr>
      <xdr:spPr>
        <a:xfrm>
          <a:off x="7861300" y="6614541"/>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131953</xdr:rowOff>
    </xdr:from>
    <xdr:to>
      <xdr:col>11</xdr:col>
      <xdr:colOff>307975</xdr:colOff>
      <xdr:row>38</xdr:row>
      <xdr:rowOff>99441</xdr:rowOff>
    </xdr:to>
    <xdr:cxnSp macro="">
      <xdr:nvCxnSpPr>
        <xdr:cNvPr id="302" name="直線コネクタ 301"/>
        <xdr:cNvCxnSpPr/>
      </xdr:nvCxnSpPr>
      <xdr:spPr>
        <a:xfrm>
          <a:off x="6972300" y="6475603"/>
          <a:ext cx="889000" cy="1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96901</xdr:rowOff>
    </xdr:from>
    <xdr:to>
      <xdr:col>15</xdr:col>
      <xdr:colOff>231775</xdr:colOff>
      <xdr:row>39</xdr:row>
      <xdr:rowOff>27051</xdr:rowOff>
    </xdr:to>
    <xdr:sp macro="" textlink="">
      <xdr:nvSpPr>
        <xdr:cNvPr id="312" name="円/楕円 311"/>
        <xdr:cNvSpPr/>
      </xdr:nvSpPr>
      <xdr:spPr>
        <a:xfrm>
          <a:off x="10426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11828</xdr:rowOff>
    </xdr:from>
    <xdr:ext cx="378565" cy="259045"/>
    <xdr:sp macro="" textlink="">
      <xdr:nvSpPr>
        <xdr:cNvPr id="313" name="労働費該当値テキスト"/>
        <xdr:cNvSpPr txBox="1"/>
      </xdr:nvSpPr>
      <xdr:spPr>
        <a:xfrm>
          <a:off x="10528300" y="652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85090</xdr:rowOff>
    </xdr:from>
    <xdr:to>
      <xdr:col>14</xdr:col>
      <xdr:colOff>79375</xdr:colOff>
      <xdr:row>39</xdr:row>
      <xdr:rowOff>15240</xdr:rowOff>
    </xdr:to>
    <xdr:sp macro="" textlink="">
      <xdr:nvSpPr>
        <xdr:cNvPr id="314" name="円/楕円 313"/>
        <xdr:cNvSpPr/>
      </xdr:nvSpPr>
      <xdr:spPr>
        <a:xfrm>
          <a:off x="9588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6367</xdr:rowOff>
    </xdr:from>
    <xdr:ext cx="378565" cy="259045"/>
    <xdr:sp macro="" textlink="">
      <xdr:nvSpPr>
        <xdr:cNvPr id="315" name="テキスト ボックス 314"/>
        <xdr:cNvSpPr txBox="1"/>
      </xdr:nvSpPr>
      <xdr:spPr>
        <a:xfrm>
          <a:off x="9450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66421</xdr:rowOff>
    </xdr:from>
    <xdr:to>
      <xdr:col>12</xdr:col>
      <xdr:colOff>561975</xdr:colOff>
      <xdr:row>38</xdr:row>
      <xdr:rowOff>168021</xdr:rowOff>
    </xdr:to>
    <xdr:sp macro="" textlink="">
      <xdr:nvSpPr>
        <xdr:cNvPr id="316" name="円/楕円 315"/>
        <xdr:cNvSpPr/>
      </xdr:nvSpPr>
      <xdr:spPr>
        <a:xfrm>
          <a:off x="8699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159148</xdr:rowOff>
    </xdr:from>
    <xdr:ext cx="378565" cy="259045"/>
    <xdr:sp macro="" textlink="">
      <xdr:nvSpPr>
        <xdr:cNvPr id="317" name="テキスト ボックス 316"/>
        <xdr:cNvSpPr txBox="1"/>
      </xdr:nvSpPr>
      <xdr:spPr>
        <a:xfrm>
          <a:off x="8561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48641</xdr:rowOff>
    </xdr:from>
    <xdr:to>
      <xdr:col>11</xdr:col>
      <xdr:colOff>358775</xdr:colOff>
      <xdr:row>38</xdr:row>
      <xdr:rowOff>150241</xdr:rowOff>
    </xdr:to>
    <xdr:sp macro="" textlink="">
      <xdr:nvSpPr>
        <xdr:cNvPr id="318" name="円/楕円 317"/>
        <xdr:cNvSpPr/>
      </xdr:nvSpPr>
      <xdr:spPr>
        <a:xfrm>
          <a:off x="7810500" y="6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141368</xdr:rowOff>
    </xdr:from>
    <xdr:ext cx="378565" cy="259045"/>
    <xdr:sp macro="" textlink="">
      <xdr:nvSpPr>
        <xdr:cNvPr id="319" name="テキスト ボックス 318"/>
        <xdr:cNvSpPr txBox="1"/>
      </xdr:nvSpPr>
      <xdr:spPr>
        <a:xfrm>
          <a:off x="7672017" y="66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81153</xdr:rowOff>
    </xdr:from>
    <xdr:to>
      <xdr:col>10</xdr:col>
      <xdr:colOff>155575</xdr:colOff>
      <xdr:row>38</xdr:row>
      <xdr:rowOff>11303</xdr:rowOff>
    </xdr:to>
    <xdr:sp macro="" textlink="">
      <xdr:nvSpPr>
        <xdr:cNvPr id="320" name="円/楕円 319"/>
        <xdr:cNvSpPr/>
      </xdr:nvSpPr>
      <xdr:spPr>
        <a:xfrm>
          <a:off x="6921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2430</xdr:rowOff>
    </xdr:from>
    <xdr:ext cx="469744" cy="259045"/>
    <xdr:sp macro="" textlink="">
      <xdr:nvSpPr>
        <xdr:cNvPr id="321" name="テキスト ボックス 320"/>
        <xdr:cNvSpPr txBox="1"/>
      </xdr:nvSpPr>
      <xdr:spPr>
        <a:xfrm>
          <a:off x="6737427" y="651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53580</xdr:rowOff>
    </xdr:from>
    <xdr:to>
      <xdr:col>15</xdr:col>
      <xdr:colOff>180975</xdr:colOff>
      <xdr:row>59</xdr:row>
      <xdr:rowOff>58492</xdr:rowOff>
    </xdr:to>
    <xdr:cxnSp macro="">
      <xdr:nvCxnSpPr>
        <xdr:cNvPr id="352" name="直線コネクタ 351"/>
        <xdr:cNvCxnSpPr/>
      </xdr:nvCxnSpPr>
      <xdr:spPr>
        <a:xfrm>
          <a:off x="9639300" y="10169130"/>
          <a:ext cx="838200" cy="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53580</xdr:rowOff>
    </xdr:from>
    <xdr:to>
      <xdr:col>14</xdr:col>
      <xdr:colOff>28575</xdr:colOff>
      <xdr:row>59</xdr:row>
      <xdr:rowOff>62946</xdr:rowOff>
    </xdr:to>
    <xdr:cxnSp macro="">
      <xdr:nvCxnSpPr>
        <xdr:cNvPr id="355" name="直線コネクタ 354"/>
        <xdr:cNvCxnSpPr/>
      </xdr:nvCxnSpPr>
      <xdr:spPr>
        <a:xfrm flipV="1">
          <a:off x="8750300" y="10169130"/>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62946</xdr:rowOff>
    </xdr:from>
    <xdr:to>
      <xdr:col>12</xdr:col>
      <xdr:colOff>511175</xdr:colOff>
      <xdr:row>59</xdr:row>
      <xdr:rowOff>65767</xdr:rowOff>
    </xdr:to>
    <xdr:cxnSp macro="">
      <xdr:nvCxnSpPr>
        <xdr:cNvPr id="358" name="直線コネクタ 357"/>
        <xdr:cNvCxnSpPr/>
      </xdr:nvCxnSpPr>
      <xdr:spPr>
        <a:xfrm flipV="1">
          <a:off x="7861300" y="10178496"/>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65767</xdr:rowOff>
    </xdr:from>
    <xdr:to>
      <xdr:col>11</xdr:col>
      <xdr:colOff>307975</xdr:colOff>
      <xdr:row>59</xdr:row>
      <xdr:rowOff>66316</xdr:rowOff>
    </xdr:to>
    <xdr:cxnSp macro="">
      <xdr:nvCxnSpPr>
        <xdr:cNvPr id="361" name="直線コネクタ 360"/>
        <xdr:cNvCxnSpPr/>
      </xdr:nvCxnSpPr>
      <xdr:spPr>
        <a:xfrm flipV="1">
          <a:off x="6972300" y="1018131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7692</xdr:rowOff>
    </xdr:from>
    <xdr:to>
      <xdr:col>15</xdr:col>
      <xdr:colOff>231775</xdr:colOff>
      <xdr:row>59</xdr:row>
      <xdr:rowOff>109292</xdr:rowOff>
    </xdr:to>
    <xdr:sp macro="" textlink="">
      <xdr:nvSpPr>
        <xdr:cNvPr id="371" name="円/楕円 370"/>
        <xdr:cNvSpPr/>
      </xdr:nvSpPr>
      <xdr:spPr>
        <a:xfrm>
          <a:off x="10426700" y="101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2780</xdr:rowOff>
    </xdr:from>
    <xdr:to>
      <xdr:col>14</xdr:col>
      <xdr:colOff>79375</xdr:colOff>
      <xdr:row>59</xdr:row>
      <xdr:rowOff>104380</xdr:rowOff>
    </xdr:to>
    <xdr:sp macro="" textlink="">
      <xdr:nvSpPr>
        <xdr:cNvPr id="373" name="円/楕円 372"/>
        <xdr:cNvSpPr/>
      </xdr:nvSpPr>
      <xdr:spPr>
        <a:xfrm>
          <a:off x="9588500" y="10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95507</xdr:rowOff>
    </xdr:from>
    <xdr:ext cx="534377" cy="259045"/>
    <xdr:sp macro="" textlink="">
      <xdr:nvSpPr>
        <xdr:cNvPr id="374" name="テキスト ボックス 373"/>
        <xdr:cNvSpPr txBox="1"/>
      </xdr:nvSpPr>
      <xdr:spPr>
        <a:xfrm>
          <a:off x="9372111" y="1021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12146</xdr:rowOff>
    </xdr:from>
    <xdr:to>
      <xdr:col>12</xdr:col>
      <xdr:colOff>561975</xdr:colOff>
      <xdr:row>59</xdr:row>
      <xdr:rowOff>113746</xdr:rowOff>
    </xdr:to>
    <xdr:sp macro="" textlink="">
      <xdr:nvSpPr>
        <xdr:cNvPr id="375" name="円/楕円 374"/>
        <xdr:cNvSpPr/>
      </xdr:nvSpPr>
      <xdr:spPr>
        <a:xfrm>
          <a:off x="8699500" y="101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104873</xdr:rowOff>
    </xdr:from>
    <xdr:ext cx="534377" cy="259045"/>
    <xdr:sp macro="" textlink="">
      <xdr:nvSpPr>
        <xdr:cNvPr id="376" name="テキスト ボックス 375"/>
        <xdr:cNvSpPr txBox="1"/>
      </xdr:nvSpPr>
      <xdr:spPr>
        <a:xfrm>
          <a:off x="8483111" y="102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14967</xdr:rowOff>
    </xdr:from>
    <xdr:to>
      <xdr:col>11</xdr:col>
      <xdr:colOff>358775</xdr:colOff>
      <xdr:row>59</xdr:row>
      <xdr:rowOff>116567</xdr:rowOff>
    </xdr:to>
    <xdr:sp macro="" textlink="">
      <xdr:nvSpPr>
        <xdr:cNvPr id="377" name="円/楕円 376"/>
        <xdr:cNvSpPr/>
      </xdr:nvSpPr>
      <xdr:spPr>
        <a:xfrm>
          <a:off x="7810500" y="101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107694</xdr:rowOff>
    </xdr:from>
    <xdr:ext cx="534377" cy="259045"/>
    <xdr:sp macro="" textlink="">
      <xdr:nvSpPr>
        <xdr:cNvPr id="378" name="テキスト ボックス 377"/>
        <xdr:cNvSpPr txBox="1"/>
      </xdr:nvSpPr>
      <xdr:spPr>
        <a:xfrm>
          <a:off x="7594111" y="1022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15516</xdr:rowOff>
    </xdr:from>
    <xdr:to>
      <xdr:col>10</xdr:col>
      <xdr:colOff>155575</xdr:colOff>
      <xdr:row>59</xdr:row>
      <xdr:rowOff>117116</xdr:rowOff>
    </xdr:to>
    <xdr:sp macro="" textlink="">
      <xdr:nvSpPr>
        <xdr:cNvPr id="379" name="円/楕円 378"/>
        <xdr:cNvSpPr/>
      </xdr:nvSpPr>
      <xdr:spPr>
        <a:xfrm>
          <a:off x="6921500" y="101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108243</xdr:rowOff>
    </xdr:from>
    <xdr:ext cx="469744" cy="259045"/>
    <xdr:sp macro="" textlink="">
      <xdr:nvSpPr>
        <xdr:cNvPr id="380" name="テキスト ボックス 379"/>
        <xdr:cNvSpPr txBox="1"/>
      </xdr:nvSpPr>
      <xdr:spPr>
        <a:xfrm>
          <a:off x="6737427" y="1022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114522</xdr:rowOff>
    </xdr:from>
    <xdr:to>
      <xdr:col>15</xdr:col>
      <xdr:colOff>180975</xdr:colOff>
      <xdr:row>78</xdr:row>
      <xdr:rowOff>156029</xdr:rowOff>
    </xdr:to>
    <xdr:cxnSp macro="">
      <xdr:nvCxnSpPr>
        <xdr:cNvPr id="411" name="直線コネクタ 410"/>
        <xdr:cNvCxnSpPr/>
      </xdr:nvCxnSpPr>
      <xdr:spPr>
        <a:xfrm flipV="1">
          <a:off x="9639300" y="13487622"/>
          <a:ext cx="8382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149073</xdr:rowOff>
    </xdr:from>
    <xdr:to>
      <xdr:col>14</xdr:col>
      <xdr:colOff>28575</xdr:colOff>
      <xdr:row>78</xdr:row>
      <xdr:rowOff>156029</xdr:rowOff>
    </xdr:to>
    <xdr:cxnSp macro="">
      <xdr:nvCxnSpPr>
        <xdr:cNvPr id="414" name="直線コネクタ 413"/>
        <xdr:cNvCxnSpPr/>
      </xdr:nvCxnSpPr>
      <xdr:spPr>
        <a:xfrm>
          <a:off x="8750300" y="1352217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149073</xdr:rowOff>
    </xdr:from>
    <xdr:to>
      <xdr:col>12</xdr:col>
      <xdr:colOff>511175</xdr:colOff>
      <xdr:row>78</xdr:row>
      <xdr:rowOff>169092</xdr:rowOff>
    </xdr:to>
    <xdr:cxnSp macro="">
      <xdr:nvCxnSpPr>
        <xdr:cNvPr id="417" name="直線コネクタ 416"/>
        <xdr:cNvCxnSpPr/>
      </xdr:nvCxnSpPr>
      <xdr:spPr>
        <a:xfrm flipV="1">
          <a:off x="7861300" y="1352217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157922</xdr:rowOff>
    </xdr:from>
    <xdr:to>
      <xdr:col>11</xdr:col>
      <xdr:colOff>307975</xdr:colOff>
      <xdr:row>78</xdr:row>
      <xdr:rowOff>169092</xdr:rowOff>
    </xdr:to>
    <xdr:cxnSp macro="">
      <xdr:nvCxnSpPr>
        <xdr:cNvPr id="420" name="直線コネクタ 419"/>
        <xdr:cNvCxnSpPr/>
      </xdr:nvCxnSpPr>
      <xdr:spPr>
        <a:xfrm>
          <a:off x="6972300" y="13531022"/>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63722</xdr:rowOff>
    </xdr:from>
    <xdr:to>
      <xdr:col>15</xdr:col>
      <xdr:colOff>231775</xdr:colOff>
      <xdr:row>78</xdr:row>
      <xdr:rowOff>165322</xdr:rowOff>
    </xdr:to>
    <xdr:sp macro="" textlink="">
      <xdr:nvSpPr>
        <xdr:cNvPr id="430" name="円/楕円 429"/>
        <xdr:cNvSpPr/>
      </xdr:nvSpPr>
      <xdr:spPr>
        <a:xfrm>
          <a:off x="10426700" y="134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150099</xdr:rowOff>
    </xdr:from>
    <xdr:ext cx="469744" cy="259045"/>
    <xdr:sp macro="" textlink="">
      <xdr:nvSpPr>
        <xdr:cNvPr id="431" name="商工費該当値テキスト"/>
        <xdr:cNvSpPr txBox="1"/>
      </xdr:nvSpPr>
      <xdr:spPr>
        <a:xfrm>
          <a:off x="10528300" y="133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105229</xdr:rowOff>
    </xdr:from>
    <xdr:to>
      <xdr:col>14</xdr:col>
      <xdr:colOff>79375</xdr:colOff>
      <xdr:row>79</xdr:row>
      <xdr:rowOff>35379</xdr:rowOff>
    </xdr:to>
    <xdr:sp macro="" textlink="">
      <xdr:nvSpPr>
        <xdr:cNvPr id="432" name="円/楕円 431"/>
        <xdr:cNvSpPr/>
      </xdr:nvSpPr>
      <xdr:spPr>
        <a:xfrm>
          <a:off x="9588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26506</xdr:rowOff>
    </xdr:from>
    <xdr:ext cx="469744" cy="259045"/>
    <xdr:sp macro="" textlink="">
      <xdr:nvSpPr>
        <xdr:cNvPr id="433" name="テキスト ボックス 432"/>
        <xdr:cNvSpPr txBox="1"/>
      </xdr:nvSpPr>
      <xdr:spPr>
        <a:xfrm>
          <a:off x="9404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98273</xdr:rowOff>
    </xdr:from>
    <xdr:to>
      <xdr:col>12</xdr:col>
      <xdr:colOff>561975</xdr:colOff>
      <xdr:row>79</xdr:row>
      <xdr:rowOff>28423</xdr:rowOff>
    </xdr:to>
    <xdr:sp macro="" textlink="">
      <xdr:nvSpPr>
        <xdr:cNvPr id="434" name="円/楕円 433"/>
        <xdr:cNvSpPr/>
      </xdr:nvSpPr>
      <xdr:spPr>
        <a:xfrm>
          <a:off x="8699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19550</xdr:rowOff>
    </xdr:from>
    <xdr:ext cx="469744" cy="259045"/>
    <xdr:sp macro="" textlink="">
      <xdr:nvSpPr>
        <xdr:cNvPr id="435" name="テキスト ボックス 434"/>
        <xdr:cNvSpPr txBox="1"/>
      </xdr:nvSpPr>
      <xdr:spPr>
        <a:xfrm>
          <a:off x="8515427"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118292</xdr:rowOff>
    </xdr:from>
    <xdr:to>
      <xdr:col>11</xdr:col>
      <xdr:colOff>358775</xdr:colOff>
      <xdr:row>79</xdr:row>
      <xdr:rowOff>48442</xdr:rowOff>
    </xdr:to>
    <xdr:sp macro="" textlink="">
      <xdr:nvSpPr>
        <xdr:cNvPr id="436" name="円/楕円 435"/>
        <xdr:cNvSpPr/>
      </xdr:nvSpPr>
      <xdr:spPr>
        <a:xfrm>
          <a:off x="7810500" y="13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39569</xdr:rowOff>
    </xdr:from>
    <xdr:ext cx="469744" cy="259045"/>
    <xdr:sp macro="" textlink="">
      <xdr:nvSpPr>
        <xdr:cNvPr id="437" name="テキスト ボックス 436"/>
        <xdr:cNvSpPr txBox="1"/>
      </xdr:nvSpPr>
      <xdr:spPr>
        <a:xfrm>
          <a:off x="7626427" y="135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107122</xdr:rowOff>
    </xdr:from>
    <xdr:to>
      <xdr:col>10</xdr:col>
      <xdr:colOff>155575</xdr:colOff>
      <xdr:row>79</xdr:row>
      <xdr:rowOff>37272</xdr:rowOff>
    </xdr:to>
    <xdr:sp macro="" textlink="">
      <xdr:nvSpPr>
        <xdr:cNvPr id="438" name="円/楕円 437"/>
        <xdr:cNvSpPr/>
      </xdr:nvSpPr>
      <xdr:spPr>
        <a:xfrm>
          <a:off x="6921500" y="134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28399</xdr:rowOff>
    </xdr:from>
    <xdr:ext cx="469744" cy="259045"/>
    <xdr:sp macro="" textlink="">
      <xdr:nvSpPr>
        <xdr:cNvPr id="439" name="テキスト ボックス 438"/>
        <xdr:cNvSpPr txBox="1"/>
      </xdr:nvSpPr>
      <xdr:spPr>
        <a:xfrm>
          <a:off x="6737427" y="1357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132614</xdr:rowOff>
    </xdr:from>
    <xdr:to>
      <xdr:col>15</xdr:col>
      <xdr:colOff>180975</xdr:colOff>
      <xdr:row>98</xdr:row>
      <xdr:rowOff>137626</xdr:rowOff>
    </xdr:to>
    <xdr:cxnSp macro="">
      <xdr:nvCxnSpPr>
        <xdr:cNvPr id="468" name="直線コネクタ 467"/>
        <xdr:cNvCxnSpPr/>
      </xdr:nvCxnSpPr>
      <xdr:spPr>
        <a:xfrm>
          <a:off x="9639300" y="16934714"/>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132614</xdr:rowOff>
    </xdr:from>
    <xdr:to>
      <xdr:col>14</xdr:col>
      <xdr:colOff>28575</xdr:colOff>
      <xdr:row>98</xdr:row>
      <xdr:rowOff>148823</xdr:rowOff>
    </xdr:to>
    <xdr:cxnSp macro="">
      <xdr:nvCxnSpPr>
        <xdr:cNvPr id="471" name="直線コネクタ 470"/>
        <xdr:cNvCxnSpPr/>
      </xdr:nvCxnSpPr>
      <xdr:spPr>
        <a:xfrm flipV="1">
          <a:off x="8750300" y="16934714"/>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142464</xdr:rowOff>
    </xdr:from>
    <xdr:to>
      <xdr:col>12</xdr:col>
      <xdr:colOff>511175</xdr:colOff>
      <xdr:row>98</xdr:row>
      <xdr:rowOff>148823</xdr:rowOff>
    </xdr:to>
    <xdr:cxnSp macro="">
      <xdr:nvCxnSpPr>
        <xdr:cNvPr id="474" name="直線コネクタ 473"/>
        <xdr:cNvCxnSpPr/>
      </xdr:nvCxnSpPr>
      <xdr:spPr>
        <a:xfrm>
          <a:off x="7861300" y="16944564"/>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137096</xdr:rowOff>
    </xdr:from>
    <xdr:to>
      <xdr:col>11</xdr:col>
      <xdr:colOff>307975</xdr:colOff>
      <xdr:row>98</xdr:row>
      <xdr:rowOff>142464</xdr:rowOff>
    </xdr:to>
    <xdr:cxnSp macro="">
      <xdr:nvCxnSpPr>
        <xdr:cNvPr id="477" name="直線コネクタ 476"/>
        <xdr:cNvCxnSpPr/>
      </xdr:nvCxnSpPr>
      <xdr:spPr>
        <a:xfrm>
          <a:off x="6972300" y="16939196"/>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86826</xdr:rowOff>
    </xdr:from>
    <xdr:to>
      <xdr:col>15</xdr:col>
      <xdr:colOff>231775</xdr:colOff>
      <xdr:row>99</xdr:row>
      <xdr:rowOff>16976</xdr:rowOff>
    </xdr:to>
    <xdr:sp macro="" textlink="">
      <xdr:nvSpPr>
        <xdr:cNvPr id="487" name="円/楕円 486"/>
        <xdr:cNvSpPr/>
      </xdr:nvSpPr>
      <xdr:spPr>
        <a:xfrm>
          <a:off x="10426700" y="168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81814</xdr:rowOff>
    </xdr:from>
    <xdr:to>
      <xdr:col>14</xdr:col>
      <xdr:colOff>79375</xdr:colOff>
      <xdr:row>99</xdr:row>
      <xdr:rowOff>11964</xdr:rowOff>
    </xdr:to>
    <xdr:sp macro="" textlink="">
      <xdr:nvSpPr>
        <xdr:cNvPr id="489" name="円/楕円 488"/>
        <xdr:cNvSpPr/>
      </xdr:nvSpPr>
      <xdr:spPr>
        <a:xfrm>
          <a:off x="9588500" y="168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3091</xdr:rowOff>
    </xdr:from>
    <xdr:ext cx="534377" cy="259045"/>
    <xdr:sp macro="" textlink="">
      <xdr:nvSpPr>
        <xdr:cNvPr id="490" name="テキスト ボックス 489"/>
        <xdr:cNvSpPr txBox="1"/>
      </xdr:nvSpPr>
      <xdr:spPr>
        <a:xfrm>
          <a:off x="9372111" y="169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98023</xdr:rowOff>
    </xdr:from>
    <xdr:to>
      <xdr:col>12</xdr:col>
      <xdr:colOff>561975</xdr:colOff>
      <xdr:row>99</xdr:row>
      <xdr:rowOff>28173</xdr:rowOff>
    </xdr:to>
    <xdr:sp macro="" textlink="">
      <xdr:nvSpPr>
        <xdr:cNvPr id="491" name="円/楕円 490"/>
        <xdr:cNvSpPr/>
      </xdr:nvSpPr>
      <xdr:spPr>
        <a:xfrm>
          <a:off x="8699500" y="169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19300</xdr:rowOff>
    </xdr:from>
    <xdr:ext cx="534377" cy="259045"/>
    <xdr:sp macro="" textlink="">
      <xdr:nvSpPr>
        <xdr:cNvPr id="492" name="テキスト ボックス 491"/>
        <xdr:cNvSpPr txBox="1"/>
      </xdr:nvSpPr>
      <xdr:spPr>
        <a:xfrm>
          <a:off x="8483111" y="169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91664</xdr:rowOff>
    </xdr:from>
    <xdr:to>
      <xdr:col>11</xdr:col>
      <xdr:colOff>358775</xdr:colOff>
      <xdr:row>99</xdr:row>
      <xdr:rowOff>21814</xdr:rowOff>
    </xdr:to>
    <xdr:sp macro="" textlink="">
      <xdr:nvSpPr>
        <xdr:cNvPr id="493" name="円/楕円 492"/>
        <xdr:cNvSpPr/>
      </xdr:nvSpPr>
      <xdr:spPr>
        <a:xfrm>
          <a:off x="7810500" y="168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12941</xdr:rowOff>
    </xdr:from>
    <xdr:ext cx="534377" cy="259045"/>
    <xdr:sp macro="" textlink="">
      <xdr:nvSpPr>
        <xdr:cNvPr id="494" name="テキスト ボックス 493"/>
        <xdr:cNvSpPr txBox="1"/>
      </xdr:nvSpPr>
      <xdr:spPr>
        <a:xfrm>
          <a:off x="7594111" y="169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86296</xdr:rowOff>
    </xdr:from>
    <xdr:to>
      <xdr:col>10</xdr:col>
      <xdr:colOff>155575</xdr:colOff>
      <xdr:row>99</xdr:row>
      <xdr:rowOff>16446</xdr:rowOff>
    </xdr:to>
    <xdr:sp macro="" textlink="">
      <xdr:nvSpPr>
        <xdr:cNvPr id="495" name="円/楕円 494"/>
        <xdr:cNvSpPr/>
      </xdr:nvSpPr>
      <xdr:spPr>
        <a:xfrm>
          <a:off x="6921500" y="168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7573</xdr:rowOff>
    </xdr:from>
    <xdr:ext cx="534377" cy="259045"/>
    <xdr:sp macro="" textlink="">
      <xdr:nvSpPr>
        <xdr:cNvPr id="496" name="テキスト ボックス 495"/>
        <xdr:cNvSpPr txBox="1"/>
      </xdr:nvSpPr>
      <xdr:spPr>
        <a:xfrm>
          <a:off x="6705111" y="169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17266</xdr:rowOff>
    </xdr:from>
    <xdr:to>
      <xdr:col>23</xdr:col>
      <xdr:colOff>517525</xdr:colOff>
      <xdr:row>37</xdr:row>
      <xdr:rowOff>20371</xdr:rowOff>
    </xdr:to>
    <xdr:cxnSp macro="">
      <xdr:nvCxnSpPr>
        <xdr:cNvPr id="525" name="直線コネクタ 524"/>
        <xdr:cNvCxnSpPr/>
      </xdr:nvCxnSpPr>
      <xdr:spPr>
        <a:xfrm>
          <a:off x="15481300" y="6360916"/>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47289</xdr:rowOff>
    </xdr:from>
    <xdr:to>
      <xdr:col>22</xdr:col>
      <xdr:colOff>365125</xdr:colOff>
      <xdr:row>37</xdr:row>
      <xdr:rowOff>17266</xdr:rowOff>
    </xdr:to>
    <xdr:cxnSp macro="">
      <xdr:nvCxnSpPr>
        <xdr:cNvPr id="528" name="直線コネクタ 527"/>
        <xdr:cNvCxnSpPr/>
      </xdr:nvCxnSpPr>
      <xdr:spPr>
        <a:xfrm>
          <a:off x="14592300" y="6219489"/>
          <a:ext cx="8890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47289</xdr:rowOff>
    </xdr:from>
    <xdr:to>
      <xdr:col>21</xdr:col>
      <xdr:colOff>161925</xdr:colOff>
      <xdr:row>36</xdr:row>
      <xdr:rowOff>140633</xdr:rowOff>
    </xdr:to>
    <xdr:cxnSp macro="">
      <xdr:nvCxnSpPr>
        <xdr:cNvPr id="531" name="直線コネクタ 530"/>
        <xdr:cNvCxnSpPr/>
      </xdr:nvCxnSpPr>
      <xdr:spPr>
        <a:xfrm flipV="1">
          <a:off x="13703300" y="6219489"/>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140633</xdr:rowOff>
    </xdr:from>
    <xdr:to>
      <xdr:col>19</xdr:col>
      <xdr:colOff>644525</xdr:colOff>
      <xdr:row>37</xdr:row>
      <xdr:rowOff>110477</xdr:rowOff>
    </xdr:to>
    <xdr:cxnSp macro="">
      <xdr:nvCxnSpPr>
        <xdr:cNvPr id="534" name="直線コネクタ 533"/>
        <xdr:cNvCxnSpPr/>
      </xdr:nvCxnSpPr>
      <xdr:spPr>
        <a:xfrm flipV="1">
          <a:off x="12814300" y="6312833"/>
          <a:ext cx="889000" cy="1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141021</xdr:rowOff>
    </xdr:from>
    <xdr:to>
      <xdr:col>23</xdr:col>
      <xdr:colOff>568325</xdr:colOff>
      <xdr:row>37</xdr:row>
      <xdr:rowOff>71171</xdr:rowOff>
    </xdr:to>
    <xdr:sp macro="" textlink="">
      <xdr:nvSpPr>
        <xdr:cNvPr id="544" name="円/楕円 543"/>
        <xdr:cNvSpPr/>
      </xdr:nvSpPr>
      <xdr:spPr>
        <a:xfrm>
          <a:off x="16268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119448</xdr:rowOff>
    </xdr:from>
    <xdr:ext cx="534377" cy="259045"/>
    <xdr:sp macro="" textlink="">
      <xdr:nvSpPr>
        <xdr:cNvPr id="545" name="消防費該当値テキスト"/>
        <xdr:cNvSpPr txBox="1"/>
      </xdr:nvSpPr>
      <xdr:spPr>
        <a:xfrm>
          <a:off x="16370300" y="62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137916</xdr:rowOff>
    </xdr:from>
    <xdr:to>
      <xdr:col>22</xdr:col>
      <xdr:colOff>415925</xdr:colOff>
      <xdr:row>37</xdr:row>
      <xdr:rowOff>68066</xdr:rowOff>
    </xdr:to>
    <xdr:sp macro="" textlink="">
      <xdr:nvSpPr>
        <xdr:cNvPr id="546" name="円/楕円 545"/>
        <xdr:cNvSpPr/>
      </xdr:nvSpPr>
      <xdr:spPr>
        <a:xfrm>
          <a:off x="15430500" y="63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84593</xdr:rowOff>
    </xdr:from>
    <xdr:ext cx="534377" cy="259045"/>
    <xdr:sp macro="" textlink="">
      <xdr:nvSpPr>
        <xdr:cNvPr id="547" name="テキスト ボックス 546"/>
        <xdr:cNvSpPr txBox="1"/>
      </xdr:nvSpPr>
      <xdr:spPr>
        <a:xfrm>
          <a:off x="15214111" y="60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167939</xdr:rowOff>
    </xdr:from>
    <xdr:to>
      <xdr:col>21</xdr:col>
      <xdr:colOff>212725</xdr:colOff>
      <xdr:row>36</xdr:row>
      <xdr:rowOff>98089</xdr:rowOff>
    </xdr:to>
    <xdr:sp macro="" textlink="">
      <xdr:nvSpPr>
        <xdr:cNvPr id="548" name="円/楕円 547"/>
        <xdr:cNvSpPr/>
      </xdr:nvSpPr>
      <xdr:spPr>
        <a:xfrm>
          <a:off x="14541500" y="61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114616</xdr:rowOff>
    </xdr:from>
    <xdr:ext cx="534377" cy="259045"/>
    <xdr:sp macro="" textlink="">
      <xdr:nvSpPr>
        <xdr:cNvPr id="549" name="テキスト ボックス 548"/>
        <xdr:cNvSpPr txBox="1"/>
      </xdr:nvSpPr>
      <xdr:spPr>
        <a:xfrm>
          <a:off x="14325111" y="59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89833</xdr:rowOff>
    </xdr:from>
    <xdr:to>
      <xdr:col>20</xdr:col>
      <xdr:colOff>9525</xdr:colOff>
      <xdr:row>37</xdr:row>
      <xdr:rowOff>19983</xdr:rowOff>
    </xdr:to>
    <xdr:sp macro="" textlink="">
      <xdr:nvSpPr>
        <xdr:cNvPr id="550" name="円/楕円 549"/>
        <xdr:cNvSpPr/>
      </xdr:nvSpPr>
      <xdr:spPr>
        <a:xfrm>
          <a:off x="13652500" y="6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36510</xdr:rowOff>
    </xdr:from>
    <xdr:ext cx="534377" cy="259045"/>
    <xdr:sp macro="" textlink="">
      <xdr:nvSpPr>
        <xdr:cNvPr id="551" name="テキスト ボックス 550"/>
        <xdr:cNvSpPr txBox="1"/>
      </xdr:nvSpPr>
      <xdr:spPr>
        <a:xfrm>
          <a:off x="13436111" y="60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59677</xdr:rowOff>
    </xdr:from>
    <xdr:to>
      <xdr:col>18</xdr:col>
      <xdr:colOff>492125</xdr:colOff>
      <xdr:row>37</xdr:row>
      <xdr:rowOff>161277</xdr:rowOff>
    </xdr:to>
    <xdr:sp macro="" textlink="">
      <xdr:nvSpPr>
        <xdr:cNvPr id="552" name="円/楕円 551"/>
        <xdr:cNvSpPr/>
      </xdr:nvSpPr>
      <xdr:spPr>
        <a:xfrm>
          <a:off x="12763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152404</xdr:rowOff>
    </xdr:from>
    <xdr:ext cx="534377" cy="259045"/>
    <xdr:sp macro="" textlink="">
      <xdr:nvSpPr>
        <xdr:cNvPr id="553" name="テキスト ボックス 552"/>
        <xdr:cNvSpPr txBox="1"/>
      </xdr:nvSpPr>
      <xdr:spPr>
        <a:xfrm>
          <a:off x="12547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40411</xdr:rowOff>
    </xdr:from>
    <xdr:to>
      <xdr:col>23</xdr:col>
      <xdr:colOff>517525</xdr:colOff>
      <xdr:row>55</xdr:row>
      <xdr:rowOff>66453</xdr:rowOff>
    </xdr:to>
    <xdr:cxnSp macro="">
      <xdr:nvCxnSpPr>
        <xdr:cNvPr id="583" name="直線コネクタ 582"/>
        <xdr:cNvCxnSpPr/>
      </xdr:nvCxnSpPr>
      <xdr:spPr>
        <a:xfrm flipV="1">
          <a:off x="15481300" y="9470161"/>
          <a:ext cx="8382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79959</xdr:rowOff>
    </xdr:from>
    <xdr:to>
      <xdr:col>22</xdr:col>
      <xdr:colOff>365125</xdr:colOff>
      <xdr:row>55</xdr:row>
      <xdr:rowOff>66453</xdr:rowOff>
    </xdr:to>
    <xdr:cxnSp macro="">
      <xdr:nvCxnSpPr>
        <xdr:cNvPr id="586" name="直線コネクタ 585"/>
        <xdr:cNvCxnSpPr/>
      </xdr:nvCxnSpPr>
      <xdr:spPr>
        <a:xfrm>
          <a:off x="14592300" y="9338259"/>
          <a:ext cx="889000" cy="1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79959</xdr:rowOff>
    </xdr:from>
    <xdr:to>
      <xdr:col>21</xdr:col>
      <xdr:colOff>161925</xdr:colOff>
      <xdr:row>54</xdr:row>
      <xdr:rowOff>107086</xdr:rowOff>
    </xdr:to>
    <xdr:cxnSp macro="">
      <xdr:nvCxnSpPr>
        <xdr:cNvPr id="589" name="直線コネクタ 588"/>
        <xdr:cNvCxnSpPr/>
      </xdr:nvCxnSpPr>
      <xdr:spPr>
        <a:xfrm flipV="1">
          <a:off x="13703300" y="933825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107086</xdr:rowOff>
    </xdr:from>
    <xdr:to>
      <xdr:col>19</xdr:col>
      <xdr:colOff>644525</xdr:colOff>
      <xdr:row>55</xdr:row>
      <xdr:rowOff>96000</xdr:rowOff>
    </xdr:to>
    <xdr:cxnSp macro="">
      <xdr:nvCxnSpPr>
        <xdr:cNvPr id="592" name="直線コネクタ 591"/>
        <xdr:cNvCxnSpPr/>
      </xdr:nvCxnSpPr>
      <xdr:spPr>
        <a:xfrm flipV="1">
          <a:off x="12814300" y="9365386"/>
          <a:ext cx="889000" cy="1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161061</xdr:rowOff>
    </xdr:from>
    <xdr:to>
      <xdr:col>23</xdr:col>
      <xdr:colOff>568325</xdr:colOff>
      <xdr:row>55</xdr:row>
      <xdr:rowOff>91211</xdr:rowOff>
    </xdr:to>
    <xdr:sp macro="" textlink="">
      <xdr:nvSpPr>
        <xdr:cNvPr id="602" name="円/楕円 601"/>
        <xdr:cNvSpPr/>
      </xdr:nvSpPr>
      <xdr:spPr>
        <a:xfrm>
          <a:off x="162687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12488</xdr:rowOff>
    </xdr:from>
    <xdr:ext cx="534377" cy="259045"/>
    <xdr:sp macro="" textlink="">
      <xdr:nvSpPr>
        <xdr:cNvPr id="603" name="教育費該当値テキスト"/>
        <xdr:cNvSpPr txBox="1"/>
      </xdr:nvSpPr>
      <xdr:spPr>
        <a:xfrm>
          <a:off x="16370300" y="92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15653</xdr:rowOff>
    </xdr:from>
    <xdr:to>
      <xdr:col>22</xdr:col>
      <xdr:colOff>415925</xdr:colOff>
      <xdr:row>55</xdr:row>
      <xdr:rowOff>117253</xdr:rowOff>
    </xdr:to>
    <xdr:sp macro="" textlink="">
      <xdr:nvSpPr>
        <xdr:cNvPr id="604" name="円/楕円 603"/>
        <xdr:cNvSpPr/>
      </xdr:nvSpPr>
      <xdr:spPr>
        <a:xfrm>
          <a:off x="15430500" y="94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133780</xdr:rowOff>
    </xdr:from>
    <xdr:ext cx="534377" cy="259045"/>
    <xdr:sp macro="" textlink="">
      <xdr:nvSpPr>
        <xdr:cNvPr id="605" name="テキスト ボックス 604"/>
        <xdr:cNvSpPr txBox="1"/>
      </xdr:nvSpPr>
      <xdr:spPr>
        <a:xfrm>
          <a:off x="15214111" y="92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29159</xdr:rowOff>
    </xdr:from>
    <xdr:to>
      <xdr:col>21</xdr:col>
      <xdr:colOff>212725</xdr:colOff>
      <xdr:row>54</xdr:row>
      <xdr:rowOff>130759</xdr:rowOff>
    </xdr:to>
    <xdr:sp macro="" textlink="">
      <xdr:nvSpPr>
        <xdr:cNvPr id="606" name="円/楕円 605"/>
        <xdr:cNvSpPr/>
      </xdr:nvSpPr>
      <xdr:spPr>
        <a:xfrm>
          <a:off x="14541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147286</xdr:rowOff>
    </xdr:from>
    <xdr:ext cx="534377" cy="259045"/>
    <xdr:sp macro="" textlink="">
      <xdr:nvSpPr>
        <xdr:cNvPr id="607" name="テキスト ボックス 606"/>
        <xdr:cNvSpPr txBox="1"/>
      </xdr:nvSpPr>
      <xdr:spPr>
        <a:xfrm>
          <a:off x="14325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56286</xdr:rowOff>
    </xdr:from>
    <xdr:to>
      <xdr:col>20</xdr:col>
      <xdr:colOff>9525</xdr:colOff>
      <xdr:row>54</xdr:row>
      <xdr:rowOff>157886</xdr:rowOff>
    </xdr:to>
    <xdr:sp macro="" textlink="">
      <xdr:nvSpPr>
        <xdr:cNvPr id="608" name="円/楕円 607"/>
        <xdr:cNvSpPr/>
      </xdr:nvSpPr>
      <xdr:spPr>
        <a:xfrm>
          <a:off x="13652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2963</xdr:rowOff>
    </xdr:from>
    <xdr:ext cx="534377" cy="259045"/>
    <xdr:sp macro="" textlink="">
      <xdr:nvSpPr>
        <xdr:cNvPr id="609" name="テキスト ボックス 608"/>
        <xdr:cNvSpPr txBox="1"/>
      </xdr:nvSpPr>
      <xdr:spPr>
        <a:xfrm>
          <a:off x="13436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45200</xdr:rowOff>
    </xdr:from>
    <xdr:to>
      <xdr:col>18</xdr:col>
      <xdr:colOff>492125</xdr:colOff>
      <xdr:row>55</xdr:row>
      <xdr:rowOff>146800</xdr:rowOff>
    </xdr:to>
    <xdr:sp macro="" textlink="">
      <xdr:nvSpPr>
        <xdr:cNvPr id="610" name="円/楕円 609"/>
        <xdr:cNvSpPr/>
      </xdr:nvSpPr>
      <xdr:spPr>
        <a:xfrm>
          <a:off x="12763500" y="9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163327</xdr:rowOff>
    </xdr:from>
    <xdr:ext cx="534377" cy="259045"/>
    <xdr:sp macro="" textlink="">
      <xdr:nvSpPr>
        <xdr:cNvPr id="611" name="テキスト ボックス 610"/>
        <xdr:cNvSpPr txBox="1"/>
      </xdr:nvSpPr>
      <xdr:spPr>
        <a:xfrm>
          <a:off x="12547111" y="92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116063</xdr:rowOff>
    </xdr:from>
    <xdr:to>
      <xdr:col>23</xdr:col>
      <xdr:colOff>517525</xdr:colOff>
      <xdr:row>78</xdr:row>
      <xdr:rowOff>131699</xdr:rowOff>
    </xdr:to>
    <xdr:cxnSp macro="">
      <xdr:nvCxnSpPr>
        <xdr:cNvPr id="638" name="直線コネクタ 637"/>
        <xdr:cNvCxnSpPr/>
      </xdr:nvCxnSpPr>
      <xdr:spPr>
        <a:xfrm flipV="1">
          <a:off x="15481300" y="1348916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131699</xdr:rowOff>
    </xdr:from>
    <xdr:to>
      <xdr:col>22</xdr:col>
      <xdr:colOff>365125</xdr:colOff>
      <xdr:row>78</xdr:row>
      <xdr:rowOff>139454</xdr:rowOff>
    </xdr:to>
    <xdr:cxnSp macro="">
      <xdr:nvCxnSpPr>
        <xdr:cNvPr id="641" name="直線コネクタ 640"/>
        <xdr:cNvCxnSpPr/>
      </xdr:nvCxnSpPr>
      <xdr:spPr>
        <a:xfrm flipV="1">
          <a:off x="14592300" y="13504799"/>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125445</xdr:rowOff>
    </xdr:from>
    <xdr:to>
      <xdr:col>21</xdr:col>
      <xdr:colOff>161925</xdr:colOff>
      <xdr:row>78</xdr:row>
      <xdr:rowOff>139454</xdr:rowOff>
    </xdr:to>
    <xdr:cxnSp macro="">
      <xdr:nvCxnSpPr>
        <xdr:cNvPr id="644" name="直線コネクタ 643"/>
        <xdr:cNvCxnSpPr/>
      </xdr:nvCxnSpPr>
      <xdr:spPr>
        <a:xfrm>
          <a:off x="13703300" y="13498545"/>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125445</xdr:rowOff>
    </xdr:from>
    <xdr:to>
      <xdr:col>19</xdr:col>
      <xdr:colOff>644525</xdr:colOff>
      <xdr:row>78</xdr:row>
      <xdr:rowOff>136874</xdr:rowOff>
    </xdr:to>
    <xdr:cxnSp macro="">
      <xdr:nvCxnSpPr>
        <xdr:cNvPr id="647" name="直線コネクタ 646"/>
        <xdr:cNvCxnSpPr/>
      </xdr:nvCxnSpPr>
      <xdr:spPr>
        <a:xfrm flipV="1">
          <a:off x="12814300" y="1349854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65263</xdr:rowOff>
    </xdr:from>
    <xdr:to>
      <xdr:col>23</xdr:col>
      <xdr:colOff>568325</xdr:colOff>
      <xdr:row>78</xdr:row>
      <xdr:rowOff>166863</xdr:rowOff>
    </xdr:to>
    <xdr:sp macro="" textlink="">
      <xdr:nvSpPr>
        <xdr:cNvPr id="657" name="円/楕円 656"/>
        <xdr:cNvSpPr/>
      </xdr:nvSpPr>
      <xdr:spPr>
        <a:xfrm>
          <a:off x="162687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80899</xdr:rowOff>
    </xdr:from>
    <xdr:to>
      <xdr:col>22</xdr:col>
      <xdr:colOff>415925</xdr:colOff>
      <xdr:row>79</xdr:row>
      <xdr:rowOff>11049</xdr:rowOff>
    </xdr:to>
    <xdr:sp macro="" textlink="">
      <xdr:nvSpPr>
        <xdr:cNvPr id="659" name="円/楕円 658"/>
        <xdr:cNvSpPr/>
      </xdr:nvSpPr>
      <xdr:spPr>
        <a:xfrm>
          <a:off x="15430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2176</xdr:rowOff>
    </xdr:from>
    <xdr:ext cx="378565" cy="259045"/>
    <xdr:sp macro="" textlink="">
      <xdr:nvSpPr>
        <xdr:cNvPr id="660" name="テキスト ボックス 659"/>
        <xdr:cNvSpPr txBox="1"/>
      </xdr:nvSpPr>
      <xdr:spPr>
        <a:xfrm>
          <a:off x="15292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88654</xdr:rowOff>
    </xdr:from>
    <xdr:to>
      <xdr:col>21</xdr:col>
      <xdr:colOff>212725</xdr:colOff>
      <xdr:row>79</xdr:row>
      <xdr:rowOff>18804</xdr:rowOff>
    </xdr:to>
    <xdr:sp macro="" textlink="">
      <xdr:nvSpPr>
        <xdr:cNvPr id="661" name="円/楕円 660"/>
        <xdr:cNvSpPr/>
      </xdr:nvSpPr>
      <xdr:spPr>
        <a:xfrm>
          <a:off x="14541500" y="13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9931</xdr:rowOff>
    </xdr:from>
    <xdr:ext cx="313932" cy="259045"/>
    <xdr:sp macro="" textlink="">
      <xdr:nvSpPr>
        <xdr:cNvPr id="662" name="テキスト ボックス 661"/>
        <xdr:cNvSpPr txBox="1"/>
      </xdr:nvSpPr>
      <xdr:spPr>
        <a:xfrm>
          <a:off x="14435333" y="13554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74645</xdr:rowOff>
    </xdr:from>
    <xdr:to>
      <xdr:col>20</xdr:col>
      <xdr:colOff>9525</xdr:colOff>
      <xdr:row>79</xdr:row>
      <xdr:rowOff>4795</xdr:rowOff>
    </xdr:to>
    <xdr:sp macro="" textlink="">
      <xdr:nvSpPr>
        <xdr:cNvPr id="663" name="円/楕円 662"/>
        <xdr:cNvSpPr/>
      </xdr:nvSpPr>
      <xdr:spPr>
        <a:xfrm>
          <a:off x="13652500" y="13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167372</xdr:rowOff>
    </xdr:from>
    <xdr:ext cx="469744" cy="259045"/>
    <xdr:sp macro="" textlink="">
      <xdr:nvSpPr>
        <xdr:cNvPr id="664" name="テキスト ボックス 663"/>
        <xdr:cNvSpPr txBox="1"/>
      </xdr:nvSpPr>
      <xdr:spPr>
        <a:xfrm>
          <a:off x="13468427" y="135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86074</xdr:rowOff>
    </xdr:from>
    <xdr:to>
      <xdr:col>18</xdr:col>
      <xdr:colOff>492125</xdr:colOff>
      <xdr:row>79</xdr:row>
      <xdr:rowOff>16224</xdr:rowOff>
    </xdr:to>
    <xdr:sp macro="" textlink="">
      <xdr:nvSpPr>
        <xdr:cNvPr id="665" name="円/楕円 664"/>
        <xdr:cNvSpPr/>
      </xdr:nvSpPr>
      <xdr:spPr>
        <a:xfrm>
          <a:off x="12763500" y="134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7351</xdr:rowOff>
    </xdr:from>
    <xdr:ext cx="378565" cy="259045"/>
    <xdr:sp macro="" textlink="">
      <xdr:nvSpPr>
        <xdr:cNvPr id="666" name="テキスト ボックス 665"/>
        <xdr:cNvSpPr txBox="1"/>
      </xdr:nvSpPr>
      <xdr:spPr>
        <a:xfrm>
          <a:off x="12625017" y="135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19926</xdr:rowOff>
    </xdr:from>
    <xdr:to>
      <xdr:col>23</xdr:col>
      <xdr:colOff>517525</xdr:colOff>
      <xdr:row>96</xdr:row>
      <xdr:rowOff>42557</xdr:rowOff>
    </xdr:to>
    <xdr:cxnSp macro="">
      <xdr:nvCxnSpPr>
        <xdr:cNvPr id="695" name="直線コネクタ 694"/>
        <xdr:cNvCxnSpPr/>
      </xdr:nvCxnSpPr>
      <xdr:spPr>
        <a:xfrm>
          <a:off x="15481300" y="1647912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166078</xdr:rowOff>
    </xdr:from>
    <xdr:to>
      <xdr:col>22</xdr:col>
      <xdr:colOff>365125</xdr:colOff>
      <xdr:row>96</xdr:row>
      <xdr:rowOff>19926</xdr:rowOff>
    </xdr:to>
    <xdr:cxnSp macro="">
      <xdr:nvCxnSpPr>
        <xdr:cNvPr id="698" name="直線コネクタ 697"/>
        <xdr:cNvCxnSpPr/>
      </xdr:nvCxnSpPr>
      <xdr:spPr>
        <a:xfrm>
          <a:off x="14592300" y="16453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125540</xdr:rowOff>
    </xdr:from>
    <xdr:to>
      <xdr:col>21</xdr:col>
      <xdr:colOff>161925</xdr:colOff>
      <xdr:row>95</xdr:row>
      <xdr:rowOff>166078</xdr:rowOff>
    </xdr:to>
    <xdr:cxnSp macro="">
      <xdr:nvCxnSpPr>
        <xdr:cNvPr id="701" name="直線コネクタ 700"/>
        <xdr:cNvCxnSpPr/>
      </xdr:nvCxnSpPr>
      <xdr:spPr>
        <a:xfrm>
          <a:off x="13703300" y="164132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125540</xdr:rowOff>
    </xdr:from>
    <xdr:to>
      <xdr:col>19</xdr:col>
      <xdr:colOff>644525</xdr:colOff>
      <xdr:row>95</xdr:row>
      <xdr:rowOff>137427</xdr:rowOff>
    </xdr:to>
    <xdr:cxnSp macro="">
      <xdr:nvCxnSpPr>
        <xdr:cNvPr id="704" name="直線コネクタ 703"/>
        <xdr:cNvCxnSpPr/>
      </xdr:nvCxnSpPr>
      <xdr:spPr>
        <a:xfrm flipV="1">
          <a:off x="12814300" y="164132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163207</xdr:rowOff>
    </xdr:from>
    <xdr:to>
      <xdr:col>23</xdr:col>
      <xdr:colOff>568325</xdr:colOff>
      <xdr:row>96</xdr:row>
      <xdr:rowOff>93357</xdr:rowOff>
    </xdr:to>
    <xdr:sp macro="" textlink="">
      <xdr:nvSpPr>
        <xdr:cNvPr id="714" name="円/楕円 713"/>
        <xdr:cNvSpPr/>
      </xdr:nvSpPr>
      <xdr:spPr>
        <a:xfrm>
          <a:off x="162687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141634</xdr:rowOff>
    </xdr:from>
    <xdr:ext cx="534377" cy="259045"/>
    <xdr:sp macro="" textlink="">
      <xdr:nvSpPr>
        <xdr:cNvPr id="715" name="公債費該当値テキスト"/>
        <xdr:cNvSpPr txBox="1"/>
      </xdr:nvSpPr>
      <xdr:spPr>
        <a:xfrm>
          <a:off x="16370300" y="164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140576</xdr:rowOff>
    </xdr:from>
    <xdr:to>
      <xdr:col>22</xdr:col>
      <xdr:colOff>415925</xdr:colOff>
      <xdr:row>96</xdr:row>
      <xdr:rowOff>70726</xdr:rowOff>
    </xdr:to>
    <xdr:sp macro="" textlink="">
      <xdr:nvSpPr>
        <xdr:cNvPr id="716" name="円/楕円 715"/>
        <xdr:cNvSpPr/>
      </xdr:nvSpPr>
      <xdr:spPr>
        <a:xfrm>
          <a:off x="15430500" y="164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61853</xdr:rowOff>
    </xdr:from>
    <xdr:ext cx="534377" cy="259045"/>
    <xdr:sp macro="" textlink="">
      <xdr:nvSpPr>
        <xdr:cNvPr id="717" name="テキスト ボックス 716"/>
        <xdr:cNvSpPr txBox="1"/>
      </xdr:nvSpPr>
      <xdr:spPr>
        <a:xfrm>
          <a:off x="15214111" y="165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115278</xdr:rowOff>
    </xdr:from>
    <xdr:to>
      <xdr:col>21</xdr:col>
      <xdr:colOff>212725</xdr:colOff>
      <xdr:row>96</xdr:row>
      <xdr:rowOff>45428</xdr:rowOff>
    </xdr:to>
    <xdr:sp macro="" textlink="">
      <xdr:nvSpPr>
        <xdr:cNvPr id="718" name="円/楕円 717"/>
        <xdr:cNvSpPr/>
      </xdr:nvSpPr>
      <xdr:spPr>
        <a:xfrm>
          <a:off x="14541500" y="1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36555</xdr:rowOff>
    </xdr:from>
    <xdr:ext cx="534377" cy="259045"/>
    <xdr:sp macro="" textlink="">
      <xdr:nvSpPr>
        <xdr:cNvPr id="719" name="テキスト ボックス 718"/>
        <xdr:cNvSpPr txBox="1"/>
      </xdr:nvSpPr>
      <xdr:spPr>
        <a:xfrm>
          <a:off x="14325111" y="1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74740</xdr:rowOff>
    </xdr:from>
    <xdr:to>
      <xdr:col>20</xdr:col>
      <xdr:colOff>9525</xdr:colOff>
      <xdr:row>96</xdr:row>
      <xdr:rowOff>4890</xdr:rowOff>
    </xdr:to>
    <xdr:sp macro="" textlink="">
      <xdr:nvSpPr>
        <xdr:cNvPr id="720" name="円/楕円 719"/>
        <xdr:cNvSpPr/>
      </xdr:nvSpPr>
      <xdr:spPr>
        <a:xfrm>
          <a:off x="13652500" y="163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21417</xdr:rowOff>
    </xdr:from>
    <xdr:ext cx="534377" cy="259045"/>
    <xdr:sp macro="" textlink="">
      <xdr:nvSpPr>
        <xdr:cNvPr id="721" name="テキスト ボックス 720"/>
        <xdr:cNvSpPr txBox="1"/>
      </xdr:nvSpPr>
      <xdr:spPr>
        <a:xfrm>
          <a:off x="13436111" y="16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86627</xdr:rowOff>
    </xdr:from>
    <xdr:to>
      <xdr:col>18</xdr:col>
      <xdr:colOff>492125</xdr:colOff>
      <xdr:row>96</xdr:row>
      <xdr:rowOff>16777</xdr:rowOff>
    </xdr:to>
    <xdr:sp macro="" textlink="">
      <xdr:nvSpPr>
        <xdr:cNvPr id="722" name="円/楕円 721"/>
        <xdr:cNvSpPr/>
      </xdr:nvSpPr>
      <xdr:spPr>
        <a:xfrm>
          <a:off x="12763500" y="16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33304</xdr:rowOff>
    </xdr:from>
    <xdr:ext cx="534377" cy="259045"/>
    <xdr:sp macro="" textlink="">
      <xdr:nvSpPr>
        <xdr:cNvPr id="723" name="テキスト ボックス 722"/>
        <xdr:cNvSpPr txBox="1"/>
      </xdr:nvSpPr>
      <xdr:spPr>
        <a:xfrm>
          <a:off x="12547111" y="161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大半の性質別歳出については、類似団体の値を下回っている。</a:t>
          </a:r>
          <a:endParaRPr lang="ja-JP" altLang="ja-JP" sz="1400">
            <a:effectLst/>
          </a:endParaRPr>
        </a:p>
        <a:p>
          <a:r>
            <a:rPr kumimoji="1" lang="ja-JP" altLang="ja-JP" sz="1100">
              <a:solidFill>
                <a:schemeClr val="dk1"/>
              </a:solidFill>
              <a:effectLst/>
              <a:latin typeface="+mn-lt"/>
              <a:ea typeface="+mn-ea"/>
              <a:cs typeface="+mn-cs"/>
            </a:rPr>
            <a:t>　議会費では、市民一人当たり</a:t>
          </a:r>
          <a:r>
            <a:rPr kumimoji="1" lang="en-US" altLang="ja-JP" sz="1100">
              <a:solidFill>
                <a:schemeClr val="dk1"/>
              </a:solidFill>
              <a:effectLst/>
              <a:latin typeface="+mn-lt"/>
              <a:ea typeface="+mn-ea"/>
              <a:cs typeface="+mn-cs"/>
            </a:rPr>
            <a:t>4,176</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円上回っている。これは、平成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年３月の合併直後の選挙において定数を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人としているが、類似団体の議員定数等を調査・研究し、適正な議員定数としていく必要がある。</a:t>
          </a:r>
          <a:endParaRPr lang="ja-JP" altLang="ja-JP" sz="1400">
            <a:effectLst/>
          </a:endParaRPr>
        </a:p>
        <a:p>
          <a:r>
            <a:rPr kumimoji="1" lang="ja-JP" altLang="ja-JP" sz="1100">
              <a:solidFill>
                <a:schemeClr val="dk1"/>
              </a:solidFill>
              <a:effectLst/>
              <a:latin typeface="+mn-lt"/>
              <a:ea typeface="+mn-ea"/>
              <a:cs typeface="+mn-cs"/>
            </a:rPr>
            <a:t>　また、教育費では市民一人当たり</a:t>
          </a:r>
          <a:r>
            <a:rPr kumimoji="1" lang="en-US" altLang="ja-JP" sz="1100">
              <a:solidFill>
                <a:schemeClr val="dk1"/>
              </a:solidFill>
              <a:effectLst/>
              <a:latin typeface="+mn-lt"/>
              <a:ea typeface="+mn-ea"/>
              <a:cs typeface="+mn-cs"/>
            </a:rPr>
            <a:t>56,212</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5,240</a:t>
          </a:r>
          <a:r>
            <a:rPr kumimoji="1" lang="ja-JP" altLang="ja-JP" sz="1100">
              <a:solidFill>
                <a:schemeClr val="dk1"/>
              </a:solidFill>
              <a:effectLst/>
              <a:latin typeface="+mn-lt"/>
              <a:ea typeface="+mn-ea"/>
              <a:cs typeface="+mn-cs"/>
            </a:rPr>
            <a:t>円上回っている。これは、老朽化した中学校校舎建設事業を施工中であることや教育環境のＩＣＴ化の推進、私立幼稚園施設型給付負担金の増加等によるものと分析している。</a:t>
          </a:r>
          <a:endParaRPr lang="ja-JP" altLang="ja-JP" sz="1400">
            <a:effectLst/>
          </a:endParaRPr>
        </a:p>
        <a:p>
          <a:r>
            <a:rPr kumimoji="1" lang="ja-JP" altLang="ja-JP" sz="1100">
              <a:solidFill>
                <a:schemeClr val="dk1"/>
              </a:solidFill>
              <a:effectLst/>
              <a:latin typeface="+mn-lt"/>
              <a:ea typeface="+mn-ea"/>
              <a:cs typeface="+mn-cs"/>
            </a:rPr>
            <a:t>　その他、民生費では、類似団体の値をわずかに下回っているが、少子高齢化の進展が続く傾向の中で、今後は各種扶助費等の増加が懸念されるところである。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決算剰余金を中心に適切に積み立てするとともに、収支の不均衡を補うため最低水準の取崩しに努めた結果、</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億円を保有している。</a:t>
          </a:r>
          <a:endParaRPr lang="ja-JP" altLang="ja-JP" sz="1400">
            <a:effectLst/>
          </a:endParaRPr>
        </a:p>
        <a:p>
          <a:r>
            <a:rPr kumimoji="1" lang="ja-JP" altLang="ja-JP" sz="1100">
              <a:solidFill>
                <a:schemeClr val="dk1"/>
              </a:solidFill>
              <a:effectLst/>
              <a:latin typeface="+mn-lt"/>
              <a:ea typeface="+mn-ea"/>
              <a:cs typeface="+mn-cs"/>
            </a:rPr>
            <a:t>　実質収支額は、法人市民税で</a:t>
          </a:r>
          <a:r>
            <a:rPr kumimoji="1" lang="ja-JP" altLang="en-US" sz="1100">
              <a:solidFill>
                <a:schemeClr val="dk1"/>
              </a:solidFill>
              <a:effectLst/>
              <a:latin typeface="+mn-lt"/>
              <a:ea typeface="+mn-ea"/>
              <a:cs typeface="+mn-cs"/>
            </a:rPr>
            <a:t>中国経済の減速や為替レートの変動の影響を受け、減収となり悪化したが、平成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年度も黒字を維持している。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実質単年度収支についても市税の</a:t>
          </a:r>
          <a:r>
            <a:rPr kumimoji="1" lang="ja-JP" altLang="en-US" sz="1100">
              <a:solidFill>
                <a:schemeClr val="dk1"/>
              </a:solidFill>
              <a:effectLst/>
              <a:latin typeface="+mn-lt"/>
              <a:ea typeface="+mn-ea"/>
              <a:cs typeface="+mn-cs"/>
            </a:rPr>
            <a:t>減収や財政調整基金の取崩しなどから</a:t>
          </a:r>
          <a:r>
            <a:rPr kumimoji="1" lang="ja-JP" altLang="ja-JP" sz="1100">
              <a:solidFill>
                <a:schemeClr val="dk1"/>
              </a:solidFill>
              <a:effectLst/>
              <a:latin typeface="+mn-lt"/>
              <a:ea typeface="+mn-ea"/>
              <a:cs typeface="+mn-cs"/>
            </a:rPr>
            <a:t>実質収支が</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し、単年度収支で約</a:t>
          </a:r>
          <a:r>
            <a:rPr kumimoji="1" lang="ja-JP" altLang="en-US" sz="1100">
              <a:solidFill>
                <a:schemeClr val="dk1"/>
              </a:solidFill>
              <a:effectLst/>
              <a:latin typeface="+mn-lt"/>
              <a:ea typeface="+mn-ea"/>
              <a:cs typeface="+mn-cs"/>
            </a:rPr>
            <a:t>３億円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実質単年度収支でも</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７千万円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赤字となった。平成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合併算定替</a:t>
          </a:r>
          <a:r>
            <a:rPr kumimoji="1" lang="ja-JP" altLang="en-US" sz="1100">
              <a:solidFill>
                <a:schemeClr val="dk1"/>
              </a:solidFill>
              <a:effectLst/>
              <a:latin typeface="+mn-lt"/>
              <a:ea typeface="+mn-ea"/>
              <a:cs typeface="+mn-cs"/>
            </a:rPr>
            <a:t>縮減期間に入っており交付税収入の減少や景気の動向に影響を受ける法人市民税をはじめとする市税収入の先行きに不透明感があることを踏まえ、</a:t>
          </a:r>
          <a:r>
            <a:rPr kumimoji="1" lang="ja-JP" altLang="ja-JP" sz="1100">
              <a:solidFill>
                <a:schemeClr val="dk1"/>
              </a:solidFill>
              <a:effectLst/>
              <a:latin typeface="+mn-lt"/>
              <a:ea typeface="+mn-ea"/>
              <a:cs typeface="+mn-cs"/>
            </a:rPr>
            <a:t>一般財源の更なる確保のため、一層、堅実な財政運営に努める必要がある。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当市の一般会計及び公営企業会計等の実質収支は、住宅新築資金等貸付事業特別会計以外の会計については、毎年度黒字もしくは、収支０の決算となっており、連結実質赤字比率は生じていない。</a:t>
          </a:r>
          <a:endParaRPr lang="ja-JP" altLang="ja-JP" sz="1400">
            <a:effectLst/>
          </a:endParaRPr>
        </a:p>
        <a:p>
          <a:r>
            <a:rPr kumimoji="1" lang="ja-JP" altLang="ja-JP" sz="1100">
              <a:solidFill>
                <a:schemeClr val="dk1"/>
              </a:solidFill>
              <a:effectLst/>
              <a:latin typeface="+mn-lt"/>
              <a:ea typeface="+mn-ea"/>
              <a:cs typeface="+mn-cs"/>
            </a:rPr>
            <a:t>　毎年度赤字決算となっている住宅新築資金等貸付事業特別会計も</a:t>
          </a:r>
          <a:r>
            <a:rPr kumimoji="1" lang="ja-JP" altLang="en-US" sz="1100">
              <a:solidFill>
                <a:schemeClr val="dk1"/>
              </a:solidFill>
              <a:effectLst/>
              <a:latin typeface="+mn-lt"/>
              <a:ea typeface="+mn-ea"/>
              <a:cs typeface="+mn-cs"/>
            </a:rPr>
            <a:t>公債費の減少により、</a:t>
          </a:r>
          <a:r>
            <a:rPr kumimoji="1" lang="ja-JP" altLang="ja-JP" sz="1100">
              <a:solidFill>
                <a:schemeClr val="dk1"/>
              </a:solidFill>
              <a:effectLst/>
              <a:latin typeface="+mn-lt"/>
              <a:ea typeface="+mn-ea"/>
              <a:cs typeface="+mn-cs"/>
            </a:rPr>
            <a:t>赤字額は</a:t>
          </a:r>
          <a:r>
            <a:rPr kumimoji="1" lang="ja-JP" altLang="en-US" sz="1100">
              <a:solidFill>
                <a:schemeClr val="dk1"/>
              </a:solidFill>
              <a:effectLst/>
              <a:latin typeface="+mn-lt"/>
              <a:ea typeface="+mn-ea"/>
              <a:cs typeface="+mn-cs"/>
            </a:rPr>
            <a:t>縮小しているが、多額の未回収債権があることから、</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債権回収に努め、赤字決算の</a:t>
          </a:r>
          <a:r>
            <a:rPr kumimoji="1" lang="ja-JP" altLang="ja-JP" sz="1100">
              <a:solidFill>
                <a:schemeClr val="dk1"/>
              </a:solidFill>
              <a:effectLst/>
              <a:latin typeface="+mn-lt"/>
              <a:ea typeface="+mn-ea"/>
              <a:cs typeface="+mn-cs"/>
            </a:rPr>
            <a:t>解消に取り組む必要がある。</a:t>
          </a:r>
          <a:endParaRPr lang="ja-JP" altLang="ja-JP" sz="1400">
            <a:effectLst/>
          </a:endParaRPr>
        </a:p>
        <a:p>
          <a:r>
            <a:rPr kumimoji="1" lang="ja-JP" altLang="ja-JP" sz="1100">
              <a:solidFill>
                <a:schemeClr val="dk1"/>
              </a:solidFill>
              <a:effectLst/>
              <a:latin typeface="+mn-lt"/>
              <a:ea typeface="+mn-ea"/>
              <a:cs typeface="+mn-cs"/>
            </a:rPr>
            <a:t>　その他の会計についても独立採算制の原則に鑑み、十分な財源の確保に努めるとともに事業歳出予算を精査することで財政の健全性を維持する。</a:t>
          </a:r>
          <a:endParaRPr lang="ja-JP" altLang="ja-JP" sz="1400">
            <a:effectLst/>
          </a:endParaRPr>
        </a:p>
        <a:p>
          <a:r>
            <a:rPr kumimoji="1" lang="ja-JP" altLang="ja-JP" sz="1100">
              <a:solidFill>
                <a:schemeClr val="dk1"/>
              </a:solidFill>
              <a:effectLst/>
              <a:latin typeface="+mn-lt"/>
              <a:ea typeface="+mn-ea"/>
              <a:cs typeface="+mn-cs"/>
            </a:rPr>
            <a:t>　また、一般会計においても今後は、法人市民税をはじめとする市税収入の見通しが不透明であるほか、普通交付税の合併算定替</a:t>
          </a:r>
          <a:r>
            <a:rPr kumimoji="1" lang="ja-JP" altLang="en-US" sz="1100">
              <a:solidFill>
                <a:schemeClr val="dk1"/>
              </a:solidFill>
              <a:effectLst/>
              <a:latin typeface="+mn-lt"/>
              <a:ea typeface="+mn-ea"/>
              <a:cs typeface="+mn-cs"/>
            </a:rPr>
            <a:t>縮減期間に入ったことなどから</a:t>
          </a:r>
          <a:r>
            <a:rPr kumimoji="1" lang="ja-JP" altLang="ja-JP" sz="1100">
              <a:solidFill>
                <a:schemeClr val="dk1"/>
              </a:solidFill>
              <a:effectLst/>
              <a:latin typeface="+mn-lt"/>
              <a:ea typeface="+mn-ea"/>
              <a:cs typeface="+mn-cs"/>
            </a:rPr>
            <a:t>、一般財源の確保が一層厳しくなることが予想されるため、堅実な財政運営をすすめることが重要である。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34282716</v>
      </c>
      <c r="BO4" s="409"/>
      <c r="BP4" s="409"/>
      <c r="BQ4" s="409"/>
      <c r="BR4" s="409"/>
      <c r="BS4" s="409"/>
      <c r="BT4" s="409"/>
      <c r="BU4" s="410"/>
      <c r="BV4" s="408">
        <v>37813178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2.2999999999999998</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33180297</v>
      </c>
      <c r="BO5" s="414"/>
      <c r="BP5" s="414"/>
      <c r="BQ5" s="414"/>
      <c r="BR5" s="414"/>
      <c r="BS5" s="414"/>
      <c r="BT5" s="414"/>
      <c r="BU5" s="415"/>
      <c r="BV5" s="413">
        <v>36478751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88.3</v>
      </c>
      <c r="CU5" s="384"/>
      <c r="CV5" s="384"/>
      <c r="CW5" s="384"/>
      <c r="CX5" s="384"/>
      <c r="CY5" s="384"/>
      <c r="CZ5" s="384"/>
      <c r="DA5" s="385"/>
      <c r="DB5" s="383">
        <v>84.2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1102419</v>
      </c>
      <c r="BO6" s="414"/>
      <c r="BP6" s="414"/>
      <c r="BQ6" s="414"/>
      <c r="BR6" s="414"/>
      <c r="BS6" s="414"/>
      <c r="BT6" s="414"/>
      <c r="BU6" s="415"/>
      <c r="BV6" s="413">
        <v>1334427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89.7</v>
      </c>
      <c r="CU6" s="560"/>
      <c r="CV6" s="560"/>
      <c r="CW6" s="560"/>
      <c r="CX6" s="560"/>
      <c r="CY6" s="560"/>
      <c r="CZ6" s="560"/>
      <c r="DA6" s="561"/>
      <c r="DB6" s="559">
        <v>85.5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639843</v>
      </c>
      <c r="BO7" s="414"/>
      <c r="BP7" s="414"/>
      <c r="BQ7" s="414"/>
      <c r="BR7" s="414"/>
      <c r="BS7" s="414"/>
      <c r="BT7" s="414"/>
      <c r="BU7" s="415"/>
      <c r="BV7" s="413">
        <v>573980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20543586</v>
      </c>
      <c r="CU7" s="414"/>
      <c r="CV7" s="414"/>
      <c r="CW7" s="414"/>
      <c r="CX7" s="414"/>
      <c r="CY7" s="414"/>
      <c r="CZ7" s="414"/>
      <c r="DA7" s="415"/>
      <c r="DB7" s="413">
        <v>20307234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462576</v>
      </c>
      <c r="BO8" s="414"/>
      <c r="BP8" s="414"/>
      <c r="BQ8" s="414"/>
      <c r="BR8" s="414"/>
      <c r="BS8" s="414"/>
      <c r="BT8" s="414"/>
      <c r="BU8" s="415"/>
      <c r="BV8" s="413">
        <v>760447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0.89</v>
      </c>
      <c r="CU8" s="523"/>
      <c r="CV8" s="523"/>
      <c r="CW8" s="523"/>
      <c r="CX8" s="523"/>
      <c r="CY8" s="523"/>
      <c r="CZ8" s="523"/>
      <c r="DA8" s="524"/>
      <c r="DB8" s="522">
        <v>0.9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73019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-297871</v>
      </c>
      <c r="BO9" s="414"/>
      <c r="BP9" s="414"/>
      <c r="BQ9" s="414"/>
      <c r="BR9" s="414"/>
      <c r="BS9" s="414"/>
      <c r="BT9" s="414"/>
      <c r="BU9" s="415"/>
      <c r="BV9" s="413">
        <v>242117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76063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526581</v>
      </c>
      <c r="BO10" s="414"/>
      <c r="BP10" s="414"/>
      <c r="BQ10" s="414"/>
      <c r="BR10" s="414"/>
      <c r="BS10" s="414"/>
      <c r="BT10" s="414"/>
      <c r="BU10" s="415"/>
      <c r="BV10" s="413">
        <v>359406</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75653</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75332</v>
      </c>
      <c r="S13" s="515"/>
      <c r="T13" s="515"/>
      <c r="U13" s="515"/>
      <c r="V13" s="516"/>
      <c r="W13" s="502" t="s">
        <v>122</v>
      </c>
      <c r="X13" s="426"/>
      <c r="Y13" s="426"/>
      <c r="Z13" s="426"/>
      <c r="AA13" s="426"/>
      <c r="AB13" s="427"/>
      <c r="AC13" s="389">
        <v>3156</v>
      </c>
      <c r="AD13" s="390"/>
      <c r="AE13" s="390"/>
      <c r="AF13" s="390"/>
      <c r="AG13" s="391"/>
      <c r="AH13" s="389">
        <v>4006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-71290</v>
      </c>
      <c r="BO13" s="414"/>
      <c r="BP13" s="414"/>
      <c r="BQ13" s="414"/>
      <c r="BR13" s="414"/>
      <c r="BS13" s="414"/>
      <c r="BT13" s="414"/>
      <c r="BU13" s="415"/>
      <c r="BV13" s="413">
        <v>601523</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5.7</v>
      </c>
      <c r="CU13" s="384"/>
      <c r="CV13" s="384"/>
      <c r="CW13" s="384"/>
      <c r="CX13" s="384"/>
      <c r="CY13" s="384"/>
      <c r="CZ13" s="384"/>
      <c r="DA13" s="385"/>
      <c r="DB13" s="383">
        <v>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76219</v>
      </c>
      <c r="S14" s="515"/>
      <c r="T14" s="515"/>
      <c r="U14" s="515"/>
      <c r="V14" s="516"/>
      <c r="W14" s="517"/>
      <c r="X14" s="429"/>
      <c r="Y14" s="429"/>
      <c r="Z14" s="429"/>
      <c r="AA14" s="429"/>
      <c r="AB14" s="430"/>
      <c r="AC14" s="507">
        <v>9.8000000000000007</v>
      </c>
      <c r="AD14" s="508"/>
      <c r="AE14" s="508"/>
      <c r="AF14" s="508"/>
      <c r="AG14" s="509"/>
      <c r="AH14" s="507">
        <v>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75895</v>
      </c>
      <c r="S15" s="515"/>
      <c r="T15" s="515"/>
      <c r="U15" s="515"/>
      <c r="V15" s="516"/>
      <c r="W15" s="502" t="s">
        <v>129</v>
      </c>
      <c r="X15" s="426"/>
      <c r="Y15" s="426"/>
      <c r="Z15" s="426"/>
      <c r="AA15" s="426"/>
      <c r="AB15" s="427"/>
      <c r="AC15" s="389">
        <v>9719</v>
      </c>
      <c r="AD15" s="390"/>
      <c r="AE15" s="390"/>
      <c r="AF15" s="390"/>
      <c r="AG15" s="391"/>
      <c r="AH15" s="389">
        <v>11201</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12803473</v>
      </c>
      <c r="BO15" s="409"/>
      <c r="BP15" s="409"/>
      <c r="BQ15" s="409"/>
      <c r="BR15" s="409"/>
      <c r="BS15" s="409"/>
      <c r="BT15" s="409"/>
      <c r="BU15" s="410"/>
      <c r="BV15" s="408">
        <v>12226505</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30.3</v>
      </c>
      <c r="AD16" s="508"/>
      <c r="AE16" s="508"/>
      <c r="AF16" s="508"/>
      <c r="AG16" s="509"/>
      <c r="AH16" s="507">
        <v>30.7</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14339305</v>
      </c>
      <c r="BO16" s="414"/>
      <c r="BP16" s="414"/>
      <c r="BQ16" s="414"/>
      <c r="BR16" s="414"/>
      <c r="BS16" s="414"/>
      <c r="BT16" s="414"/>
      <c r="BU16" s="415"/>
      <c r="BV16" s="413">
        <v>13706137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19187</v>
      </c>
      <c r="AD17" s="390"/>
      <c r="AE17" s="390"/>
      <c r="AF17" s="390"/>
      <c r="AG17" s="391"/>
      <c r="AH17" s="389">
        <v>20936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16536783</v>
      </c>
      <c r="BO17" s="414"/>
      <c r="BP17" s="414"/>
      <c r="BQ17" s="414"/>
      <c r="BR17" s="414"/>
      <c r="BS17" s="414"/>
      <c r="BT17" s="414"/>
      <c r="BU17" s="415"/>
      <c r="BV17" s="413">
        <v>15894299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279.25</v>
      </c>
      <c r="M18" s="478"/>
      <c r="N18" s="478"/>
      <c r="O18" s="478"/>
      <c r="P18" s="478"/>
      <c r="Q18" s="478"/>
      <c r="R18" s="479"/>
      <c r="S18" s="479"/>
      <c r="T18" s="479"/>
      <c r="U18" s="479"/>
      <c r="V18" s="480"/>
      <c r="W18" s="494"/>
      <c r="X18" s="495"/>
      <c r="Y18" s="495"/>
      <c r="Z18" s="495"/>
      <c r="AA18" s="495"/>
      <c r="AB18" s="503"/>
      <c r="AC18" s="377">
        <v>59.8</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17526299</v>
      </c>
      <c r="BO18" s="414"/>
      <c r="BP18" s="414"/>
      <c r="BQ18" s="414"/>
      <c r="BR18" s="414"/>
      <c r="BS18" s="414"/>
      <c r="BT18" s="414"/>
      <c r="BU18" s="415"/>
      <c r="BV18" s="413">
        <v>17578703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261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22232952</v>
      </c>
      <c r="BO19" s="414"/>
      <c r="BP19" s="414"/>
      <c r="BQ19" s="414"/>
      <c r="BR19" s="414"/>
      <c r="BS19" s="414"/>
      <c r="BT19" s="414"/>
      <c r="BU19" s="415"/>
      <c r="BV19" s="413">
        <v>22552843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27193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33766336</v>
      </c>
      <c r="BO23" s="414"/>
      <c r="BP23" s="414"/>
      <c r="BQ23" s="414"/>
      <c r="BR23" s="414"/>
      <c r="BS23" s="414"/>
      <c r="BT23" s="414"/>
      <c r="BU23" s="415"/>
      <c r="BV23" s="413">
        <v>34280160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9090</v>
      </c>
      <c r="R24" s="390"/>
      <c r="S24" s="390"/>
      <c r="T24" s="390"/>
      <c r="U24" s="390"/>
      <c r="V24" s="391"/>
      <c r="W24" s="455"/>
      <c r="X24" s="446"/>
      <c r="Y24" s="447"/>
      <c r="Z24" s="386" t="s">
        <v>152</v>
      </c>
      <c r="AA24" s="387"/>
      <c r="AB24" s="387"/>
      <c r="AC24" s="387"/>
      <c r="AD24" s="387"/>
      <c r="AE24" s="387"/>
      <c r="AF24" s="387"/>
      <c r="AG24" s="388"/>
      <c r="AH24" s="389">
        <v>780</v>
      </c>
      <c r="AI24" s="390"/>
      <c r="AJ24" s="390"/>
      <c r="AK24" s="390"/>
      <c r="AL24" s="391"/>
      <c r="AM24" s="389">
        <v>2384460</v>
      </c>
      <c r="AN24" s="390"/>
      <c r="AO24" s="390"/>
      <c r="AP24" s="390"/>
      <c r="AQ24" s="390"/>
      <c r="AR24" s="391"/>
      <c r="AS24" s="389">
        <v>3057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27574445</v>
      </c>
      <c r="BO24" s="414"/>
      <c r="BP24" s="414"/>
      <c r="BQ24" s="414"/>
      <c r="BR24" s="414"/>
      <c r="BS24" s="414"/>
      <c r="BT24" s="414"/>
      <c r="BU24" s="415"/>
      <c r="BV24" s="413">
        <v>27687086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7240</v>
      </c>
      <c r="R25" s="390"/>
      <c r="S25" s="390"/>
      <c r="T25" s="390"/>
      <c r="U25" s="390"/>
      <c r="V25" s="391"/>
      <c r="W25" s="455"/>
      <c r="X25" s="446"/>
      <c r="Y25" s="447"/>
      <c r="Z25" s="386" t="s">
        <v>155</v>
      </c>
      <c r="AA25" s="387"/>
      <c r="AB25" s="387"/>
      <c r="AC25" s="387"/>
      <c r="AD25" s="387"/>
      <c r="AE25" s="387"/>
      <c r="AF25" s="387"/>
      <c r="AG25" s="388"/>
      <c r="AH25" s="389">
        <v>107</v>
      </c>
      <c r="AI25" s="390"/>
      <c r="AJ25" s="390"/>
      <c r="AK25" s="390"/>
      <c r="AL25" s="391"/>
      <c r="AM25" s="389">
        <v>290398</v>
      </c>
      <c r="AN25" s="390"/>
      <c r="AO25" s="390"/>
      <c r="AP25" s="390"/>
      <c r="AQ25" s="390"/>
      <c r="AR25" s="391"/>
      <c r="AS25" s="389">
        <v>2714</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14548973</v>
      </c>
      <c r="BO25" s="409"/>
      <c r="BP25" s="409"/>
      <c r="BQ25" s="409"/>
      <c r="BR25" s="409"/>
      <c r="BS25" s="409"/>
      <c r="BT25" s="409"/>
      <c r="BU25" s="410"/>
      <c r="BV25" s="408">
        <v>16544083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6520</v>
      </c>
      <c r="R26" s="390"/>
      <c r="S26" s="390"/>
      <c r="T26" s="390"/>
      <c r="U26" s="390"/>
      <c r="V26" s="391"/>
      <c r="W26" s="455"/>
      <c r="X26" s="446"/>
      <c r="Y26" s="447"/>
      <c r="Z26" s="386" t="s">
        <v>158</v>
      </c>
      <c r="AA26" s="468"/>
      <c r="AB26" s="468"/>
      <c r="AC26" s="468"/>
      <c r="AD26" s="468"/>
      <c r="AE26" s="468"/>
      <c r="AF26" s="468"/>
      <c r="AG26" s="469"/>
      <c r="AH26" s="389">
        <v>105</v>
      </c>
      <c r="AI26" s="390"/>
      <c r="AJ26" s="390"/>
      <c r="AK26" s="390"/>
      <c r="AL26" s="391"/>
      <c r="AM26" s="389">
        <v>333900</v>
      </c>
      <c r="AN26" s="390"/>
      <c r="AO26" s="390"/>
      <c r="AP26" s="390"/>
      <c r="AQ26" s="390"/>
      <c r="AR26" s="391"/>
      <c r="AS26" s="389">
        <v>3180</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4820</v>
      </c>
      <c r="R27" s="390"/>
      <c r="S27" s="390"/>
      <c r="T27" s="390"/>
      <c r="U27" s="390"/>
      <c r="V27" s="391"/>
      <c r="W27" s="455"/>
      <c r="X27" s="446"/>
      <c r="Y27" s="447"/>
      <c r="Z27" s="386" t="s">
        <v>161</v>
      </c>
      <c r="AA27" s="387"/>
      <c r="AB27" s="387"/>
      <c r="AC27" s="387"/>
      <c r="AD27" s="387"/>
      <c r="AE27" s="387"/>
      <c r="AF27" s="387"/>
      <c r="AG27" s="388"/>
      <c r="AH27" s="389">
        <v>27</v>
      </c>
      <c r="AI27" s="390"/>
      <c r="AJ27" s="390"/>
      <c r="AK27" s="390"/>
      <c r="AL27" s="391"/>
      <c r="AM27" s="389">
        <v>73008</v>
      </c>
      <c r="AN27" s="390"/>
      <c r="AO27" s="390"/>
      <c r="AP27" s="390"/>
      <c r="AQ27" s="390"/>
      <c r="AR27" s="391"/>
      <c r="AS27" s="389">
        <v>2704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466000</v>
      </c>
      <c r="BO27" s="417"/>
      <c r="BP27" s="417"/>
      <c r="BQ27" s="417"/>
      <c r="BR27" s="417"/>
      <c r="BS27" s="417"/>
      <c r="BT27" s="417"/>
      <c r="BU27" s="418"/>
      <c r="BV27" s="416">
        <v>466000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4280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13938070</v>
      </c>
      <c r="BO28" s="409"/>
      <c r="BP28" s="409"/>
      <c r="BQ28" s="409"/>
      <c r="BR28" s="409"/>
      <c r="BS28" s="409"/>
      <c r="BT28" s="409"/>
      <c r="BU28" s="410"/>
      <c r="BV28" s="408">
        <v>13711489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26</v>
      </c>
      <c r="M29" s="390"/>
      <c r="N29" s="390"/>
      <c r="O29" s="390"/>
      <c r="P29" s="391"/>
      <c r="Q29" s="389">
        <v>3990</v>
      </c>
      <c r="R29" s="390"/>
      <c r="S29" s="390"/>
      <c r="T29" s="390"/>
      <c r="U29" s="390"/>
      <c r="V29" s="391"/>
      <c r="W29" s="456"/>
      <c r="X29" s="457"/>
      <c r="Y29" s="458"/>
      <c r="Z29" s="386" t="s">
        <v>168</v>
      </c>
      <c r="AA29" s="387"/>
      <c r="AB29" s="387"/>
      <c r="AC29" s="387"/>
      <c r="AD29" s="387"/>
      <c r="AE29" s="387"/>
      <c r="AF29" s="387"/>
      <c r="AG29" s="388"/>
      <c r="AH29" s="389">
        <v>807</v>
      </c>
      <c r="AI29" s="390"/>
      <c r="AJ29" s="390"/>
      <c r="AK29" s="390"/>
      <c r="AL29" s="391"/>
      <c r="AM29" s="389">
        <v>2457468</v>
      </c>
      <c r="AN29" s="390"/>
      <c r="AO29" s="390"/>
      <c r="AP29" s="390"/>
      <c r="AQ29" s="390"/>
      <c r="AR29" s="391"/>
      <c r="AS29" s="389">
        <v>3045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3591274</v>
      </c>
      <c r="BO29" s="414"/>
      <c r="BP29" s="414"/>
      <c r="BQ29" s="414"/>
      <c r="BR29" s="414"/>
      <c r="BS29" s="414"/>
      <c r="BT29" s="414"/>
      <c r="BU29" s="415"/>
      <c r="BV29" s="413">
        <v>3582571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6543694</v>
      </c>
      <c r="BO30" s="417"/>
      <c r="BP30" s="417"/>
      <c r="BQ30" s="417"/>
      <c r="BR30" s="417"/>
      <c r="BS30" s="417"/>
      <c r="BT30" s="417"/>
      <c r="BU30" s="418"/>
      <c r="BV30" s="416">
        <v>6785591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8</v>
      </c>
      <c r="V34" s="373"/>
      <c r="W34" s="372" t="str">
        <f>IF('各会計、関係団体の財政状況及び健全化判断比率'!B28="","",'各会計、関係団体の財政状況及び健全化判断比率'!B28)</f>
        <v>国民健康保険事業会計</v>
      </c>
      <c r="X34" s="372"/>
      <c r="Y34" s="372"/>
      <c r="Z34" s="372"/>
      <c r="AA34" s="372"/>
      <c r="AB34" s="372"/>
      <c r="AC34" s="372"/>
      <c r="AD34" s="372"/>
      <c r="AE34" s="372"/>
      <c r="AF34" s="372"/>
      <c r="AG34" s="372"/>
      <c r="AH34" s="372"/>
      <c r="AI34" s="372"/>
      <c r="AJ34" s="372"/>
      <c r="AK34" s="372"/>
      <c r="AL34" s="165"/>
      <c r="AM34" s="373">
        <f>IF(AO34="","",MAX(C34:D43,U34:V43)+1)</f>
        <v>13</v>
      </c>
      <c r="AN34" s="373"/>
      <c r="AO34" s="372" t="str">
        <f>IF('各会計、関係団体の財政状況及び健全化判断比率'!B33="","",'各会計、関係団体の財政状況及び健全化判断比率'!B33)</f>
        <v>阿南市水道事業会計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IF('各会計、関係団体の財政状況及び健全化判断比率'!B34="","",'各会計、関係団体の財政状況及び健全化判断比率'!B34)</f>
        <v>公共下水道事業会計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老人ホーム福寿荘組合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阿南市土地開発公社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住宅新築資金等貸付事業会計</v>
      </c>
      <c r="F35" s="372"/>
      <c r="G35" s="372"/>
      <c r="H35" s="372"/>
      <c r="I35" s="372"/>
      <c r="J35" s="372"/>
      <c r="K35" s="372"/>
      <c r="L35" s="372"/>
      <c r="M35" s="372"/>
      <c r="N35" s="372"/>
      <c r="O35" s="372"/>
      <c r="P35" s="372"/>
      <c r="Q35" s="372"/>
      <c r="R35" s="372"/>
      <c r="S35" s="372"/>
      <c r="T35" s="165"/>
      <c r="U35" s="373">
        <f>IF(W35="","",U34+1)</f>
        <v>9</v>
      </c>
      <c r="V35" s="373"/>
      <c r="W35" s="372" t="str">
        <f>IF('各会計、関係団体の財政状況及び健全化判断比率'!B29="","",'各会計、関係団体の財政状況及び健全化判断比率'!B29)</f>
        <v>加茂谷診療所事業会計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IF('各会計、関係団体の財政状況及び健全化判断比率'!B35="","",'各会計、関係団体の財政状況及び健全化判断比率'!B35)</f>
        <v>羽ノ浦農業集落排水事業会計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那賀川北岸地域湛水防除施設組合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株式会社コートベール徳島</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伊島地区生活排水処理事業会計</v>
      </c>
      <c r="F36" s="372"/>
      <c r="G36" s="372"/>
      <c r="H36" s="372"/>
      <c r="I36" s="372"/>
      <c r="J36" s="372"/>
      <c r="K36" s="372"/>
      <c r="L36" s="372"/>
      <c r="M36" s="372"/>
      <c r="N36" s="372"/>
      <c r="O36" s="372"/>
      <c r="P36" s="372"/>
      <c r="Q36" s="372"/>
      <c r="R36" s="372"/>
      <c r="S36" s="372"/>
      <c r="T36" s="165"/>
      <c r="U36" s="373">
        <f t="shared" ref="U36:U43" si="4">IF(W36="","",U35+1)</f>
        <v>10</v>
      </c>
      <c r="V36" s="373"/>
      <c r="W36" s="372" t="str">
        <f>IF('各会計、関係団体の財政状況及び健全化判断比率'!B30="","",'各会計、関係団体の財政状況及び健全化判断比率'!B30)</f>
        <v>伊島診療所事業会計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徳島県市町村総合事務組合（一般会計）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学校給食事業会計</v>
      </c>
      <c r="F37" s="372"/>
      <c r="G37" s="372"/>
      <c r="H37" s="372"/>
      <c r="I37" s="372"/>
      <c r="J37" s="372"/>
      <c r="K37" s="372"/>
      <c r="L37" s="372"/>
      <c r="M37" s="372"/>
      <c r="N37" s="372"/>
      <c r="O37" s="372"/>
      <c r="P37" s="372"/>
      <c r="Q37" s="372"/>
      <c r="R37" s="372"/>
      <c r="S37" s="372"/>
      <c r="T37" s="165"/>
      <c r="U37" s="373">
        <f t="shared" si="4"/>
        <v>11</v>
      </c>
      <c r="V37" s="373"/>
      <c r="W37" s="372" t="str">
        <f>IF('各会計、関係団体の財政状況及び健全化判断比率'!B31="","",'各会計、関係団体の財政状況及び健全化判断比率'!B31)</f>
        <v>介護保険事業会計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徳島県市町村総合事務組合（徳島滞納整理機構特別会計）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奨学資金貸付事業会計</v>
      </c>
      <c r="F38" s="372"/>
      <c r="G38" s="372"/>
      <c r="H38" s="372"/>
      <c r="I38" s="372"/>
      <c r="J38" s="372"/>
      <c r="K38" s="372"/>
      <c r="L38" s="372"/>
      <c r="M38" s="372"/>
      <c r="N38" s="372"/>
      <c r="O38" s="372"/>
      <c r="P38" s="372"/>
      <c r="Q38" s="372"/>
      <c r="R38" s="372"/>
      <c r="S38" s="372"/>
      <c r="T38" s="165"/>
      <c r="U38" s="373">
        <f t="shared" si="4"/>
        <v>12</v>
      </c>
      <c r="V38" s="373"/>
      <c r="W38" s="372" t="str">
        <f>IF('各会計、関係団体の財政状況及び健全化判断比率'!B32="","",'各会計、関係団体の財政状況及び健全化判断比率'!B32)</f>
        <v>後期高齢者医療会計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徳島県後期高齢者医療広域連合（一般会計）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f t="shared" si="5"/>
        <v>6</v>
      </c>
      <c r="D39" s="373"/>
      <c r="E39" s="372" t="str">
        <f>IF('各会計、関係団体の財政状況及び健全化判断比率'!B12="","",'各会計、関係団体の財政状況及び健全化判断比率'!B12)</f>
        <v>春日野地域下水道事業会計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徳島県後期高齢者広域連合
（後期高齢者医療特別会計）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f t="shared" si="5"/>
        <v>7</v>
      </c>
      <c r="D40" s="373"/>
      <c r="E40" s="372" t="str">
        <f>IF('各会計、関係団体の財政状況及び健全化判断比率'!B13="","",'各会計、関係団体の財政状況及び健全化判断比率'!B13)</f>
        <v>豊香野地区生活排水処理事業会計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2" t="s">
        <v>528</v>
      </c>
      <c r="D34" s="1182"/>
      <c r="E34" s="1183"/>
      <c r="F34" s="32" t="s">
        <v>529</v>
      </c>
      <c r="G34" s="33" t="s">
        <v>530</v>
      </c>
      <c r="H34" s="33" t="s">
        <v>531</v>
      </c>
      <c r="I34" s="33" t="s">
        <v>532</v>
      </c>
      <c r="J34" s="34" t="s">
        <v>533</v>
      </c>
      <c r="K34" s="22"/>
      <c r="L34" s="22"/>
      <c r="M34" s="22"/>
      <c r="N34" s="22"/>
      <c r="O34" s="22"/>
      <c r="P34" s="22"/>
    </row>
    <row r="35" spans="1:16" ht="39" customHeight="1" x14ac:dyDescent="0.15">
      <c r="A35" s="22"/>
      <c r="B35" s="35"/>
      <c r="C35" s="1176" t="s">
        <v>534</v>
      </c>
      <c r="D35" s="1177"/>
      <c r="E35" s="1178"/>
      <c r="F35" s="36">
        <v>6.05</v>
      </c>
      <c r="G35" s="37">
        <v>6.41</v>
      </c>
      <c r="H35" s="37">
        <v>6.37</v>
      </c>
      <c r="I35" s="37">
        <v>6.02</v>
      </c>
      <c r="J35" s="38">
        <v>5.81</v>
      </c>
      <c r="K35" s="22"/>
      <c r="L35" s="22"/>
      <c r="M35" s="22"/>
      <c r="N35" s="22"/>
      <c r="O35" s="22"/>
      <c r="P35" s="22"/>
    </row>
    <row r="36" spans="1:16" ht="39" customHeight="1" x14ac:dyDescent="0.15">
      <c r="A36" s="22"/>
      <c r="B36" s="35"/>
      <c r="C36" s="1176" t="s">
        <v>535</v>
      </c>
      <c r="D36" s="1177"/>
      <c r="E36" s="1178"/>
      <c r="F36" s="36">
        <v>4.51</v>
      </c>
      <c r="G36" s="37">
        <v>1.08</v>
      </c>
      <c r="H36" s="37">
        <v>2.52</v>
      </c>
      <c r="I36" s="37">
        <v>3.69</v>
      </c>
      <c r="J36" s="38">
        <v>2.13</v>
      </c>
      <c r="K36" s="22"/>
      <c r="L36" s="22"/>
      <c r="M36" s="22"/>
      <c r="N36" s="22"/>
      <c r="O36" s="22"/>
      <c r="P36" s="22"/>
    </row>
    <row r="37" spans="1:16" ht="39" customHeight="1" x14ac:dyDescent="0.15">
      <c r="A37" s="22"/>
      <c r="B37" s="35"/>
      <c r="C37" s="1176" t="s">
        <v>536</v>
      </c>
      <c r="D37" s="1177"/>
      <c r="E37" s="1178"/>
      <c r="F37" s="36">
        <v>0.38</v>
      </c>
      <c r="G37" s="37">
        <v>0.74</v>
      </c>
      <c r="H37" s="37">
        <v>0.71</v>
      </c>
      <c r="I37" s="37">
        <v>0.81</v>
      </c>
      <c r="J37" s="38">
        <v>0.96</v>
      </c>
      <c r="K37" s="22"/>
      <c r="L37" s="22"/>
      <c r="M37" s="22"/>
      <c r="N37" s="22"/>
      <c r="O37" s="22"/>
      <c r="P37" s="22"/>
    </row>
    <row r="38" spans="1:16" ht="39" customHeight="1" x14ac:dyDescent="0.15">
      <c r="A38" s="22"/>
      <c r="B38" s="35"/>
      <c r="C38" s="1176" t="s">
        <v>537</v>
      </c>
      <c r="D38" s="1177"/>
      <c r="E38" s="1178"/>
      <c r="F38" s="36">
        <v>0.06</v>
      </c>
      <c r="G38" s="37">
        <v>0.08</v>
      </c>
      <c r="H38" s="37">
        <v>7.0000000000000007E-2</v>
      </c>
      <c r="I38" s="37">
        <v>0.09</v>
      </c>
      <c r="J38" s="38">
        <v>0.08</v>
      </c>
      <c r="K38" s="22"/>
      <c r="L38" s="22"/>
      <c r="M38" s="22"/>
      <c r="N38" s="22"/>
      <c r="O38" s="22"/>
      <c r="P38" s="22"/>
    </row>
    <row r="39" spans="1:16" ht="39" customHeight="1" x14ac:dyDescent="0.15">
      <c r="A39" s="22"/>
      <c r="B39" s="35"/>
      <c r="C39" s="1176" t="s">
        <v>538</v>
      </c>
      <c r="D39" s="1177"/>
      <c r="E39" s="1178"/>
      <c r="F39" s="36">
        <v>0</v>
      </c>
      <c r="G39" s="37">
        <v>0</v>
      </c>
      <c r="H39" s="37">
        <v>0</v>
      </c>
      <c r="I39" s="37">
        <v>0</v>
      </c>
      <c r="J39" s="38">
        <v>0.05</v>
      </c>
      <c r="K39" s="22"/>
      <c r="L39" s="22"/>
      <c r="M39" s="22"/>
      <c r="N39" s="22"/>
      <c r="O39" s="22"/>
      <c r="P39" s="22"/>
    </row>
    <row r="40" spans="1:16" ht="39" customHeight="1" x14ac:dyDescent="0.15">
      <c r="A40" s="22"/>
      <c r="B40" s="35"/>
      <c r="C40" s="1176" t="s">
        <v>539</v>
      </c>
      <c r="D40" s="1177"/>
      <c r="E40" s="1178"/>
      <c r="F40" s="36">
        <v>0.01</v>
      </c>
      <c r="G40" s="37">
        <v>0.01</v>
      </c>
      <c r="H40" s="37">
        <v>0.02</v>
      </c>
      <c r="I40" s="37">
        <v>0.02</v>
      </c>
      <c r="J40" s="38">
        <v>0.02</v>
      </c>
      <c r="K40" s="22"/>
      <c r="L40" s="22"/>
      <c r="M40" s="22"/>
      <c r="N40" s="22"/>
      <c r="O40" s="22"/>
      <c r="P40" s="22"/>
    </row>
    <row r="41" spans="1:16" ht="39" customHeight="1" x14ac:dyDescent="0.15">
      <c r="A41" s="22"/>
      <c r="B41" s="35"/>
      <c r="C41" s="1176" t="s">
        <v>540</v>
      </c>
      <c r="D41" s="1177"/>
      <c r="E41" s="1178"/>
      <c r="F41" s="36">
        <v>0.01</v>
      </c>
      <c r="G41" s="37">
        <v>0.01</v>
      </c>
      <c r="H41" s="37">
        <v>0.02</v>
      </c>
      <c r="I41" s="37">
        <v>0.02</v>
      </c>
      <c r="J41" s="38">
        <v>0.02</v>
      </c>
      <c r="K41" s="22"/>
      <c r="L41" s="22"/>
      <c r="M41" s="22"/>
      <c r="N41" s="22"/>
      <c r="O41" s="22"/>
      <c r="P41" s="22"/>
    </row>
    <row r="42" spans="1:16" ht="39" customHeight="1" x14ac:dyDescent="0.15">
      <c r="A42" s="22"/>
      <c r="B42" s="39"/>
      <c r="C42" s="1176" t="s">
        <v>541</v>
      </c>
      <c r="D42" s="1177"/>
      <c r="E42" s="1178"/>
      <c r="F42" s="36" t="s">
        <v>481</v>
      </c>
      <c r="G42" s="37" t="s">
        <v>481</v>
      </c>
      <c r="H42" s="37" t="s">
        <v>481</v>
      </c>
      <c r="I42" s="37" t="s">
        <v>481</v>
      </c>
      <c r="J42" s="38" t="s">
        <v>481</v>
      </c>
      <c r="K42" s="22"/>
      <c r="L42" s="22"/>
      <c r="M42" s="22"/>
      <c r="N42" s="22"/>
      <c r="O42" s="22"/>
      <c r="P42" s="22"/>
    </row>
    <row r="43" spans="1:16" ht="39" customHeight="1" thickBot="1" x14ac:dyDescent="0.2">
      <c r="A43" s="22"/>
      <c r="B43" s="40"/>
      <c r="C43" s="1179" t="s">
        <v>542</v>
      </c>
      <c r="D43" s="1180"/>
      <c r="E43" s="1181"/>
      <c r="F43" s="41">
        <v>1.05</v>
      </c>
      <c r="G43" s="42">
        <v>7.0000000000000007E-2</v>
      </c>
      <c r="H43" s="42">
        <v>0.04</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3521</v>
      </c>
      <c r="L45" s="60">
        <v>3502</v>
      </c>
      <c r="M45" s="60">
        <v>3411</v>
      </c>
      <c r="N45" s="60">
        <v>3234</v>
      </c>
      <c r="O45" s="61">
        <v>3075</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x14ac:dyDescent="0.15">
      <c r="A48" s="48"/>
      <c r="B48" s="1194"/>
      <c r="C48" s="1195"/>
      <c r="D48" s="62"/>
      <c r="E48" s="1186" t="s">
        <v>14</v>
      </c>
      <c r="F48" s="1186"/>
      <c r="G48" s="1186"/>
      <c r="H48" s="1186"/>
      <c r="I48" s="1186"/>
      <c r="J48" s="1187"/>
      <c r="K48" s="63">
        <v>314</v>
      </c>
      <c r="L48" s="64">
        <v>373</v>
      </c>
      <c r="M48" s="64">
        <v>332</v>
      </c>
      <c r="N48" s="64">
        <v>343</v>
      </c>
      <c r="O48" s="65">
        <v>359</v>
      </c>
      <c r="P48" s="48"/>
      <c r="Q48" s="48"/>
      <c r="R48" s="48"/>
      <c r="S48" s="48"/>
      <c r="T48" s="48"/>
      <c r="U48" s="48"/>
    </row>
    <row r="49" spans="1:21" ht="30.75" customHeight="1" x14ac:dyDescent="0.15">
      <c r="A49" s="48"/>
      <c r="B49" s="1194"/>
      <c r="C49" s="1195"/>
      <c r="D49" s="62"/>
      <c r="E49" s="1186" t="s">
        <v>15</v>
      </c>
      <c r="F49" s="1186"/>
      <c r="G49" s="1186"/>
      <c r="H49" s="1186"/>
      <c r="I49" s="1186"/>
      <c r="J49" s="1187"/>
      <c r="K49" s="63">
        <v>36</v>
      </c>
      <c r="L49" s="64">
        <v>36</v>
      </c>
      <c r="M49" s="64">
        <v>1</v>
      </c>
      <c r="N49" s="64">
        <v>1</v>
      </c>
      <c r="O49" s="65">
        <v>1</v>
      </c>
      <c r="P49" s="48"/>
      <c r="Q49" s="48"/>
      <c r="R49" s="48"/>
      <c r="S49" s="48"/>
      <c r="T49" s="48"/>
      <c r="U49" s="48"/>
    </row>
    <row r="50" spans="1:21" ht="30.75" customHeight="1" x14ac:dyDescent="0.15">
      <c r="A50" s="48"/>
      <c r="B50" s="1194"/>
      <c r="C50" s="1195"/>
      <c r="D50" s="62"/>
      <c r="E50" s="1186" t="s">
        <v>16</v>
      </c>
      <c r="F50" s="1186"/>
      <c r="G50" s="1186"/>
      <c r="H50" s="1186"/>
      <c r="I50" s="1186"/>
      <c r="J50" s="1187"/>
      <c r="K50" s="63" t="s">
        <v>481</v>
      </c>
      <c r="L50" s="64" t="s">
        <v>481</v>
      </c>
      <c r="M50" s="64" t="s">
        <v>481</v>
      </c>
      <c r="N50" s="64" t="s">
        <v>481</v>
      </c>
      <c r="O50" s="65" t="s">
        <v>481</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481</v>
      </c>
      <c r="L51" s="64" t="s">
        <v>481</v>
      </c>
      <c r="M51" s="64" t="s">
        <v>481</v>
      </c>
      <c r="N51" s="64" t="s">
        <v>481</v>
      </c>
      <c r="O51" s="65" t="s">
        <v>481</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2287</v>
      </c>
      <c r="L52" s="64">
        <v>2379</v>
      </c>
      <c r="M52" s="64">
        <v>2460</v>
      </c>
      <c r="N52" s="64">
        <v>2592</v>
      </c>
      <c r="O52" s="65">
        <v>2573</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1584</v>
      </c>
      <c r="L53" s="69">
        <v>1532</v>
      </c>
      <c r="M53" s="69">
        <v>1284</v>
      </c>
      <c r="N53" s="69">
        <v>986</v>
      </c>
      <c r="O53" s="70">
        <v>862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2" t="s">
        <v>23</v>
      </c>
      <c r="C41" s="1213"/>
      <c r="D41" s="81"/>
      <c r="E41" s="1214" t="s">
        <v>24</v>
      </c>
      <c r="F41" s="1214"/>
      <c r="G41" s="1214"/>
      <c r="H41" s="1215"/>
      <c r="I41" s="82">
        <v>30539</v>
      </c>
      <c r="J41" s="83">
        <v>32186</v>
      </c>
      <c r="K41" s="83">
        <v>34181</v>
      </c>
      <c r="L41" s="83">
        <v>34280</v>
      </c>
      <c r="M41" s="84">
        <v>33766</v>
      </c>
    </row>
    <row r="42" spans="2:13" ht="27.75" customHeight="1" x14ac:dyDescent="0.15">
      <c r="B42" s="1202"/>
      <c r="C42" s="1203"/>
      <c r="D42" s="85"/>
      <c r="E42" s="1206" t="s">
        <v>25</v>
      </c>
      <c r="F42" s="1206"/>
      <c r="G42" s="1206"/>
      <c r="H42" s="1207"/>
      <c r="I42" s="86">
        <v>118</v>
      </c>
      <c r="J42" s="87">
        <v>59</v>
      </c>
      <c r="K42" s="87" t="s">
        <v>481</v>
      </c>
      <c r="L42" s="87" t="s">
        <v>481</v>
      </c>
      <c r="M42" s="88" t="s">
        <v>481</v>
      </c>
    </row>
    <row r="43" spans="2:13" ht="27.75" customHeight="1" x14ac:dyDescent="0.15">
      <c r="B43" s="1202"/>
      <c r="C43" s="1203"/>
      <c r="D43" s="85"/>
      <c r="E43" s="1206" t="s">
        <v>26</v>
      </c>
      <c r="F43" s="1206"/>
      <c r="G43" s="1206"/>
      <c r="H43" s="1207"/>
      <c r="I43" s="86">
        <v>5243</v>
      </c>
      <c r="J43" s="87">
        <v>5642</v>
      </c>
      <c r="K43" s="87">
        <v>5967</v>
      </c>
      <c r="L43" s="87">
        <v>5887</v>
      </c>
      <c r="M43" s="88">
        <v>5573</v>
      </c>
    </row>
    <row r="44" spans="2:13" ht="27.75" customHeight="1" x14ac:dyDescent="0.15">
      <c r="B44" s="1202"/>
      <c r="C44" s="1203"/>
      <c r="D44" s="85"/>
      <c r="E44" s="1206" t="s">
        <v>27</v>
      </c>
      <c r="F44" s="1206"/>
      <c r="G44" s="1206"/>
      <c r="H44" s="1207"/>
      <c r="I44" s="86">
        <v>41</v>
      </c>
      <c r="J44" s="87">
        <v>6</v>
      </c>
      <c r="K44" s="87">
        <v>5</v>
      </c>
      <c r="L44" s="87">
        <v>5</v>
      </c>
      <c r="M44" s="88">
        <v>4</v>
      </c>
    </row>
    <row r="45" spans="2:13" ht="27.75" customHeight="1" x14ac:dyDescent="0.15">
      <c r="B45" s="1202"/>
      <c r="C45" s="1203"/>
      <c r="D45" s="85"/>
      <c r="E45" s="1206" t="s">
        <v>28</v>
      </c>
      <c r="F45" s="1206"/>
      <c r="G45" s="1206"/>
      <c r="H45" s="1207"/>
      <c r="I45" s="86">
        <v>7471</v>
      </c>
      <c r="J45" s="87">
        <v>7542</v>
      </c>
      <c r="K45" s="87">
        <v>7325</v>
      </c>
      <c r="L45" s="87">
        <v>6828</v>
      </c>
      <c r="M45" s="88">
        <v>6435</v>
      </c>
    </row>
    <row r="46" spans="2:13" ht="27.75" customHeight="1" x14ac:dyDescent="0.15">
      <c r="B46" s="1202"/>
      <c r="C46" s="1203"/>
      <c r="D46" s="85"/>
      <c r="E46" s="1206" t="s">
        <v>29</v>
      </c>
      <c r="F46" s="1206"/>
      <c r="G46" s="1206"/>
      <c r="H46" s="1207"/>
      <c r="I46" s="86">
        <v>582</v>
      </c>
      <c r="J46" s="87">
        <v>581</v>
      </c>
      <c r="K46" s="87">
        <v>579</v>
      </c>
      <c r="L46" s="87">
        <v>578</v>
      </c>
      <c r="M46" s="88">
        <v>577</v>
      </c>
    </row>
    <row r="47" spans="2:13" ht="27.75" customHeight="1" x14ac:dyDescent="0.15">
      <c r="B47" s="1202"/>
      <c r="C47" s="1203"/>
      <c r="D47" s="85"/>
      <c r="E47" s="1206" t="s">
        <v>30</v>
      </c>
      <c r="F47" s="1206"/>
      <c r="G47" s="1206"/>
      <c r="H47" s="1207"/>
      <c r="I47" s="86" t="s">
        <v>481</v>
      </c>
      <c r="J47" s="87" t="s">
        <v>481</v>
      </c>
      <c r="K47" s="87" t="s">
        <v>481</v>
      </c>
      <c r="L47" s="87" t="s">
        <v>481</v>
      </c>
      <c r="M47" s="88" t="s">
        <v>481</v>
      </c>
    </row>
    <row r="48" spans="2:13" ht="27.75" customHeight="1" x14ac:dyDescent="0.15">
      <c r="B48" s="1204"/>
      <c r="C48" s="1205"/>
      <c r="D48" s="85"/>
      <c r="E48" s="1206" t="s">
        <v>31</v>
      </c>
      <c r="F48" s="1206"/>
      <c r="G48" s="1206"/>
      <c r="H48" s="1207"/>
      <c r="I48" s="86" t="s">
        <v>481</v>
      </c>
      <c r="J48" s="87" t="s">
        <v>481</v>
      </c>
      <c r="K48" s="87" t="s">
        <v>481</v>
      </c>
      <c r="L48" s="87" t="s">
        <v>481</v>
      </c>
      <c r="M48" s="88" t="s">
        <v>481</v>
      </c>
    </row>
    <row r="49" spans="2:13" ht="27.75" customHeight="1" x14ac:dyDescent="0.15">
      <c r="B49" s="1200" t="s">
        <v>32</v>
      </c>
      <c r="C49" s="1201"/>
      <c r="D49" s="89"/>
      <c r="E49" s="1206" t="s">
        <v>33</v>
      </c>
      <c r="F49" s="1206"/>
      <c r="G49" s="1206"/>
      <c r="H49" s="1207"/>
      <c r="I49" s="86">
        <v>26177</v>
      </c>
      <c r="J49" s="87">
        <v>26412</v>
      </c>
      <c r="K49" s="87">
        <v>26270</v>
      </c>
      <c r="L49" s="87">
        <v>24495</v>
      </c>
      <c r="M49" s="88">
        <v>24525</v>
      </c>
    </row>
    <row r="50" spans="2:13" ht="27.75" customHeight="1" x14ac:dyDescent="0.15">
      <c r="B50" s="1202"/>
      <c r="C50" s="1203"/>
      <c r="D50" s="85"/>
      <c r="E50" s="1206" t="s">
        <v>34</v>
      </c>
      <c r="F50" s="1206"/>
      <c r="G50" s="1206"/>
      <c r="H50" s="1207"/>
      <c r="I50" s="86">
        <v>1045</v>
      </c>
      <c r="J50" s="87">
        <v>1015</v>
      </c>
      <c r="K50" s="87">
        <v>1106</v>
      </c>
      <c r="L50" s="87">
        <v>1229</v>
      </c>
      <c r="M50" s="88">
        <v>1291</v>
      </c>
    </row>
    <row r="51" spans="2:13" ht="27.75" customHeight="1" x14ac:dyDescent="0.15">
      <c r="B51" s="1204"/>
      <c r="C51" s="1205"/>
      <c r="D51" s="85"/>
      <c r="E51" s="1206" t="s">
        <v>35</v>
      </c>
      <c r="F51" s="1206"/>
      <c r="G51" s="1206"/>
      <c r="H51" s="1207"/>
      <c r="I51" s="86">
        <v>25445</v>
      </c>
      <c r="J51" s="87">
        <v>27509</v>
      </c>
      <c r="K51" s="87">
        <v>29288</v>
      </c>
      <c r="L51" s="87">
        <v>29769</v>
      </c>
      <c r="M51" s="88">
        <v>29552</v>
      </c>
    </row>
    <row r="52" spans="2:13" ht="27.75" customHeight="1" thickBot="1" x14ac:dyDescent="0.2">
      <c r="B52" s="1208" t="s">
        <v>36</v>
      </c>
      <c r="C52" s="1209"/>
      <c r="D52" s="90"/>
      <c r="E52" s="1210" t="s">
        <v>37</v>
      </c>
      <c r="F52" s="1210"/>
      <c r="G52" s="1210"/>
      <c r="H52" s="1211"/>
      <c r="I52" s="91">
        <v>-8672</v>
      </c>
      <c r="J52" s="92">
        <v>-8920</v>
      </c>
      <c r="K52" s="92">
        <v>-8606</v>
      </c>
      <c r="L52" s="92">
        <v>-7917</v>
      </c>
      <c r="M52" s="93">
        <v>-9013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6"/>
      <c r="H43" s="1217"/>
      <c r="I43" s="1217"/>
      <c r="J43" s="1217"/>
      <c r="K43" s="1217"/>
      <c r="L43" s="1217"/>
      <c r="M43" s="1217"/>
      <c r="N43" s="1217"/>
      <c r="O43" s="1218"/>
    </row>
    <row r="44" spans="2:17" x14ac:dyDescent="0.15">
      <c r="B44" s="248"/>
      <c r="C44" s="244"/>
      <c r="D44" s="244"/>
      <c r="E44" s="244"/>
      <c r="F44" s="244"/>
      <c r="G44" s="1219"/>
      <c r="H44" s="1220"/>
      <c r="I44" s="1220"/>
      <c r="J44" s="1220"/>
      <c r="K44" s="1220"/>
      <c r="L44" s="1220"/>
      <c r="M44" s="1220"/>
      <c r="N44" s="1220"/>
      <c r="O44" s="1221"/>
    </row>
    <row r="45" spans="2:17" x14ac:dyDescent="0.15">
      <c r="B45" s="248"/>
      <c r="C45" s="244"/>
      <c r="D45" s="244"/>
      <c r="E45" s="244"/>
      <c r="F45" s="244"/>
      <c r="G45" s="1219"/>
      <c r="H45" s="1220"/>
      <c r="I45" s="1220"/>
      <c r="J45" s="1220"/>
      <c r="K45" s="1220"/>
      <c r="L45" s="1220"/>
      <c r="M45" s="1220"/>
      <c r="N45" s="1220"/>
      <c r="O45" s="1221"/>
    </row>
    <row r="46" spans="2:17" x14ac:dyDescent="0.15">
      <c r="B46" s="248"/>
      <c r="C46" s="244"/>
      <c r="D46" s="244"/>
      <c r="E46" s="244"/>
      <c r="F46" s="244"/>
      <c r="G46" s="1219"/>
      <c r="H46" s="1220"/>
      <c r="I46" s="1220"/>
      <c r="J46" s="1220"/>
      <c r="K46" s="1220"/>
      <c r="L46" s="1220"/>
      <c r="M46" s="1220"/>
      <c r="N46" s="1220"/>
      <c r="O46" s="1221"/>
    </row>
    <row r="47" spans="2:17" x14ac:dyDescent="0.15">
      <c r="B47" s="248"/>
      <c r="C47" s="244"/>
      <c r="D47" s="244"/>
      <c r="E47" s="244"/>
      <c r="F47" s="244"/>
      <c r="G47" s="1222"/>
      <c r="H47" s="1223"/>
      <c r="I47" s="1223"/>
      <c r="J47" s="1223"/>
      <c r="K47" s="1223"/>
      <c r="L47" s="1223"/>
      <c r="M47" s="1223"/>
      <c r="N47" s="1223"/>
      <c r="O47" s="1224"/>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5"/>
      <c r="H50" s="1226"/>
      <c r="I50" s="1226"/>
      <c r="J50" s="1227"/>
      <c r="K50" s="354" t="s">
        <v>521</v>
      </c>
      <c r="L50" s="354" t="s">
        <v>522</v>
      </c>
      <c r="M50" s="354" t="s">
        <v>523</v>
      </c>
      <c r="N50" s="354" t="s">
        <v>524</v>
      </c>
      <c r="O50" s="354" t="s">
        <v>525</v>
      </c>
    </row>
    <row r="51" spans="1:17" x14ac:dyDescent="0.15">
      <c r="B51" s="248"/>
      <c r="C51" s="244"/>
      <c r="D51" s="244"/>
      <c r="E51" s="244"/>
      <c r="F51" s="244"/>
      <c r="G51" s="1228" t="s">
        <v>562</v>
      </c>
      <c r="H51" s="1229"/>
      <c r="I51" s="1234" t="s">
        <v>563</v>
      </c>
      <c r="J51" s="1234"/>
      <c r="K51" s="1236"/>
      <c r="L51" s="1236"/>
      <c r="M51" s="1236"/>
      <c r="N51" s="1236"/>
      <c r="O51" s="1236"/>
    </row>
    <row r="52" spans="1:17" x14ac:dyDescent="0.15">
      <c r="B52" s="248"/>
      <c r="C52" s="244"/>
      <c r="D52" s="244"/>
      <c r="E52" s="244"/>
      <c r="F52" s="244"/>
      <c r="G52" s="1230"/>
      <c r="H52" s="1231"/>
      <c r="I52" s="1235"/>
      <c r="J52" s="1235"/>
      <c r="K52" s="1237"/>
      <c r="L52" s="1237"/>
      <c r="M52" s="1237"/>
      <c r="N52" s="1237"/>
      <c r="O52" s="1237"/>
    </row>
    <row r="53" spans="1:17" x14ac:dyDescent="0.15">
      <c r="A53" s="355"/>
      <c r="B53" s="248"/>
      <c r="C53" s="244"/>
      <c r="D53" s="244"/>
      <c r="E53" s="244"/>
      <c r="F53" s="244"/>
      <c r="G53" s="1230"/>
      <c r="H53" s="1231"/>
      <c r="I53" s="1238" t="s">
        <v>564</v>
      </c>
      <c r="J53" s="1238"/>
      <c r="K53" s="1239"/>
      <c r="L53" s="1239"/>
      <c r="M53" s="1239"/>
      <c r="N53" s="1239"/>
      <c r="O53" s="1239"/>
    </row>
    <row r="54" spans="1:17" x14ac:dyDescent="0.15">
      <c r="A54" s="355"/>
      <c r="B54" s="248"/>
      <c r="C54" s="244"/>
      <c r="D54" s="244"/>
      <c r="E54" s="244"/>
      <c r="F54" s="244"/>
      <c r="G54" s="1232"/>
      <c r="H54" s="1233"/>
      <c r="I54" s="1238"/>
      <c r="J54" s="1238"/>
      <c r="K54" s="1240"/>
      <c r="L54" s="1240"/>
      <c r="M54" s="1240"/>
      <c r="N54" s="1240"/>
      <c r="O54" s="1240"/>
    </row>
    <row r="55" spans="1:17" x14ac:dyDescent="0.15">
      <c r="A55" s="355"/>
      <c r="B55" s="248"/>
      <c r="C55" s="244"/>
      <c r="D55" s="244"/>
      <c r="E55" s="244"/>
      <c r="F55" s="244"/>
      <c r="G55" s="1241" t="s">
        <v>565</v>
      </c>
      <c r="H55" s="1242"/>
      <c r="I55" s="1238" t="s">
        <v>563</v>
      </c>
      <c r="J55" s="1238"/>
      <c r="K55" s="1236"/>
      <c r="L55" s="1236"/>
      <c r="M55" s="1236"/>
      <c r="N55" s="1236"/>
      <c r="O55" s="1236"/>
    </row>
    <row r="56" spans="1:17" x14ac:dyDescent="0.15">
      <c r="A56" s="355"/>
      <c r="B56" s="248"/>
      <c r="C56" s="244"/>
      <c r="D56" s="244"/>
      <c r="E56" s="244"/>
      <c r="F56" s="244"/>
      <c r="G56" s="1243"/>
      <c r="H56" s="1244"/>
      <c r="I56" s="1238"/>
      <c r="J56" s="1238"/>
      <c r="K56" s="1237"/>
      <c r="L56" s="1237"/>
      <c r="M56" s="1237"/>
      <c r="N56" s="1237"/>
      <c r="O56" s="1237"/>
    </row>
    <row r="57" spans="1:17" s="355" customFormat="1" x14ac:dyDescent="0.15">
      <c r="B57" s="356"/>
      <c r="C57" s="352"/>
      <c r="D57" s="352"/>
      <c r="E57" s="352"/>
      <c r="F57" s="352"/>
      <c r="G57" s="1243"/>
      <c r="H57" s="1244"/>
      <c r="I57" s="1247" t="s">
        <v>564</v>
      </c>
      <c r="J57" s="1247"/>
      <c r="K57" s="1239"/>
      <c r="L57" s="1239"/>
      <c r="M57" s="1239"/>
      <c r="N57" s="1239"/>
      <c r="O57" s="1239"/>
      <c r="P57" s="357"/>
      <c r="Q57" s="356"/>
    </row>
    <row r="58" spans="1:17" s="355" customFormat="1" x14ac:dyDescent="0.15">
      <c r="A58" s="243"/>
      <c r="B58" s="356"/>
      <c r="C58" s="352"/>
      <c r="D58" s="352"/>
      <c r="E58" s="352"/>
      <c r="F58" s="352"/>
      <c r="G58" s="1245"/>
      <c r="H58" s="1246"/>
      <c r="I58" s="1247"/>
      <c r="J58" s="1247"/>
      <c r="K58" s="1240"/>
      <c r="L58" s="1240"/>
      <c r="M58" s="1240"/>
      <c r="N58" s="1240"/>
      <c r="O58" s="124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48" t="s">
        <v>569</v>
      </c>
      <c r="H65" s="1217"/>
      <c r="I65" s="1217"/>
      <c r="J65" s="1217"/>
      <c r="K65" s="1217"/>
      <c r="L65" s="1217"/>
      <c r="M65" s="1217"/>
      <c r="N65" s="1217"/>
      <c r="O65" s="1218"/>
    </row>
    <row r="66" spans="2:30" x14ac:dyDescent="0.15">
      <c r="B66" s="248"/>
      <c r="C66" s="244"/>
      <c r="D66" s="244"/>
      <c r="E66" s="244"/>
      <c r="F66" s="244"/>
      <c r="G66" s="1219"/>
      <c r="H66" s="1220"/>
      <c r="I66" s="1220"/>
      <c r="J66" s="1220"/>
      <c r="K66" s="1220"/>
      <c r="L66" s="1220"/>
      <c r="M66" s="1220"/>
      <c r="N66" s="1220"/>
      <c r="O66" s="1221"/>
    </row>
    <row r="67" spans="2:30" x14ac:dyDescent="0.15">
      <c r="B67" s="248"/>
      <c r="C67" s="244"/>
      <c r="D67" s="244"/>
      <c r="E67" s="244"/>
      <c r="F67" s="244"/>
      <c r="G67" s="1219"/>
      <c r="H67" s="1220"/>
      <c r="I67" s="1220"/>
      <c r="J67" s="1220"/>
      <c r="K67" s="1220"/>
      <c r="L67" s="1220"/>
      <c r="M67" s="1220"/>
      <c r="N67" s="1220"/>
      <c r="O67" s="1221"/>
    </row>
    <row r="68" spans="2:30" x14ac:dyDescent="0.15">
      <c r="B68" s="248"/>
      <c r="C68" s="244"/>
      <c r="D68" s="244"/>
      <c r="E68" s="244"/>
      <c r="F68" s="244"/>
      <c r="G68" s="1219"/>
      <c r="H68" s="1220"/>
      <c r="I68" s="1220"/>
      <c r="J68" s="1220"/>
      <c r="K68" s="1220"/>
      <c r="L68" s="1220"/>
      <c r="M68" s="1220"/>
      <c r="N68" s="1220"/>
      <c r="O68" s="1221"/>
    </row>
    <row r="69" spans="2:30" x14ac:dyDescent="0.15">
      <c r="B69" s="248"/>
      <c r="C69" s="244"/>
      <c r="D69" s="244"/>
      <c r="E69" s="244"/>
      <c r="F69" s="244"/>
      <c r="G69" s="1222"/>
      <c r="H69" s="1223"/>
      <c r="I69" s="1223"/>
      <c r="J69" s="1223"/>
      <c r="K69" s="1223"/>
      <c r="L69" s="1223"/>
      <c r="M69" s="1223"/>
      <c r="N69" s="1223"/>
      <c r="O69" s="122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5"/>
      <c r="H72" s="1226"/>
      <c r="I72" s="1226"/>
      <c r="J72" s="1227"/>
      <c r="K72" s="354" t="s">
        <v>521</v>
      </c>
      <c r="L72" s="354" t="s">
        <v>522</v>
      </c>
      <c r="M72" s="354" t="s">
        <v>523</v>
      </c>
      <c r="N72" s="354" t="s">
        <v>524</v>
      </c>
      <c r="O72" s="354" t="s">
        <v>525</v>
      </c>
    </row>
    <row r="73" spans="2:30" x14ac:dyDescent="0.15">
      <c r="B73" s="248"/>
      <c r="C73" s="244"/>
      <c r="D73" s="244"/>
      <c r="E73" s="244"/>
      <c r="F73" s="244"/>
      <c r="G73" s="1228" t="s">
        <v>562</v>
      </c>
      <c r="H73" s="1229"/>
      <c r="I73" s="1234" t="s">
        <v>563</v>
      </c>
      <c r="J73" s="1234"/>
      <c r="K73" s="1249"/>
      <c r="L73" s="1249"/>
      <c r="M73" s="1237"/>
      <c r="N73" s="1237"/>
      <c r="O73" s="1237"/>
      <c r="S73" s="243">
        <v>9.9</v>
      </c>
    </row>
    <row r="74" spans="2:30" x14ac:dyDescent="0.15">
      <c r="B74" s="248"/>
      <c r="C74" s="244"/>
      <c r="D74" s="244"/>
      <c r="E74" s="244"/>
      <c r="F74" s="244"/>
      <c r="G74" s="1230"/>
      <c r="H74" s="1231"/>
      <c r="I74" s="1235"/>
      <c r="J74" s="1235"/>
      <c r="K74" s="1249"/>
      <c r="L74" s="1249"/>
      <c r="M74" s="1237"/>
      <c r="N74" s="1237"/>
      <c r="O74" s="1237"/>
    </row>
    <row r="75" spans="2:30" x14ac:dyDescent="0.15">
      <c r="B75" s="248"/>
      <c r="C75" s="244"/>
      <c r="D75" s="244"/>
      <c r="E75" s="244"/>
      <c r="F75" s="244"/>
      <c r="G75" s="1230"/>
      <c r="H75" s="1231"/>
      <c r="I75" s="1238" t="s">
        <v>568</v>
      </c>
      <c r="J75" s="1238"/>
      <c r="K75" s="1250">
        <v>9.6</v>
      </c>
      <c r="L75" s="1250">
        <v>8.6999999999999993</v>
      </c>
      <c r="M75" s="1250">
        <v>7.9</v>
      </c>
      <c r="N75" s="1250">
        <v>7</v>
      </c>
      <c r="O75" s="1250">
        <v>5.7</v>
      </c>
      <c r="U75" s="243">
        <v>81.2</v>
      </c>
      <c r="W75" s="243">
        <v>87.2</v>
      </c>
      <c r="Y75" s="243">
        <v>99.8</v>
      </c>
      <c r="AA75" s="243">
        <v>109.5</v>
      </c>
      <c r="AC75" s="243">
        <v>115.2</v>
      </c>
    </row>
    <row r="76" spans="2:30" x14ac:dyDescent="0.15">
      <c r="B76" s="248"/>
      <c r="C76" s="244"/>
      <c r="D76" s="244"/>
      <c r="E76" s="244"/>
      <c r="F76" s="244"/>
      <c r="G76" s="1232"/>
      <c r="H76" s="1233"/>
      <c r="I76" s="1238"/>
      <c r="J76" s="1238"/>
      <c r="K76" s="1240"/>
      <c r="L76" s="1240"/>
      <c r="M76" s="1240"/>
      <c r="N76" s="1240"/>
      <c r="O76" s="1240"/>
    </row>
    <row r="77" spans="2:30" x14ac:dyDescent="0.15">
      <c r="B77" s="248"/>
      <c r="C77" s="244"/>
      <c r="D77" s="244"/>
      <c r="E77" s="244"/>
      <c r="F77" s="244"/>
      <c r="G77" s="1241" t="s">
        <v>565</v>
      </c>
      <c r="H77" s="1242"/>
      <c r="I77" s="1238" t="s">
        <v>563</v>
      </c>
      <c r="J77" s="1238"/>
      <c r="K77" s="1249">
        <v>69.2</v>
      </c>
      <c r="L77" s="1249">
        <v>58.2</v>
      </c>
      <c r="M77" s="1237">
        <v>50.3</v>
      </c>
      <c r="N77" s="1237">
        <v>45.9</v>
      </c>
      <c r="O77" s="1237">
        <v>39</v>
      </c>
      <c r="R77" s="243">
        <v>12.3</v>
      </c>
      <c r="T77" s="243">
        <v>11.1</v>
      </c>
    </row>
    <row r="78" spans="2:30" x14ac:dyDescent="0.15">
      <c r="B78" s="248"/>
      <c r="C78" s="244"/>
      <c r="D78" s="244"/>
      <c r="E78" s="244"/>
      <c r="F78" s="244"/>
      <c r="G78" s="1243"/>
      <c r="H78" s="1244"/>
      <c r="I78" s="1238"/>
      <c r="J78" s="1238"/>
      <c r="K78" s="1249"/>
      <c r="L78" s="1249"/>
      <c r="M78" s="1237"/>
      <c r="N78" s="1237"/>
      <c r="O78" s="1237"/>
    </row>
    <row r="79" spans="2:30" x14ac:dyDescent="0.15">
      <c r="B79" s="248"/>
      <c r="C79" s="244"/>
      <c r="D79" s="244"/>
      <c r="E79" s="244"/>
      <c r="F79" s="244"/>
      <c r="G79" s="1243"/>
      <c r="H79" s="1244"/>
      <c r="I79" s="1251" t="s">
        <v>568</v>
      </c>
      <c r="J79" s="1247"/>
      <c r="K79" s="1252">
        <v>11.1</v>
      </c>
      <c r="L79" s="1252">
        <v>10.3</v>
      </c>
      <c r="M79" s="1252">
        <v>9.6</v>
      </c>
      <c r="N79" s="1252">
        <v>8.8000000000000007</v>
      </c>
      <c r="O79" s="1252">
        <v>9</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2"/>
      <c r="L80" s="1252"/>
      <c r="M80" s="1252"/>
      <c r="N80" s="1252"/>
      <c r="O80" s="125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54912</v>
      </c>
      <c r="E3" s="116"/>
      <c r="F3" s="117">
        <v>47569</v>
      </c>
      <c r="G3" s="118"/>
      <c r="H3" s="119"/>
    </row>
    <row r="4" spans="1:8" x14ac:dyDescent="0.15">
      <c r="A4" s="120"/>
      <c r="B4" s="121"/>
      <c r="C4" s="122"/>
      <c r="D4" s="123">
        <v>29359</v>
      </c>
      <c r="E4" s="124"/>
      <c r="F4" s="125">
        <v>26255</v>
      </c>
      <c r="G4" s="126"/>
      <c r="H4" s="127"/>
    </row>
    <row r="5" spans="1:8" x14ac:dyDescent="0.15">
      <c r="A5" s="108" t="s">
        <v>515</v>
      </c>
      <c r="B5" s="113"/>
      <c r="C5" s="114"/>
      <c r="D5" s="115">
        <v>109117</v>
      </c>
      <c r="E5" s="116"/>
      <c r="F5" s="117">
        <v>50880</v>
      </c>
      <c r="G5" s="118"/>
      <c r="H5" s="119"/>
    </row>
    <row r="6" spans="1:8" x14ac:dyDescent="0.15">
      <c r="A6" s="120"/>
      <c r="B6" s="121"/>
      <c r="C6" s="122"/>
      <c r="D6" s="123">
        <v>35348</v>
      </c>
      <c r="E6" s="124"/>
      <c r="F6" s="125">
        <v>26879</v>
      </c>
      <c r="G6" s="126"/>
      <c r="H6" s="127"/>
    </row>
    <row r="7" spans="1:8" x14ac:dyDescent="0.15">
      <c r="A7" s="108" t="s">
        <v>516</v>
      </c>
      <c r="B7" s="113"/>
      <c r="C7" s="114"/>
      <c r="D7" s="115">
        <v>147933</v>
      </c>
      <c r="E7" s="116"/>
      <c r="F7" s="117">
        <v>63956</v>
      </c>
      <c r="G7" s="118"/>
      <c r="H7" s="119"/>
    </row>
    <row r="8" spans="1:8" x14ac:dyDescent="0.15">
      <c r="A8" s="120"/>
      <c r="B8" s="121"/>
      <c r="C8" s="122"/>
      <c r="D8" s="123">
        <v>60070</v>
      </c>
      <c r="E8" s="124"/>
      <c r="F8" s="125">
        <v>29239</v>
      </c>
      <c r="G8" s="126"/>
      <c r="H8" s="127"/>
    </row>
    <row r="9" spans="1:8" x14ac:dyDescent="0.15">
      <c r="A9" s="108" t="s">
        <v>517</v>
      </c>
      <c r="B9" s="113"/>
      <c r="C9" s="114"/>
      <c r="D9" s="115">
        <v>104513</v>
      </c>
      <c r="E9" s="116"/>
      <c r="F9" s="117">
        <v>66255</v>
      </c>
      <c r="G9" s="118"/>
      <c r="H9" s="119"/>
    </row>
    <row r="10" spans="1:8" x14ac:dyDescent="0.15">
      <c r="A10" s="120"/>
      <c r="B10" s="121"/>
      <c r="C10" s="122"/>
      <c r="D10" s="123">
        <v>71676</v>
      </c>
      <c r="E10" s="124"/>
      <c r="F10" s="125">
        <v>31822</v>
      </c>
      <c r="G10" s="126"/>
      <c r="H10" s="127"/>
    </row>
    <row r="11" spans="1:8" x14ac:dyDescent="0.15">
      <c r="A11" s="108" t="s">
        <v>518</v>
      </c>
      <c r="B11" s="113"/>
      <c r="C11" s="114"/>
      <c r="D11" s="115">
        <v>60894</v>
      </c>
      <c r="E11" s="116"/>
      <c r="F11" s="117">
        <v>92247</v>
      </c>
      <c r="G11" s="118"/>
      <c r="H11" s="119"/>
    </row>
    <row r="12" spans="1:8" x14ac:dyDescent="0.15">
      <c r="A12" s="120"/>
      <c r="B12" s="121"/>
      <c r="C12" s="128"/>
      <c r="D12" s="123">
        <v>43886</v>
      </c>
      <c r="E12" s="124"/>
      <c r="F12" s="125">
        <v>37204</v>
      </c>
      <c r="G12" s="126"/>
      <c r="H12" s="127"/>
    </row>
    <row r="13" spans="1:8" x14ac:dyDescent="0.15">
      <c r="A13" s="108"/>
      <c r="B13" s="113"/>
      <c r="C13" s="129"/>
      <c r="D13" s="130">
        <v>95474</v>
      </c>
      <c r="E13" s="131"/>
      <c r="F13" s="132">
        <v>64181</v>
      </c>
      <c r="G13" s="133"/>
      <c r="H13" s="119"/>
    </row>
    <row r="14" spans="1:8" x14ac:dyDescent="0.15">
      <c r="A14" s="120"/>
      <c r="B14" s="121"/>
      <c r="C14" s="122"/>
      <c r="D14" s="123">
        <v>48068</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4.47</v>
      </c>
      <c r="C19" s="134">
        <f>ROUND(VALUE(SUBSTITUTE(実質収支比率等に係る経年分析!G$48,"▲","-")),2)</f>
        <v>1.06</v>
      </c>
      <c r="D19" s="134">
        <f>ROUND(VALUE(SUBSTITUTE(実質収支比率等に係る経年分析!H$48,"▲","-")),2)</f>
        <v>2.5299999999999998</v>
      </c>
      <c r="E19" s="134">
        <f>ROUND(VALUE(SUBSTITUTE(実質収支比率等に係る経年分析!I$48,"▲","-")),2)</f>
        <v>3.74</v>
      </c>
      <c r="F19" s="134">
        <f>ROUND(VALUE(SUBSTITUTE(実質収支比率等に係る経年分析!J$48,"▲","-")),2)</f>
        <v>2.25</v>
      </c>
    </row>
    <row r="20" spans="1:11" x14ac:dyDescent="0.15">
      <c r="A20" s="134" t="s">
        <v>42</v>
      </c>
      <c r="B20" s="134">
        <f>ROUND(VALUE(SUBSTITUTE(実質収支比率等に係る経年分析!F$47,"▲","-")),2)</f>
        <v>60.9</v>
      </c>
      <c r="C20" s="134">
        <f>ROUND(VALUE(SUBSTITUTE(実質収支比率等に係る経年分析!G$47,"▲","-")),2)</f>
        <v>64.680000000000007</v>
      </c>
      <c r="D20" s="134">
        <f>ROUND(VALUE(SUBSTITUTE(実質収支比率等に係る経年分析!H$47,"▲","-")),2)</f>
        <v>65.27</v>
      </c>
      <c r="E20" s="134">
        <f>ROUND(VALUE(SUBSTITUTE(実質収支比率等に係る経年分析!I$47,"▲","-")),2)</f>
        <v>67.52</v>
      </c>
      <c r="F20" s="134">
        <f>ROUND(VALUE(SUBSTITUTE(実質収支比率等に係る経年分析!J$47,"▲","-")),2)</f>
        <v>67.849999999999994</v>
      </c>
    </row>
    <row r="21" spans="1:11" x14ac:dyDescent="0.15">
      <c r="A21" s="134" t="s">
        <v>43</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2.96</v>
      </c>
      <c r="F21" s="134">
        <f>IF(ISNUMBER(VALUE(SUBSTITUTE(実質収支比率等に係る経年分析!J$49,"▲","-"))),ROUND(VALUE(SUBSTITUTE(実質収支比率等に係る経年分析!J$49,"▲","-")),2),NA())</f>
        <v>-0.35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加茂谷診療所事業会計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伊島地区生活排水処理事業会計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春日野地域下水道事業会計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後期高齢者医療会計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x14ac:dyDescent="0.15">
      <c r="A35" s="135" t="str">
        <f>IF(連結実質赤字比率に係る赤字・黒字の構成分析!C$35="",NA(),連結実質赤字比率に係る赤字・黒字の構成分析!C$35)</f>
        <v>阿南市水道事業会計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5.81</v>
      </c>
    </row>
    <row r="36" spans="1:16" x14ac:dyDescent="0.15">
      <c r="A36" s="135" t="str">
        <f>IF(連結実質赤字比率に係る赤字・黒字の構成分析!C$34="",NA(),連結実質赤字比率に係る赤字・黒字の構成分析!C$34)</f>
        <v>住宅新築資金等貸付事業会計</v>
      </c>
      <c r="B36" s="135">
        <f>IF(ROUND(VALUE(SUBSTITUTE(連結実質赤字比率に係る赤字・黒字の構成分析!F$34,"▲", "-")), 2) &lt; 0, ABS(ROUND(VALUE(SUBSTITUTE(連結実質赤字比率に係る赤字・黒字の構成分析!F$34,"▲", "-")), 2)), NA())</f>
        <v>0.08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2287</v>
      </c>
      <c r="E42" s="136"/>
      <c r="F42" s="136"/>
      <c r="G42" s="136">
        <f>'実質公債費比率（分子）の構造'!L$52</f>
        <v>2379</v>
      </c>
      <c r="H42" s="136"/>
      <c r="I42" s="136"/>
      <c r="J42" s="136">
        <f>'実質公債費比率（分子）の構造'!M$52</f>
        <v>2460</v>
      </c>
      <c r="K42" s="136"/>
      <c r="L42" s="136"/>
      <c r="M42" s="136">
        <f>'実質公債費比率（分子）の構造'!N$52</f>
        <v>2592</v>
      </c>
      <c r="N42" s="136"/>
      <c r="O42" s="136"/>
      <c r="P42" s="136">
        <f>'実質公債費比率（分子）の構造'!O$52</f>
        <v>2573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36</v>
      </c>
      <c r="C45" s="136"/>
      <c r="D45" s="136"/>
      <c r="E45" s="136">
        <f>'実質公債費比率（分子）の構造'!L$49</f>
        <v>36</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54</v>
      </c>
      <c r="B46" s="136">
        <f>'実質公債費比率（分子）の構造'!K$48</f>
        <v>314</v>
      </c>
      <c r="C46" s="136"/>
      <c r="D46" s="136"/>
      <c r="E46" s="136">
        <f>'実質公債費比率（分子）の構造'!L$48</f>
        <v>373</v>
      </c>
      <c r="F46" s="136"/>
      <c r="G46" s="136"/>
      <c r="H46" s="136">
        <f>'実質公債費比率（分子）の構造'!M$48</f>
        <v>332</v>
      </c>
      <c r="I46" s="136"/>
      <c r="J46" s="136"/>
      <c r="K46" s="136">
        <f>'実質公債費比率（分子）の構造'!N$48</f>
        <v>343</v>
      </c>
      <c r="L46" s="136"/>
      <c r="M46" s="136"/>
      <c r="N46" s="136">
        <f>'実質公債費比率（分子）の構造'!O$48</f>
        <v>359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3521</v>
      </c>
      <c r="C49" s="136"/>
      <c r="D49" s="136"/>
      <c r="E49" s="136">
        <f>'実質公債費比率（分子）の構造'!L$45</f>
        <v>3502</v>
      </c>
      <c r="F49" s="136"/>
      <c r="G49" s="136"/>
      <c r="H49" s="136">
        <f>'実質公債費比率（分子）の構造'!M$45</f>
        <v>3411</v>
      </c>
      <c r="I49" s="136"/>
      <c r="J49" s="136"/>
      <c r="K49" s="136">
        <f>'実質公債費比率（分子）の構造'!N$45</f>
        <v>3234</v>
      </c>
      <c r="L49" s="136"/>
      <c r="M49" s="136"/>
      <c r="N49" s="136">
        <f>'実質公債費比率（分子）の構造'!O$45</f>
        <v>3075</v>
      </c>
      <c r="O49" s="136"/>
      <c r="P49" s="136"/>
    </row>
    <row r="50" spans="1:16" x14ac:dyDescent="0.15">
      <c r="A50" s="136" t="s">
        <v>58</v>
      </c>
      <c r="B50" s="136" t="e">
        <f>NA()</f>
        <v>#N/A</v>
      </c>
      <c r="C50" s="136">
        <f>IF(ISNUMBER('実質公債費比率（分子）の構造'!K$53),'実質公債費比率（分子）の構造'!K$53,NA())</f>
        <v>1584</v>
      </c>
      <c r="D50" s="136" t="e">
        <f>NA()</f>
        <v>#N/A</v>
      </c>
      <c r="E50" s="136" t="e">
        <f>NA()</f>
        <v>#N/A</v>
      </c>
      <c r="F50" s="136">
        <f>IF(ISNUMBER('実質公債費比率（分子）の構造'!L$53),'実質公債費比率（分子）の構造'!L$53,NA())</f>
        <v>1532</v>
      </c>
      <c r="G50" s="136" t="e">
        <f>NA()</f>
        <v>#N/A</v>
      </c>
      <c r="H50" s="136" t="e">
        <f>NA()</f>
        <v>#N/A</v>
      </c>
      <c r="I50" s="136">
        <f>IF(ISNUMBER('実質公債費比率（分子）の構造'!M$53),'実質公債費比率（分子）の構造'!M$53,NA())</f>
        <v>1284</v>
      </c>
      <c r="J50" s="136" t="e">
        <f>NA()</f>
        <v>#N/A</v>
      </c>
      <c r="K50" s="136" t="e">
        <f>NA()</f>
        <v>#N/A</v>
      </c>
      <c r="L50" s="136">
        <f>IF(ISNUMBER('実質公債費比率（分子）の構造'!N$53),'実質公債費比率（分子）の構造'!N$53,NA())</f>
        <v>986</v>
      </c>
      <c r="M50" s="136" t="e">
        <f>NA()</f>
        <v>#N/A</v>
      </c>
      <c r="N50" s="136" t="e">
        <f>NA()</f>
        <v>#N/A</v>
      </c>
      <c r="O50" s="136">
        <f>IF(ISNUMBER('実質公債費比率（分子）の構造'!O$53),'実質公債費比率（分子）の構造'!O$53,NA())</f>
        <v>862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25445</v>
      </c>
      <c r="E56" s="135"/>
      <c r="F56" s="135"/>
      <c r="G56" s="135">
        <f>'将来負担比率（分子）の構造'!J$51</f>
        <v>27509</v>
      </c>
      <c r="H56" s="135"/>
      <c r="I56" s="135"/>
      <c r="J56" s="135">
        <f>'将来負担比率（分子）の構造'!K$51</f>
        <v>29288</v>
      </c>
      <c r="K56" s="135"/>
      <c r="L56" s="135"/>
      <c r="M56" s="135">
        <f>'将来負担比率（分子）の構造'!L$51</f>
        <v>29769</v>
      </c>
      <c r="N56" s="135"/>
      <c r="O56" s="135"/>
      <c r="P56" s="135">
        <f>'将来負担比率（分子）の構造'!M$51</f>
        <v>29552</v>
      </c>
    </row>
    <row r="57" spans="1:16" x14ac:dyDescent="0.15">
      <c r="A57" s="135" t="s">
        <v>34</v>
      </c>
      <c r="B57" s="135"/>
      <c r="C57" s="135"/>
      <c r="D57" s="135">
        <f>'将来負担比率（分子）の構造'!I$50</f>
        <v>1045</v>
      </c>
      <c r="E57" s="135"/>
      <c r="F57" s="135"/>
      <c r="G57" s="135">
        <f>'将来負担比率（分子）の構造'!J$50</f>
        <v>1015</v>
      </c>
      <c r="H57" s="135"/>
      <c r="I57" s="135"/>
      <c r="J57" s="135">
        <f>'将来負担比率（分子）の構造'!K$50</f>
        <v>1106</v>
      </c>
      <c r="K57" s="135"/>
      <c r="L57" s="135"/>
      <c r="M57" s="135">
        <f>'将来負担比率（分子）の構造'!L$50</f>
        <v>1229</v>
      </c>
      <c r="N57" s="135"/>
      <c r="O57" s="135"/>
      <c r="P57" s="135">
        <f>'将来負担比率（分子）の構造'!M$50</f>
        <v>1291</v>
      </c>
    </row>
    <row r="58" spans="1:16" x14ac:dyDescent="0.15">
      <c r="A58" s="135" t="s">
        <v>33</v>
      </c>
      <c r="B58" s="135"/>
      <c r="C58" s="135"/>
      <c r="D58" s="135">
        <f>'将来負担比率（分子）の構造'!I$49</f>
        <v>26177</v>
      </c>
      <c r="E58" s="135"/>
      <c r="F58" s="135"/>
      <c r="G58" s="135">
        <f>'将来負担比率（分子）の構造'!J$49</f>
        <v>26412</v>
      </c>
      <c r="H58" s="135"/>
      <c r="I58" s="135"/>
      <c r="J58" s="135">
        <f>'将来負担比率（分子）の構造'!K$49</f>
        <v>26270</v>
      </c>
      <c r="K58" s="135"/>
      <c r="L58" s="135"/>
      <c r="M58" s="135">
        <f>'将来負担比率（分子）の構造'!L$49</f>
        <v>24495</v>
      </c>
      <c r="N58" s="135"/>
      <c r="O58" s="135"/>
      <c r="P58" s="135">
        <f>'将来負担比率（分子）の構造'!M$49</f>
        <v>24525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582</v>
      </c>
      <c r="C61" s="135"/>
      <c r="D61" s="135"/>
      <c r="E61" s="135">
        <f>'将来負担比率（分子）の構造'!J$46</f>
        <v>581</v>
      </c>
      <c r="F61" s="135"/>
      <c r="G61" s="135"/>
      <c r="H61" s="135">
        <f>'将来負担比率（分子）の構造'!K$46</f>
        <v>579</v>
      </c>
      <c r="I61" s="135"/>
      <c r="J61" s="135"/>
      <c r="K61" s="135">
        <f>'将来負担比率（分子）の構造'!L$46</f>
        <v>578</v>
      </c>
      <c r="L61" s="135"/>
      <c r="M61" s="135"/>
      <c r="N61" s="135">
        <f>'将来負担比率（分子）の構造'!M$46</f>
        <v>577</v>
      </c>
      <c r="O61" s="135"/>
      <c r="P61" s="135"/>
    </row>
    <row r="62" spans="1:16" x14ac:dyDescent="0.15">
      <c r="A62" s="135" t="s">
        <v>28</v>
      </c>
      <c r="B62" s="135">
        <f>'将来負担比率（分子）の構造'!I$45</f>
        <v>7471</v>
      </c>
      <c r="C62" s="135"/>
      <c r="D62" s="135"/>
      <c r="E62" s="135">
        <f>'将来負担比率（分子）の構造'!J$45</f>
        <v>7542</v>
      </c>
      <c r="F62" s="135"/>
      <c r="G62" s="135"/>
      <c r="H62" s="135">
        <f>'将来負担比率（分子）の構造'!K$45</f>
        <v>7325</v>
      </c>
      <c r="I62" s="135"/>
      <c r="J62" s="135"/>
      <c r="K62" s="135">
        <f>'将来負担比率（分子）の構造'!L$45</f>
        <v>6828</v>
      </c>
      <c r="L62" s="135"/>
      <c r="M62" s="135"/>
      <c r="N62" s="135">
        <f>'将来負担比率（分子）の構造'!M$45</f>
        <v>6435</v>
      </c>
      <c r="O62" s="135"/>
      <c r="P62" s="135"/>
    </row>
    <row r="63" spans="1:16" x14ac:dyDescent="0.15">
      <c r="A63" s="135" t="s">
        <v>27</v>
      </c>
      <c r="B63" s="135">
        <f>'将来負担比率（分子）の構造'!I$44</f>
        <v>41</v>
      </c>
      <c r="C63" s="135"/>
      <c r="D63" s="135"/>
      <c r="E63" s="135">
        <f>'将来負担比率（分子）の構造'!J$44</f>
        <v>6</v>
      </c>
      <c r="F63" s="135"/>
      <c r="G63" s="135"/>
      <c r="H63" s="135">
        <f>'将来負担比率（分子）の構造'!K$44</f>
        <v>5</v>
      </c>
      <c r="I63" s="135"/>
      <c r="J63" s="135"/>
      <c r="K63" s="135">
        <f>'将来負担比率（分子）の構造'!L$44</f>
        <v>5</v>
      </c>
      <c r="L63" s="135"/>
      <c r="M63" s="135"/>
      <c r="N63" s="135">
        <f>'将来負担比率（分子）の構造'!M$44</f>
        <v>4</v>
      </c>
      <c r="O63" s="135"/>
      <c r="P63" s="135"/>
    </row>
    <row r="64" spans="1:16" x14ac:dyDescent="0.15">
      <c r="A64" s="135" t="s">
        <v>26</v>
      </c>
      <c r="B64" s="135">
        <f>'将来負担比率（分子）の構造'!I$43</f>
        <v>5243</v>
      </c>
      <c r="C64" s="135"/>
      <c r="D64" s="135"/>
      <c r="E64" s="135">
        <f>'将来負担比率（分子）の構造'!J$43</f>
        <v>5642</v>
      </c>
      <c r="F64" s="135"/>
      <c r="G64" s="135"/>
      <c r="H64" s="135">
        <f>'将来負担比率（分子）の構造'!K$43</f>
        <v>5967</v>
      </c>
      <c r="I64" s="135"/>
      <c r="J64" s="135"/>
      <c r="K64" s="135">
        <f>'将来負担比率（分子）の構造'!L$43</f>
        <v>5887</v>
      </c>
      <c r="L64" s="135"/>
      <c r="M64" s="135"/>
      <c r="N64" s="135">
        <f>'将来負担比率（分子）の構造'!M$43</f>
        <v>5573</v>
      </c>
      <c r="O64" s="135"/>
      <c r="P64" s="135"/>
    </row>
    <row r="65" spans="1:16" x14ac:dyDescent="0.15">
      <c r="A65" s="135" t="s">
        <v>25</v>
      </c>
      <c r="B65" s="135">
        <f>'将来負担比率（分子）の構造'!I$42</f>
        <v>118</v>
      </c>
      <c r="C65" s="135"/>
      <c r="D65" s="135"/>
      <c r="E65" s="135">
        <f>'将来負担比率（分子）の構造'!J$42</f>
        <v>59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30539</v>
      </c>
      <c r="C66" s="135"/>
      <c r="D66" s="135"/>
      <c r="E66" s="135">
        <f>'将来負担比率（分子）の構造'!J$41</f>
        <v>32186</v>
      </c>
      <c r="F66" s="135"/>
      <c r="G66" s="135"/>
      <c r="H66" s="135">
        <f>'将来負担比率（分子）の構造'!K$41</f>
        <v>34181</v>
      </c>
      <c r="I66" s="135"/>
      <c r="J66" s="135"/>
      <c r="K66" s="135">
        <f>'将来負担比率（分子）の構造'!L$41</f>
        <v>34280</v>
      </c>
      <c r="L66" s="135"/>
      <c r="M66" s="135"/>
      <c r="N66" s="135">
        <f>'将来負担比率（分子）の構造'!M$41</f>
        <v>33766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14101622</v>
      </c>
      <c r="S5" s="669"/>
      <c r="T5" s="669"/>
      <c r="U5" s="669"/>
      <c r="V5" s="669"/>
      <c r="W5" s="669"/>
      <c r="X5" s="669"/>
      <c r="Y5" s="716"/>
      <c r="Z5" s="729">
        <v>41.1</v>
      </c>
      <c r="AA5" s="729"/>
      <c r="AB5" s="729"/>
      <c r="AC5" s="729"/>
      <c r="AD5" s="730">
        <v>14101622</v>
      </c>
      <c r="AE5" s="730"/>
      <c r="AF5" s="730"/>
      <c r="AG5" s="730"/>
      <c r="AH5" s="730"/>
      <c r="AI5" s="730"/>
      <c r="AJ5" s="730"/>
      <c r="AK5" s="730"/>
      <c r="AL5" s="717">
        <v>72.2</v>
      </c>
      <c r="AM5" s="686"/>
      <c r="AN5" s="686"/>
      <c r="AO5" s="718"/>
      <c r="AP5" s="705" t="s">
        <v>207</v>
      </c>
      <c r="AQ5" s="706"/>
      <c r="AR5" s="706"/>
      <c r="AS5" s="706"/>
      <c r="AT5" s="706"/>
      <c r="AU5" s="706"/>
      <c r="AV5" s="706"/>
      <c r="AW5" s="706"/>
      <c r="AX5" s="706"/>
      <c r="AY5" s="706"/>
      <c r="AZ5" s="706"/>
      <c r="BA5" s="706"/>
      <c r="BB5" s="706"/>
      <c r="BC5" s="706"/>
      <c r="BD5" s="706"/>
      <c r="BE5" s="706"/>
      <c r="BF5" s="707"/>
      <c r="BG5" s="618">
        <v>14101622</v>
      </c>
      <c r="BH5" s="619"/>
      <c r="BI5" s="619"/>
      <c r="BJ5" s="619"/>
      <c r="BK5" s="619"/>
      <c r="BL5" s="619"/>
      <c r="BM5" s="619"/>
      <c r="BN5" s="620"/>
      <c r="BO5" s="671">
        <v>100</v>
      </c>
      <c r="BP5" s="671"/>
      <c r="BQ5" s="671"/>
      <c r="BR5" s="671"/>
      <c r="BS5" s="672">
        <v>410255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334586</v>
      </c>
      <c r="S6" s="619"/>
      <c r="T6" s="619"/>
      <c r="U6" s="619"/>
      <c r="V6" s="619"/>
      <c r="W6" s="619"/>
      <c r="X6" s="619"/>
      <c r="Y6" s="620"/>
      <c r="Z6" s="671">
        <v>1</v>
      </c>
      <c r="AA6" s="671"/>
      <c r="AB6" s="671"/>
      <c r="AC6" s="671"/>
      <c r="AD6" s="672">
        <v>334586</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14101622</v>
      </c>
      <c r="BH6" s="619"/>
      <c r="BI6" s="619"/>
      <c r="BJ6" s="619"/>
      <c r="BK6" s="619"/>
      <c r="BL6" s="619"/>
      <c r="BM6" s="619"/>
      <c r="BN6" s="620"/>
      <c r="BO6" s="671">
        <v>100</v>
      </c>
      <c r="BP6" s="671"/>
      <c r="BQ6" s="671"/>
      <c r="BR6" s="671"/>
      <c r="BS6" s="672">
        <v>410255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315964</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315964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20804</v>
      </c>
      <c r="S7" s="619"/>
      <c r="T7" s="619"/>
      <c r="U7" s="619"/>
      <c r="V7" s="619"/>
      <c r="W7" s="619"/>
      <c r="X7" s="619"/>
      <c r="Y7" s="620"/>
      <c r="Z7" s="671">
        <v>0.1</v>
      </c>
      <c r="AA7" s="671"/>
      <c r="AB7" s="671"/>
      <c r="AC7" s="671"/>
      <c r="AD7" s="672">
        <v>20804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5356437</v>
      </c>
      <c r="BH7" s="619"/>
      <c r="BI7" s="619"/>
      <c r="BJ7" s="619"/>
      <c r="BK7" s="619"/>
      <c r="BL7" s="619"/>
      <c r="BM7" s="619"/>
      <c r="BN7" s="620"/>
      <c r="BO7" s="671">
        <v>38</v>
      </c>
      <c r="BP7" s="671"/>
      <c r="BQ7" s="671"/>
      <c r="BR7" s="671"/>
      <c r="BS7" s="672">
        <v>410255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4334755</v>
      </c>
      <c r="CS7" s="619"/>
      <c r="CT7" s="619"/>
      <c r="CU7" s="619"/>
      <c r="CV7" s="619"/>
      <c r="CW7" s="619"/>
      <c r="CX7" s="619"/>
      <c r="CY7" s="620"/>
      <c r="CZ7" s="671">
        <v>13.1</v>
      </c>
      <c r="DA7" s="671"/>
      <c r="DB7" s="671"/>
      <c r="DC7" s="671"/>
      <c r="DD7" s="624">
        <v>772411</v>
      </c>
      <c r="DE7" s="619"/>
      <c r="DF7" s="619"/>
      <c r="DG7" s="619"/>
      <c r="DH7" s="619"/>
      <c r="DI7" s="619"/>
      <c r="DJ7" s="619"/>
      <c r="DK7" s="619"/>
      <c r="DL7" s="619"/>
      <c r="DM7" s="619"/>
      <c r="DN7" s="619"/>
      <c r="DO7" s="619"/>
      <c r="DP7" s="620"/>
      <c r="DQ7" s="624">
        <v>3368974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90376</v>
      </c>
      <c r="S8" s="619"/>
      <c r="T8" s="619"/>
      <c r="U8" s="619"/>
      <c r="V8" s="619"/>
      <c r="W8" s="619"/>
      <c r="X8" s="619"/>
      <c r="Y8" s="620"/>
      <c r="Z8" s="671">
        <v>0.3</v>
      </c>
      <c r="AA8" s="671"/>
      <c r="AB8" s="671"/>
      <c r="AC8" s="671"/>
      <c r="AD8" s="672">
        <v>90376</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117715</v>
      </c>
      <c r="BH8" s="619"/>
      <c r="BI8" s="619"/>
      <c r="BJ8" s="619"/>
      <c r="BK8" s="619"/>
      <c r="BL8" s="619"/>
      <c r="BM8" s="619"/>
      <c r="BN8" s="620"/>
      <c r="BO8" s="671">
        <v>0.8</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12109457</v>
      </c>
      <c r="CS8" s="619"/>
      <c r="CT8" s="619"/>
      <c r="CU8" s="619"/>
      <c r="CV8" s="619"/>
      <c r="CW8" s="619"/>
      <c r="CX8" s="619"/>
      <c r="CY8" s="620"/>
      <c r="CZ8" s="671">
        <v>36.5</v>
      </c>
      <c r="DA8" s="671"/>
      <c r="DB8" s="671"/>
      <c r="DC8" s="671"/>
      <c r="DD8" s="624">
        <v>111763</v>
      </c>
      <c r="DE8" s="619"/>
      <c r="DF8" s="619"/>
      <c r="DG8" s="619"/>
      <c r="DH8" s="619"/>
      <c r="DI8" s="619"/>
      <c r="DJ8" s="619"/>
      <c r="DK8" s="619"/>
      <c r="DL8" s="619"/>
      <c r="DM8" s="619"/>
      <c r="DN8" s="619"/>
      <c r="DO8" s="619"/>
      <c r="DP8" s="620"/>
      <c r="DQ8" s="624">
        <v>6101113</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87871</v>
      </c>
      <c r="S9" s="619"/>
      <c r="T9" s="619"/>
      <c r="U9" s="619"/>
      <c r="V9" s="619"/>
      <c r="W9" s="619"/>
      <c r="X9" s="619"/>
      <c r="Y9" s="620"/>
      <c r="Z9" s="671">
        <v>0.3</v>
      </c>
      <c r="AA9" s="671"/>
      <c r="AB9" s="671"/>
      <c r="AC9" s="671"/>
      <c r="AD9" s="672">
        <v>87871</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3101385</v>
      </c>
      <c r="BH9" s="619"/>
      <c r="BI9" s="619"/>
      <c r="BJ9" s="619"/>
      <c r="BK9" s="619"/>
      <c r="BL9" s="619"/>
      <c r="BM9" s="619"/>
      <c r="BN9" s="620"/>
      <c r="BO9" s="671">
        <v>22</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2993684</v>
      </c>
      <c r="CS9" s="619"/>
      <c r="CT9" s="619"/>
      <c r="CU9" s="619"/>
      <c r="CV9" s="619"/>
      <c r="CW9" s="619"/>
      <c r="CX9" s="619"/>
      <c r="CY9" s="620"/>
      <c r="CZ9" s="671">
        <v>9</v>
      </c>
      <c r="DA9" s="671"/>
      <c r="DB9" s="671"/>
      <c r="DC9" s="671"/>
      <c r="DD9" s="624">
        <v>257367</v>
      </c>
      <c r="DE9" s="619"/>
      <c r="DF9" s="619"/>
      <c r="DG9" s="619"/>
      <c r="DH9" s="619"/>
      <c r="DI9" s="619"/>
      <c r="DJ9" s="619"/>
      <c r="DK9" s="619"/>
      <c r="DL9" s="619"/>
      <c r="DM9" s="619"/>
      <c r="DN9" s="619"/>
      <c r="DO9" s="619"/>
      <c r="DP9" s="620"/>
      <c r="DQ9" s="624">
        <v>2641982</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1387386</v>
      </c>
      <c r="S10" s="619"/>
      <c r="T10" s="619"/>
      <c r="U10" s="619"/>
      <c r="V10" s="619"/>
      <c r="W10" s="619"/>
      <c r="X10" s="619"/>
      <c r="Y10" s="620"/>
      <c r="Z10" s="671">
        <v>4</v>
      </c>
      <c r="AA10" s="671"/>
      <c r="AB10" s="671"/>
      <c r="AC10" s="671"/>
      <c r="AD10" s="672">
        <v>1387386</v>
      </c>
      <c r="AE10" s="672"/>
      <c r="AF10" s="672"/>
      <c r="AG10" s="672"/>
      <c r="AH10" s="672"/>
      <c r="AI10" s="672"/>
      <c r="AJ10" s="672"/>
      <c r="AK10" s="672"/>
      <c r="AL10" s="641">
        <v>7.1</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206792</v>
      </c>
      <c r="BH10" s="619"/>
      <c r="BI10" s="619"/>
      <c r="BJ10" s="619"/>
      <c r="BK10" s="619"/>
      <c r="BL10" s="619"/>
      <c r="BM10" s="619"/>
      <c r="BN10" s="620"/>
      <c r="BO10" s="671">
        <v>1.5</v>
      </c>
      <c r="BP10" s="671"/>
      <c r="BQ10" s="671"/>
      <c r="BR10" s="671"/>
      <c r="BS10" s="624">
        <v>34287</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40656</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29572</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26233</v>
      </c>
      <c r="S11" s="619"/>
      <c r="T11" s="619"/>
      <c r="U11" s="619"/>
      <c r="V11" s="619"/>
      <c r="W11" s="619"/>
      <c r="X11" s="619"/>
      <c r="Y11" s="620"/>
      <c r="Z11" s="671">
        <v>0.1</v>
      </c>
      <c r="AA11" s="671"/>
      <c r="AB11" s="671"/>
      <c r="AC11" s="671"/>
      <c r="AD11" s="672">
        <v>26233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1930545</v>
      </c>
      <c r="BH11" s="619"/>
      <c r="BI11" s="619"/>
      <c r="BJ11" s="619"/>
      <c r="BK11" s="619"/>
      <c r="BL11" s="619"/>
      <c r="BM11" s="619"/>
      <c r="BN11" s="620"/>
      <c r="BO11" s="671">
        <v>13.7</v>
      </c>
      <c r="BP11" s="671"/>
      <c r="BQ11" s="671"/>
      <c r="BR11" s="671"/>
      <c r="BS11" s="624">
        <v>375968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935624</v>
      </c>
      <c r="CS11" s="619"/>
      <c r="CT11" s="619"/>
      <c r="CU11" s="619"/>
      <c r="CV11" s="619"/>
      <c r="CW11" s="619"/>
      <c r="CX11" s="619"/>
      <c r="CY11" s="620"/>
      <c r="CZ11" s="671">
        <v>2.8</v>
      </c>
      <c r="DA11" s="671"/>
      <c r="DB11" s="671"/>
      <c r="DC11" s="671"/>
      <c r="DD11" s="624">
        <v>198265</v>
      </c>
      <c r="DE11" s="619"/>
      <c r="DF11" s="619"/>
      <c r="DG11" s="619"/>
      <c r="DH11" s="619"/>
      <c r="DI11" s="619"/>
      <c r="DJ11" s="619"/>
      <c r="DK11" s="619"/>
      <c r="DL11" s="619"/>
      <c r="DM11" s="619"/>
      <c r="DN11" s="619"/>
      <c r="DO11" s="619"/>
      <c r="DP11" s="620"/>
      <c r="DQ11" s="624">
        <v>633411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8020422</v>
      </c>
      <c r="BH12" s="619"/>
      <c r="BI12" s="619"/>
      <c r="BJ12" s="619"/>
      <c r="BK12" s="619"/>
      <c r="BL12" s="619"/>
      <c r="BM12" s="619"/>
      <c r="BN12" s="620"/>
      <c r="BO12" s="671">
        <v>56.9</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360924</v>
      </c>
      <c r="CS12" s="619"/>
      <c r="CT12" s="619"/>
      <c r="CU12" s="619"/>
      <c r="CV12" s="619"/>
      <c r="CW12" s="619"/>
      <c r="CX12" s="619"/>
      <c r="CY12" s="620"/>
      <c r="CZ12" s="671">
        <v>1.1000000000000001</v>
      </c>
      <c r="DA12" s="671"/>
      <c r="DB12" s="671"/>
      <c r="DC12" s="671"/>
      <c r="DD12" s="624">
        <v>50821</v>
      </c>
      <c r="DE12" s="619"/>
      <c r="DF12" s="619"/>
      <c r="DG12" s="619"/>
      <c r="DH12" s="619"/>
      <c r="DI12" s="619"/>
      <c r="DJ12" s="619"/>
      <c r="DK12" s="619"/>
      <c r="DL12" s="619"/>
      <c r="DM12" s="619"/>
      <c r="DN12" s="619"/>
      <c r="DO12" s="619"/>
      <c r="DP12" s="620"/>
      <c r="DQ12" s="624">
        <v>317571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38528</v>
      </c>
      <c r="S13" s="619"/>
      <c r="T13" s="619"/>
      <c r="U13" s="619"/>
      <c r="V13" s="619"/>
      <c r="W13" s="619"/>
      <c r="X13" s="619"/>
      <c r="Y13" s="620"/>
      <c r="Z13" s="671">
        <v>0.1</v>
      </c>
      <c r="AA13" s="671"/>
      <c r="AB13" s="671"/>
      <c r="AC13" s="671"/>
      <c r="AD13" s="672">
        <v>38528</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7982828</v>
      </c>
      <c r="BH13" s="619"/>
      <c r="BI13" s="619"/>
      <c r="BJ13" s="619"/>
      <c r="BK13" s="619"/>
      <c r="BL13" s="619"/>
      <c r="BM13" s="619"/>
      <c r="BN13" s="620"/>
      <c r="BO13" s="671">
        <v>56.6</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3108496</v>
      </c>
      <c r="CS13" s="619"/>
      <c r="CT13" s="619"/>
      <c r="CU13" s="619"/>
      <c r="CV13" s="619"/>
      <c r="CW13" s="619"/>
      <c r="CX13" s="619"/>
      <c r="CY13" s="620"/>
      <c r="CZ13" s="671">
        <v>9.4</v>
      </c>
      <c r="DA13" s="671"/>
      <c r="DB13" s="671"/>
      <c r="DC13" s="671"/>
      <c r="DD13" s="624">
        <v>1478769</v>
      </c>
      <c r="DE13" s="619"/>
      <c r="DF13" s="619"/>
      <c r="DG13" s="619"/>
      <c r="DH13" s="619"/>
      <c r="DI13" s="619"/>
      <c r="DJ13" s="619"/>
      <c r="DK13" s="619"/>
      <c r="DL13" s="619"/>
      <c r="DM13" s="619"/>
      <c r="DN13" s="619"/>
      <c r="DO13" s="619"/>
      <c r="DP13" s="620"/>
      <c r="DQ13" s="624">
        <v>1310818</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201519</v>
      </c>
      <c r="BH14" s="619"/>
      <c r="BI14" s="619"/>
      <c r="BJ14" s="619"/>
      <c r="BK14" s="619"/>
      <c r="BL14" s="619"/>
      <c r="BM14" s="619"/>
      <c r="BN14" s="620"/>
      <c r="BO14" s="671">
        <v>1.4</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1457352</v>
      </c>
      <c r="CS14" s="619"/>
      <c r="CT14" s="619"/>
      <c r="CU14" s="619"/>
      <c r="CV14" s="619"/>
      <c r="CW14" s="619"/>
      <c r="CX14" s="619"/>
      <c r="CY14" s="620"/>
      <c r="CZ14" s="671">
        <v>4.4000000000000004</v>
      </c>
      <c r="DA14" s="671"/>
      <c r="DB14" s="671"/>
      <c r="DC14" s="671"/>
      <c r="DD14" s="624">
        <v>540187</v>
      </c>
      <c r="DE14" s="619"/>
      <c r="DF14" s="619"/>
      <c r="DG14" s="619"/>
      <c r="DH14" s="619"/>
      <c r="DI14" s="619"/>
      <c r="DJ14" s="619"/>
      <c r="DK14" s="619"/>
      <c r="DL14" s="619"/>
      <c r="DM14" s="619"/>
      <c r="DN14" s="619"/>
      <c r="DO14" s="619"/>
      <c r="DP14" s="620"/>
      <c r="DQ14" s="624">
        <v>916974</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27671</v>
      </c>
      <c r="S15" s="619"/>
      <c r="T15" s="619"/>
      <c r="U15" s="619"/>
      <c r="V15" s="619"/>
      <c r="W15" s="619"/>
      <c r="X15" s="619"/>
      <c r="Y15" s="620"/>
      <c r="Z15" s="671">
        <v>0.1</v>
      </c>
      <c r="AA15" s="671"/>
      <c r="AB15" s="671"/>
      <c r="AC15" s="671"/>
      <c r="AD15" s="672">
        <v>27671</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523157</v>
      </c>
      <c r="BH15" s="619"/>
      <c r="BI15" s="619"/>
      <c r="BJ15" s="619"/>
      <c r="BK15" s="619"/>
      <c r="BL15" s="619"/>
      <c r="BM15" s="619"/>
      <c r="BN15" s="620"/>
      <c r="BO15" s="671">
        <v>3.7</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4252586</v>
      </c>
      <c r="CS15" s="619"/>
      <c r="CT15" s="619"/>
      <c r="CU15" s="619"/>
      <c r="CV15" s="619"/>
      <c r="CW15" s="619"/>
      <c r="CX15" s="619"/>
      <c r="CY15" s="620"/>
      <c r="CZ15" s="671">
        <v>12.8</v>
      </c>
      <c r="DA15" s="671"/>
      <c r="DB15" s="671"/>
      <c r="DC15" s="671"/>
      <c r="DD15" s="624">
        <v>1197194</v>
      </c>
      <c r="DE15" s="619"/>
      <c r="DF15" s="619"/>
      <c r="DG15" s="619"/>
      <c r="DH15" s="619"/>
      <c r="DI15" s="619"/>
      <c r="DJ15" s="619"/>
      <c r="DK15" s="619"/>
      <c r="DL15" s="619"/>
      <c r="DM15" s="619"/>
      <c r="DN15" s="619"/>
      <c r="DO15" s="619"/>
      <c r="DP15" s="620"/>
      <c r="DQ15" s="624">
        <v>2812430</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4183199</v>
      </c>
      <c r="S16" s="619"/>
      <c r="T16" s="619"/>
      <c r="U16" s="619"/>
      <c r="V16" s="619"/>
      <c r="W16" s="619"/>
      <c r="X16" s="619"/>
      <c r="Y16" s="620"/>
      <c r="Z16" s="671">
        <v>12.2</v>
      </c>
      <c r="AA16" s="671"/>
      <c r="AB16" s="671"/>
      <c r="AC16" s="671"/>
      <c r="AD16" s="672">
        <v>3379319</v>
      </c>
      <c r="AE16" s="672"/>
      <c r="AF16" s="672"/>
      <c r="AG16" s="672"/>
      <c r="AH16" s="672"/>
      <c r="AI16" s="672"/>
      <c r="AJ16" s="672"/>
      <c r="AK16" s="672"/>
      <c r="AL16" s="641">
        <v>17.3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87</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195582</v>
      </c>
      <c r="CS16" s="619"/>
      <c r="CT16" s="619"/>
      <c r="CU16" s="619"/>
      <c r="CV16" s="619"/>
      <c r="CW16" s="619"/>
      <c r="CX16" s="619"/>
      <c r="CY16" s="620"/>
      <c r="CZ16" s="671">
        <v>0.6</v>
      </c>
      <c r="DA16" s="671"/>
      <c r="DB16" s="671"/>
      <c r="DC16" s="671"/>
      <c r="DD16" s="624" t="s">
        <v>110</v>
      </c>
      <c r="DE16" s="619"/>
      <c r="DF16" s="619"/>
      <c r="DG16" s="619"/>
      <c r="DH16" s="619"/>
      <c r="DI16" s="619"/>
      <c r="DJ16" s="619"/>
      <c r="DK16" s="619"/>
      <c r="DL16" s="619"/>
      <c r="DM16" s="619"/>
      <c r="DN16" s="619"/>
      <c r="DO16" s="619"/>
      <c r="DP16" s="620"/>
      <c r="DQ16" s="624">
        <v>1195</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3379319</v>
      </c>
      <c r="S17" s="619"/>
      <c r="T17" s="619"/>
      <c r="U17" s="619"/>
      <c r="V17" s="619"/>
      <c r="W17" s="619"/>
      <c r="X17" s="619"/>
      <c r="Y17" s="620"/>
      <c r="Z17" s="671">
        <v>9.9</v>
      </c>
      <c r="AA17" s="671"/>
      <c r="AB17" s="671"/>
      <c r="AC17" s="671"/>
      <c r="AD17" s="672">
        <v>3379319</v>
      </c>
      <c r="AE17" s="672"/>
      <c r="AF17" s="672"/>
      <c r="AG17" s="672"/>
      <c r="AH17" s="672"/>
      <c r="AI17" s="672"/>
      <c r="AJ17" s="672"/>
      <c r="AK17" s="672"/>
      <c r="AL17" s="641">
        <v>17.3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3075217</v>
      </c>
      <c r="CS17" s="619"/>
      <c r="CT17" s="619"/>
      <c r="CU17" s="619"/>
      <c r="CV17" s="619"/>
      <c r="CW17" s="619"/>
      <c r="CX17" s="619"/>
      <c r="CY17" s="620"/>
      <c r="CZ17" s="671">
        <v>9.3000000000000007</v>
      </c>
      <c r="DA17" s="671"/>
      <c r="DB17" s="671"/>
      <c r="DC17" s="671"/>
      <c r="DD17" s="624" t="s">
        <v>110</v>
      </c>
      <c r="DE17" s="619"/>
      <c r="DF17" s="619"/>
      <c r="DG17" s="619"/>
      <c r="DH17" s="619"/>
      <c r="DI17" s="619"/>
      <c r="DJ17" s="619"/>
      <c r="DK17" s="619"/>
      <c r="DL17" s="619"/>
      <c r="DM17" s="619"/>
      <c r="DN17" s="619"/>
      <c r="DO17" s="619"/>
      <c r="DP17" s="620"/>
      <c r="DQ17" s="624">
        <v>2951289</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803880</v>
      </c>
      <c r="S18" s="619"/>
      <c r="T18" s="619"/>
      <c r="U18" s="619"/>
      <c r="V18" s="619"/>
      <c r="W18" s="619"/>
      <c r="X18" s="619"/>
      <c r="Y18" s="620"/>
      <c r="Z18" s="671">
        <v>2.2999999999999998</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20298276</v>
      </c>
      <c r="S20" s="619"/>
      <c r="T20" s="619"/>
      <c r="U20" s="619"/>
      <c r="V20" s="619"/>
      <c r="W20" s="619"/>
      <c r="X20" s="619"/>
      <c r="Y20" s="620"/>
      <c r="Z20" s="671">
        <v>59.2</v>
      </c>
      <c r="AA20" s="671"/>
      <c r="AB20" s="671"/>
      <c r="AC20" s="671"/>
      <c r="AD20" s="672">
        <v>19494396</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33180297</v>
      </c>
      <c r="CS20" s="619"/>
      <c r="CT20" s="619"/>
      <c r="CU20" s="619"/>
      <c r="CV20" s="619"/>
      <c r="CW20" s="619"/>
      <c r="CX20" s="619"/>
      <c r="CY20" s="620"/>
      <c r="CZ20" s="671">
        <v>100</v>
      </c>
      <c r="DA20" s="671"/>
      <c r="DB20" s="671"/>
      <c r="DC20" s="671"/>
      <c r="DD20" s="624">
        <v>4606777</v>
      </c>
      <c r="DE20" s="619"/>
      <c r="DF20" s="619"/>
      <c r="DG20" s="619"/>
      <c r="DH20" s="619"/>
      <c r="DI20" s="619"/>
      <c r="DJ20" s="619"/>
      <c r="DK20" s="619"/>
      <c r="DL20" s="619"/>
      <c r="DM20" s="619"/>
      <c r="DN20" s="619"/>
      <c r="DO20" s="619"/>
      <c r="DP20" s="620"/>
      <c r="DQ20" s="624">
        <v>21401293</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7897</v>
      </c>
      <c r="S21" s="619"/>
      <c r="T21" s="619"/>
      <c r="U21" s="619"/>
      <c r="V21" s="619"/>
      <c r="W21" s="619"/>
      <c r="X21" s="619"/>
      <c r="Y21" s="620"/>
      <c r="Z21" s="671">
        <v>0</v>
      </c>
      <c r="AA21" s="671"/>
      <c r="AB21" s="671"/>
      <c r="AC21" s="671"/>
      <c r="AD21" s="672">
        <v>7897</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128411</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708986</v>
      </c>
      <c r="S23" s="619"/>
      <c r="T23" s="619"/>
      <c r="U23" s="619"/>
      <c r="V23" s="619"/>
      <c r="W23" s="619"/>
      <c r="X23" s="619"/>
      <c r="Y23" s="620"/>
      <c r="Z23" s="671">
        <v>2.1</v>
      </c>
      <c r="AA23" s="671"/>
      <c r="AB23" s="671"/>
      <c r="AC23" s="671"/>
      <c r="AD23" s="672">
        <v>31411</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97928</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16002499</v>
      </c>
      <c r="CS24" s="669"/>
      <c r="CT24" s="669"/>
      <c r="CU24" s="669"/>
      <c r="CV24" s="669"/>
      <c r="CW24" s="669"/>
      <c r="CX24" s="669"/>
      <c r="CY24" s="716"/>
      <c r="CZ24" s="720">
        <v>48.2</v>
      </c>
      <c r="DA24" s="721"/>
      <c r="DB24" s="721"/>
      <c r="DC24" s="722"/>
      <c r="DD24" s="715">
        <v>11192304</v>
      </c>
      <c r="DE24" s="669"/>
      <c r="DF24" s="669"/>
      <c r="DG24" s="669"/>
      <c r="DH24" s="669"/>
      <c r="DI24" s="669"/>
      <c r="DJ24" s="669"/>
      <c r="DK24" s="716"/>
      <c r="DL24" s="715">
        <v>10887750</v>
      </c>
      <c r="DM24" s="669"/>
      <c r="DN24" s="669"/>
      <c r="DO24" s="669"/>
      <c r="DP24" s="669"/>
      <c r="DQ24" s="669"/>
      <c r="DR24" s="669"/>
      <c r="DS24" s="669"/>
      <c r="DT24" s="669"/>
      <c r="DU24" s="669"/>
      <c r="DV24" s="716"/>
      <c r="DW24" s="717">
        <v>54.9</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5110957</v>
      </c>
      <c r="S25" s="619"/>
      <c r="T25" s="619"/>
      <c r="U25" s="619"/>
      <c r="V25" s="619"/>
      <c r="W25" s="619"/>
      <c r="X25" s="619"/>
      <c r="Y25" s="620"/>
      <c r="Z25" s="671">
        <v>14.9</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7101168</v>
      </c>
      <c r="CS25" s="637"/>
      <c r="CT25" s="637"/>
      <c r="CU25" s="637"/>
      <c r="CV25" s="637"/>
      <c r="CW25" s="637"/>
      <c r="CX25" s="637"/>
      <c r="CY25" s="638"/>
      <c r="CZ25" s="621">
        <v>21.4</v>
      </c>
      <c r="DA25" s="639"/>
      <c r="DB25" s="639"/>
      <c r="DC25" s="640"/>
      <c r="DD25" s="624">
        <v>6635562</v>
      </c>
      <c r="DE25" s="637"/>
      <c r="DF25" s="637"/>
      <c r="DG25" s="637"/>
      <c r="DH25" s="637"/>
      <c r="DI25" s="637"/>
      <c r="DJ25" s="637"/>
      <c r="DK25" s="638"/>
      <c r="DL25" s="624">
        <v>6427482</v>
      </c>
      <c r="DM25" s="637"/>
      <c r="DN25" s="637"/>
      <c r="DO25" s="637"/>
      <c r="DP25" s="637"/>
      <c r="DQ25" s="637"/>
      <c r="DR25" s="637"/>
      <c r="DS25" s="637"/>
      <c r="DT25" s="637"/>
      <c r="DU25" s="637"/>
      <c r="DV25" s="638"/>
      <c r="DW25" s="641">
        <v>32.4</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888</v>
      </c>
      <c r="S26" s="619"/>
      <c r="T26" s="619"/>
      <c r="U26" s="619"/>
      <c r="V26" s="619"/>
      <c r="W26" s="619"/>
      <c r="X26" s="619"/>
      <c r="Y26" s="620"/>
      <c r="Z26" s="671">
        <v>0</v>
      </c>
      <c r="AA26" s="671"/>
      <c r="AB26" s="671"/>
      <c r="AC26" s="671"/>
      <c r="AD26" s="672">
        <v>888</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4591021</v>
      </c>
      <c r="CS26" s="619"/>
      <c r="CT26" s="619"/>
      <c r="CU26" s="619"/>
      <c r="CV26" s="619"/>
      <c r="CW26" s="619"/>
      <c r="CX26" s="619"/>
      <c r="CY26" s="620"/>
      <c r="CZ26" s="621">
        <v>13.8</v>
      </c>
      <c r="DA26" s="639"/>
      <c r="DB26" s="639"/>
      <c r="DC26" s="640"/>
      <c r="DD26" s="624">
        <v>4249694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2076175</v>
      </c>
      <c r="S27" s="619"/>
      <c r="T27" s="619"/>
      <c r="U27" s="619"/>
      <c r="V27" s="619"/>
      <c r="W27" s="619"/>
      <c r="X27" s="619"/>
      <c r="Y27" s="620"/>
      <c r="Z27" s="671">
        <v>6.1</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14101622</v>
      </c>
      <c r="BH27" s="619"/>
      <c r="BI27" s="619"/>
      <c r="BJ27" s="619"/>
      <c r="BK27" s="619"/>
      <c r="BL27" s="619"/>
      <c r="BM27" s="619"/>
      <c r="BN27" s="620"/>
      <c r="BO27" s="671">
        <v>100</v>
      </c>
      <c r="BP27" s="671"/>
      <c r="BQ27" s="671"/>
      <c r="BR27" s="671"/>
      <c r="BS27" s="624">
        <v>410255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5826114</v>
      </c>
      <c r="CS27" s="637"/>
      <c r="CT27" s="637"/>
      <c r="CU27" s="637"/>
      <c r="CV27" s="637"/>
      <c r="CW27" s="637"/>
      <c r="CX27" s="637"/>
      <c r="CY27" s="638"/>
      <c r="CZ27" s="621">
        <v>17.600000000000001</v>
      </c>
      <c r="DA27" s="639"/>
      <c r="DB27" s="639"/>
      <c r="DC27" s="640"/>
      <c r="DD27" s="624">
        <v>1605453</v>
      </c>
      <c r="DE27" s="637"/>
      <c r="DF27" s="637"/>
      <c r="DG27" s="637"/>
      <c r="DH27" s="637"/>
      <c r="DI27" s="637"/>
      <c r="DJ27" s="637"/>
      <c r="DK27" s="638"/>
      <c r="DL27" s="624">
        <v>1508979</v>
      </c>
      <c r="DM27" s="637"/>
      <c r="DN27" s="637"/>
      <c r="DO27" s="637"/>
      <c r="DP27" s="637"/>
      <c r="DQ27" s="637"/>
      <c r="DR27" s="637"/>
      <c r="DS27" s="637"/>
      <c r="DT27" s="637"/>
      <c r="DU27" s="637"/>
      <c r="DV27" s="638"/>
      <c r="DW27" s="641">
        <v>7.6</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71371</v>
      </c>
      <c r="S28" s="619"/>
      <c r="T28" s="619"/>
      <c r="U28" s="619"/>
      <c r="V28" s="619"/>
      <c r="W28" s="619"/>
      <c r="X28" s="619"/>
      <c r="Y28" s="620"/>
      <c r="Z28" s="671">
        <v>0.2</v>
      </c>
      <c r="AA28" s="671"/>
      <c r="AB28" s="671"/>
      <c r="AC28" s="671"/>
      <c r="AD28" s="672">
        <v>3008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3075217</v>
      </c>
      <c r="CS28" s="619"/>
      <c r="CT28" s="619"/>
      <c r="CU28" s="619"/>
      <c r="CV28" s="619"/>
      <c r="CW28" s="619"/>
      <c r="CX28" s="619"/>
      <c r="CY28" s="620"/>
      <c r="CZ28" s="621">
        <v>9.3000000000000007</v>
      </c>
      <c r="DA28" s="639"/>
      <c r="DB28" s="639"/>
      <c r="DC28" s="640"/>
      <c r="DD28" s="624">
        <v>2951289</v>
      </c>
      <c r="DE28" s="619"/>
      <c r="DF28" s="619"/>
      <c r="DG28" s="619"/>
      <c r="DH28" s="619"/>
      <c r="DI28" s="619"/>
      <c r="DJ28" s="619"/>
      <c r="DK28" s="620"/>
      <c r="DL28" s="624">
        <v>2951289</v>
      </c>
      <c r="DM28" s="619"/>
      <c r="DN28" s="619"/>
      <c r="DO28" s="619"/>
      <c r="DP28" s="619"/>
      <c r="DQ28" s="619"/>
      <c r="DR28" s="619"/>
      <c r="DS28" s="619"/>
      <c r="DT28" s="619"/>
      <c r="DU28" s="619"/>
      <c r="DV28" s="620"/>
      <c r="DW28" s="641">
        <v>14.9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211665</v>
      </c>
      <c r="S29" s="619"/>
      <c r="T29" s="619"/>
      <c r="U29" s="619"/>
      <c r="V29" s="619"/>
      <c r="W29" s="619"/>
      <c r="X29" s="619"/>
      <c r="Y29" s="620"/>
      <c r="Z29" s="671">
        <v>0.6</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57</v>
      </c>
      <c r="CG29" s="652"/>
      <c r="CH29" s="652"/>
      <c r="CI29" s="652"/>
      <c r="CJ29" s="652"/>
      <c r="CK29" s="652"/>
      <c r="CL29" s="652"/>
      <c r="CM29" s="652"/>
      <c r="CN29" s="652"/>
      <c r="CO29" s="652"/>
      <c r="CP29" s="652"/>
      <c r="CQ29" s="653"/>
      <c r="CR29" s="618">
        <v>3075217</v>
      </c>
      <c r="CS29" s="637"/>
      <c r="CT29" s="637"/>
      <c r="CU29" s="637"/>
      <c r="CV29" s="637"/>
      <c r="CW29" s="637"/>
      <c r="CX29" s="637"/>
      <c r="CY29" s="638"/>
      <c r="CZ29" s="621">
        <v>9.3000000000000007</v>
      </c>
      <c r="DA29" s="639"/>
      <c r="DB29" s="639"/>
      <c r="DC29" s="640"/>
      <c r="DD29" s="624">
        <v>2951289</v>
      </c>
      <c r="DE29" s="637"/>
      <c r="DF29" s="637"/>
      <c r="DG29" s="637"/>
      <c r="DH29" s="637"/>
      <c r="DI29" s="637"/>
      <c r="DJ29" s="637"/>
      <c r="DK29" s="638"/>
      <c r="DL29" s="624">
        <v>2951289</v>
      </c>
      <c r="DM29" s="637"/>
      <c r="DN29" s="637"/>
      <c r="DO29" s="637"/>
      <c r="DP29" s="637"/>
      <c r="DQ29" s="637"/>
      <c r="DR29" s="637"/>
      <c r="DS29" s="637"/>
      <c r="DT29" s="637"/>
      <c r="DU29" s="637"/>
      <c r="DV29" s="638"/>
      <c r="DW29" s="641">
        <v>14.9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823347</v>
      </c>
      <c r="S30" s="619"/>
      <c r="T30" s="619"/>
      <c r="U30" s="619"/>
      <c r="V30" s="619"/>
      <c r="W30" s="619"/>
      <c r="X30" s="619"/>
      <c r="Y30" s="620"/>
      <c r="Z30" s="671">
        <v>2.4</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99</v>
      </c>
      <c r="BH30" s="685"/>
      <c r="BI30" s="685"/>
      <c r="BJ30" s="685"/>
      <c r="BK30" s="685"/>
      <c r="BL30" s="685"/>
      <c r="BM30" s="686">
        <v>94.3</v>
      </c>
      <c r="BN30" s="685"/>
      <c r="BO30" s="685"/>
      <c r="BP30" s="685"/>
      <c r="BQ30" s="687"/>
      <c r="BR30" s="684">
        <v>98.9</v>
      </c>
      <c r="BS30" s="685"/>
      <c r="BT30" s="685"/>
      <c r="BU30" s="685"/>
      <c r="BV30" s="685"/>
      <c r="BW30" s="685"/>
      <c r="BX30" s="686">
        <v>94.3</v>
      </c>
      <c r="BY30" s="685"/>
      <c r="BZ30" s="685"/>
      <c r="CA30" s="685"/>
      <c r="CB30" s="687"/>
      <c r="CD30" s="690"/>
      <c r="CE30" s="691"/>
      <c r="CF30" s="655" t="s">
        <v>290</v>
      </c>
      <c r="CG30" s="652"/>
      <c r="CH30" s="652"/>
      <c r="CI30" s="652"/>
      <c r="CJ30" s="652"/>
      <c r="CK30" s="652"/>
      <c r="CL30" s="652"/>
      <c r="CM30" s="652"/>
      <c r="CN30" s="652"/>
      <c r="CO30" s="652"/>
      <c r="CP30" s="652"/>
      <c r="CQ30" s="653"/>
      <c r="CR30" s="618">
        <v>2700924</v>
      </c>
      <c r="CS30" s="619"/>
      <c r="CT30" s="619"/>
      <c r="CU30" s="619"/>
      <c r="CV30" s="619"/>
      <c r="CW30" s="619"/>
      <c r="CX30" s="619"/>
      <c r="CY30" s="620"/>
      <c r="CZ30" s="621">
        <v>8.1</v>
      </c>
      <c r="DA30" s="639"/>
      <c r="DB30" s="639"/>
      <c r="DC30" s="640"/>
      <c r="DD30" s="624">
        <v>2597580</v>
      </c>
      <c r="DE30" s="619"/>
      <c r="DF30" s="619"/>
      <c r="DG30" s="619"/>
      <c r="DH30" s="619"/>
      <c r="DI30" s="619"/>
      <c r="DJ30" s="619"/>
      <c r="DK30" s="620"/>
      <c r="DL30" s="624">
        <v>2597580</v>
      </c>
      <c r="DM30" s="619"/>
      <c r="DN30" s="619"/>
      <c r="DO30" s="619"/>
      <c r="DP30" s="619"/>
      <c r="DQ30" s="619"/>
      <c r="DR30" s="619"/>
      <c r="DS30" s="619"/>
      <c r="DT30" s="619"/>
      <c r="DU30" s="619"/>
      <c r="DV30" s="620"/>
      <c r="DW30" s="641">
        <v>13.1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1334427</v>
      </c>
      <c r="S31" s="619"/>
      <c r="T31" s="619"/>
      <c r="U31" s="619"/>
      <c r="V31" s="619"/>
      <c r="W31" s="619"/>
      <c r="X31" s="619"/>
      <c r="Y31" s="620"/>
      <c r="Z31" s="671">
        <v>3.9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95.4</v>
      </c>
      <c r="BN31" s="683"/>
      <c r="BO31" s="683"/>
      <c r="BP31" s="683"/>
      <c r="BQ31" s="647"/>
      <c r="BR31" s="682">
        <v>99.2</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374293</v>
      </c>
      <c r="CS31" s="637"/>
      <c r="CT31" s="637"/>
      <c r="CU31" s="637"/>
      <c r="CV31" s="637"/>
      <c r="CW31" s="637"/>
      <c r="CX31" s="637"/>
      <c r="CY31" s="638"/>
      <c r="CZ31" s="621">
        <v>1.1000000000000001</v>
      </c>
      <c r="DA31" s="639"/>
      <c r="DB31" s="639"/>
      <c r="DC31" s="640"/>
      <c r="DD31" s="624">
        <v>353709</v>
      </c>
      <c r="DE31" s="637"/>
      <c r="DF31" s="637"/>
      <c r="DG31" s="637"/>
      <c r="DH31" s="637"/>
      <c r="DI31" s="637"/>
      <c r="DJ31" s="637"/>
      <c r="DK31" s="638"/>
      <c r="DL31" s="624">
        <v>353709</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1225288</v>
      </c>
      <c r="S32" s="619"/>
      <c r="T32" s="619"/>
      <c r="U32" s="619"/>
      <c r="V32" s="619"/>
      <c r="W32" s="619"/>
      <c r="X32" s="619"/>
      <c r="Y32" s="620"/>
      <c r="Z32" s="671">
        <v>3.6</v>
      </c>
      <c r="AA32" s="671"/>
      <c r="AB32" s="671"/>
      <c r="AC32" s="671"/>
      <c r="AD32" s="672">
        <v>1680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93.3</v>
      </c>
      <c r="BN32" s="603"/>
      <c r="BO32" s="603"/>
      <c r="BP32" s="603"/>
      <c r="BQ32" s="660"/>
      <c r="BR32" s="681">
        <v>98.7</v>
      </c>
      <c r="BS32" s="603"/>
      <c r="BT32" s="603"/>
      <c r="BU32" s="603"/>
      <c r="BV32" s="603"/>
      <c r="BW32" s="603"/>
      <c r="BX32" s="666">
        <v>93.2</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2187100</v>
      </c>
      <c r="S33" s="619"/>
      <c r="T33" s="619"/>
      <c r="U33" s="619"/>
      <c r="V33" s="619"/>
      <c r="W33" s="619"/>
      <c r="X33" s="619"/>
      <c r="Y33" s="620"/>
      <c r="Z33" s="671">
        <v>6.4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12375439</v>
      </c>
      <c r="CS33" s="637"/>
      <c r="CT33" s="637"/>
      <c r="CU33" s="637"/>
      <c r="CV33" s="637"/>
      <c r="CW33" s="637"/>
      <c r="CX33" s="637"/>
      <c r="CY33" s="638"/>
      <c r="CZ33" s="621">
        <v>37.299999999999997</v>
      </c>
      <c r="DA33" s="639"/>
      <c r="DB33" s="639"/>
      <c r="DC33" s="640"/>
      <c r="DD33" s="624">
        <v>8979894</v>
      </c>
      <c r="DE33" s="637"/>
      <c r="DF33" s="637"/>
      <c r="DG33" s="637"/>
      <c r="DH33" s="637"/>
      <c r="DI33" s="637"/>
      <c r="DJ33" s="637"/>
      <c r="DK33" s="638"/>
      <c r="DL33" s="624">
        <v>6638549</v>
      </c>
      <c r="DM33" s="637"/>
      <c r="DN33" s="637"/>
      <c r="DO33" s="637"/>
      <c r="DP33" s="637"/>
      <c r="DQ33" s="637"/>
      <c r="DR33" s="637"/>
      <c r="DS33" s="637"/>
      <c r="DT33" s="637"/>
      <c r="DU33" s="637"/>
      <c r="DV33" s="638"/>
      <c r="DW33" s="641">
        <v>33.5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5132324</v>
      </c>
      <c r="CS34" s="619"/>
      <c r="CT34" s="619"/>
      <c r="CU34" s="619"/>
      <c r="CV34" s="619"/>
      <c r="CW34" s="619"/>
      <c r="CX34" s="619"/>
      <c r="CY34" s="620"/>
      <c r="CZ34" s="621">
        <v>15.5</v>
      </c>
      <c r="DA34" s="639"/>
      <c r="DB34" s="639"/>
      <c r="DC34" s="640"/>
      <c r="DD34" s="624">
        <v>4050253</v>
      </c>
      <c r="DE34" s="619"/>
      <c r="DF34" s="619"/>
      <c r="DG34" s="619"/>
      <c r="DH34" s="619"/>
      <c r="DI34" s="619"/>
      <c r="DJ34" s="619"/>
      <c r="DK34" s="620"/>
      <c r="DL34" s="624">
        <v>2999553</v>
      </c>
      <c r="DM34" s="619"/>
      <c r="DN34" s="619"/>
      <c r="DO34" s="619"/>
      <c r="DP34" s="619"/>
      <c r="DQ34" s="619"/>
      <c r="DR34" s="619"/>
      <c r="DS34" s="619"/>
      <c r="DT34" s="619"/>
      <c r="DU34" s="619"/>
      <c r="DV34" s="620"/>
      <c r="DW34" s="641">
        <v>15.1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0.9</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3666044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t="s">
        <v>214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223818</v>
      </c>
      <c r="CS35" s="637"/>
      <c r="CT35" s="637"/>
      <c r="CU35" s="637"/>
      <c r="CV35" s="637"/>
      <c r="CW35" s="637"/>
      <c r="CX35" s="637"/>
      <c r="CY35" s="638"/>
      <c r="CZ35" s="621">
        <v>0.7</v>
      </c>
      <c r="DA35" s="639"/>
      <c r="DB35" s="639"/>
      <c r="DC35" s="640"/>
      <c r="DD35" s="624">
        <v>160417</v>
      </c>
      <c r="DE35" s="637"/>
      <c r="DF35" s="637"/>
      <c r="DG35" s="637"/>
      <c r="DH35" s="637"/>
      <c r="DI35" s="637"/>
      <c r="DJ35" s="637"/>
      <c r="DK35" s="638"/>
      <c r="DL35" s="624">
        <v>160417</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34282716</v>
      </c>
      <c r="S36" s="659"/>
      <c r="T36" s="659"/>
      <c r="U36" s="659"/>
      <c r="V36" s="659"/>
      <c r="W36" s="659"/>
      <c r="X36" s="659"/>
      <c r="Y36" s="662"/>
      <c r="Z36" s="663">
        <v>100</v>
      </c>
      <c r="AA36" s="663"/>
      <c r="AB36" s="663"/>
      <c r="AC36" s="663"/>
      <c r="AD36" s="664">
        <v>19539280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489209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-81125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2057665</v>
      </c>
      <c r="CS36" s="619"/>
      <c r="CT36" s="619"/>
      <c r="CU36" s="619"/>
      <c r="CV36" s="619"/>
      <c r="CW36" s="619"/>
      <c r="CX36" s="619"/>
      <c r="CY36" s="620"/>
      <c r="CZ36" s="621">
        <v>6.2</v>
      </c>
      <c r="DA36" s="639"/>
      <c r="DB36" s="639"/>
      <c r="DC36" s="640"/>
      <c r="DD36" s="624">
        <v>1188031</v>
      </c>
      <c r="DE36" s="619"/>
      <c r="DF36" s="619"/>
      <c r="DG36" s="619"/>
      <c r="DH36" s="619"/>
      <c r="DI36" s="619"/>
      <c r="DJ36" s="619"/>
      <c r="DK36" s="620"/>
      <c r="DL36" s="624">
        <v>698866</v>
      </c>
      <c r="DM36" s="619"/>
      <c r="DN36" s="619"/>
      <c r="DO36" s="619"/>
      <c r="DP36" s="619"/>
      <c r="DQ36" s="619"/>
      <c r="DR36" s="619"/>
      <c r="DS36" s="619"/>
      <c r="DT36" s="619"/>
      <c r="DU36" s="619"/>
      <c r="DV36" s="620"/>
      <c r="DW36" s="641">
        <v>3.5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31039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10047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157422</v>
      </c>
      <c r="CS37" s="637"/>
      <c r="CT37" s="637"/>
      <c r="CU37" s="637"/>
      <c r="CV37" s="637"/>
      <c r="CW37" s="637"/>
      <c r="CX37" s="637"/>
      <c r="CY37" s="638"/>
      <c r="CZ37" s="621">
        <v>0.5</v>
      </c>
      <c r="DA37" s="639"/>
      <c r="DB37" s="639"/>
      <c r="DC37" s="640"/>
      <c r="DD37" s="624">
        <v>141622</v>
      </c>
      <c r="DE37" s="637"/>
      <c r="DF37" s="637"/>
      <c r="DG37" s="637"/>
      <c r="DH37" s="637"/>
      <c r="DI37" s="637"/>
      <c r="DJ37" s="637"/>
      <c r="DK37" s="638"/>
      <c r="DL37" s="624">
        <v>138525</v>
      </c>
      <c r="DM37" s="637"/>
      <c r="DN37" s="637"/>
      <c r="DO37" s="637"/>
      <c r="DP37" s="637"/>
      <c r="DQ37" s="637"/>
      <c r="DR37" s="637"/>
      <c r="DS37" s="637"/>
      <c r="DT37" s="637"/>
      <c r="DU37" s="637"/>
      <c r="DV37" s="638"/>
      <c r="DW37" s="641">
        <v>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29123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16801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3605882</v>
      </c>
      <c r="CS38" s="619"/>
      <c r="CT38" s="619"/>
      <c r="CU38" s="619"/>
      <c r="CV38" s="619"/>
      <c r="CW38" s="619"/>
      <c r="CX38" s="619"/>
      <c r="CY38" s="620"/>
      <c r="CZ38" s="621">
        <v>10.9</v>
      </c>
      <c r="DA38" s="639"/>
      <c r="DB38" s="639"/>
      <c r="DC38" s="640"/>
      <c r="DD38" s="624">
        <v>3069486</v>
      </c>
      <c r="DE38" s="619"/>
      <c r="DF38" s="619"/>
      <c r="DG38" s="619"/>
      <c r="DH38" s="619"/>
      <c r="DI38" s="619"/>
      <c r="DJ38" s="619"/>
      <c r="DK38" s="620"/>
      <c r="DL38" s="624">
        <v>2779713</v>
      </c>
      <c r="DM38" s="619"/>
      <c r="DN38" s="619"/>
      <c r="DO38" s="619"/>
      <c r="DP38" s="619"/>
      <c r="DQ38" s="619"/>
      <c r="DR38" s="619"/>
      <c r="DS38" s="619"/>
      <c r="DT38" s="619"/>
      <c r="DU38" s="619"/>
      <c r="DV38" s="620"/>
      <c r="DW38" s="641">
        <v>14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751350</v>
      </c>
      <c r="CS39" s="637"/>
      <c r="CT39" s="637"/>
      <c r="CU39" s="637"/>
      <c r="CV39" s="637"/>
      <c r="CW39" s="637"/>
      <c r="CX39" s="637"/>
      <c r="CY39" s="638"/>
      <c r="CZ39" s="621">
        <v>2.2999999999999998</v>
      </c>
      <c r="DA39" s="639"/>
      <c r="DB39" s="639"/>
      <c r="DC39" s="640"/>
      <c r="DD39" s="624">
        <v>500000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609403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604400</v>
      </c>
      <c r="CS40" s="619"/>
      <c r="CT40" s="619"/>
      <c r="CU40" s="619"/>
      <c r="CV40" s="619"/>
      <c r="CW40" s="619"/>
      <c r="CX40" s="619"/>
      <c r="CY40" s="620"/>
      <c r="CZ40" s="621">
        <v>1.8</v>
      </c>
      <c r="DA40" s="639"/>
      <c r="DB40" s="639"/>
      <c r="DC40" s="640"/>
      <c r="DD40" s="624">
        <v>11707</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2507270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4802359</v>
      </c>
      <c r="CS42" s="619"/>
      <c r="CT42" s="619"/>
      <c r="CU42" s="619"/>
      <c r="CV42" s="619"/>
      <c r="CW42" s="619"/>
      <c r="CX42" s="619"/>
      <c r="CY42" s="620"/>
      <c r="CZ42" s="621">
        <v>14.5</v>
      </c>
      <c r="DA42" s="622"/>
      <c r="DB42" s="622"/>
      <c r="DC42" s="623"/>
      <c r="DD42" s="624">
        <v>1229095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84943</v>
      </c>
      <c r="CS43" s="637"/>
      <c r="CT43" s="637"/>
      <c r="CU43" s="637"/>
      <c r="CV43" s="637"/>
      <c r="CW43" s="637"/>
      <c r="CX43" s="637"/>
      <c r="CY43" s="638"/>
      <c r="CZ43" s="621">
        <v>0.3</v>
      </c>
      <c r="DA43" s="639"/>
      <c r="DB43" s="639"/>
      <c r="DC43" s="640"/>
      <c r="DD43" s="624">
        <v>84943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286</v>
      </c>
      <c r="CE44" s="632"/>
      <c r="CF44" s="615" t="s">
        <v>335</v>
      </c>
      <c r="CG44" s="616"/>
      <c r="CH44" s="616"/>
      <c r="CI44" s="616"/>
      <c r="CJ44" s="616"/>
      <c r="CK44" s="616"/>
      <c r="CL44" s="616"/>
      <c r="CM44" s="616"/>
      <c r="CN44" s="616"/>
      <c r="CO44" s="616"/>
      <c r="CP44" s="616"/>
      <c r="CQ44" s="617"/>
      <c r="CR44" s="618">
        <v>4606777</v>
      </c>
      <c r="CS44" s="619"/>
      <c r="CT44" s="619"/>
      <c r="CU44" s="619"/>
      <c r="CV44" s="619"/>
      <c r="CW44" s="619"/>
      <c r="CX44" s="619"/>
      <c r="CY44" s="620"/>
      <c r="CZ44" s="621">
        <v>13.9</v>
      </c>
      <c r="DA44" s="622"/>
      <c r="DB44" s="622"/>
      <c r="DC44" s="623"/>
      <c r="DD44" s="624">
        <v>1227900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1229442</v>
      </c>
      <c r="CS45" s="637"/>
      <c r="CT45" s="637"/>
      <c r="CU45" s="637"/>
      <c r="CV45" s="637"/>
      <c r="CW45" s="637"/>
      <c r="CX45" s="637"/>
      <c r="CY45" s="638"/>
      <c r="CZ45" s="621">
        <v>3.7</v>
      </c>
      <c r="DA45" s="639"/>
      <c r="DB45" s="639"/>
      <c r="DC45" s="640"/>
      <c r="DD45" s="624">
        <v>58281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3320089</v>
      </c>
      <c r="CS46" s="619"/>
      <c r="CT46" s="619"/>
      <c r="CU46" s="619"/>
      <c r="CV46" s="619"/>
      <c r="CW46" s="619"/>
      <c r="CX46" s="619"/>
      <c r="CY46" s="620"/>
      <c r="CZ46" s="621">
        <v>10</v>
      </c>
      <c r="DA46" s="622"/>
      <c r="DB46" s="622"/>
      <c r="DC46" s="623"/>
      <c r="DD46" s="624">
        <v>1160579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195582</v>
      </c>
      <c r="CS47" s="637"/>
      <c r="CT47" s="637"/>
      <c r="CU47" s="637"/>
      <c r="CV47" s="637"/>
      <c r="CW47" s="637"/>
      <c r="CX47" s="637"/>
      <c r="CY47" s="638"/>
      <c r="CZ47" s="621">
        <v>0.6</v>
      </c>
      <c r="DA47" s="639"/>
      <c r="DB47" s="639"/>
      <c r="DC47" s="640"/>
      <c r="DD47" s="624">
        <v>1195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33180297</v>
      </c>
      <c r="CS49" s="603"/>
      <c r="CT49" s="603"/>
      <c r="CU49" s="603"/>
      <c r="CV49" s="603"/>
      <c r="CW49" s="603"/>
      <c r="CX49" s="603"/>
      <c r="CY49" s="604"/>
      <c r="CZ49" s="605">
        <v>100</v>
      </c>
      <c r="DA49" s="606"/>
      <c r="DB49" s="606"/>
      <c r="DC49" s="607"/>
      <c r="DD49" s="608">
        <v>21401293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2" t="s">
        <v>346</v>
      </c>
      <c r="B5" s="1023"/>
      <c r="C5" s="1023"/>
      <c r="D5" s="1023"/>
      <c r="E5" s="1023"/>
      <c r="F5" s="1023"/>
      <c r="G5" s="1023"/>
      <c r="H5" s="1023"/>
      <c r="I5" s="1023"/>
      <c r="J5" s="1023"/>
      <c r="K5" s="1023"/>
      <c r="L5" s="1023"/>
      <c r="M5" s="1023"/>
      <c r="N5" s="1023"/>
      <c r="O5" s="1023"/>
      <c r="P5" s="1024"/>
      <c r="Q5" s="1028" t="s">
        <v>347</v>
      </c>
      <c r="R5" s="1029"/>
      <c r="S5" s="1029"/>
      <c r="T5" s="1029"/>
      <c r="U5" s="1030"/>
      <c r="V5" s="1028" t="s">
        <v>348</v>
      </c>
      <c r="W5" s="1029"/>
      <c r="X5" s="1029"/>
      <c r="Y5" s="1029"/>
      <c r="Z5" s="1030"/>
      <c r="AA5" s="1028" t="s">
        <v>349</v>
      </c>
      <c r="AB5" s="1029"/>
      <c r="AC5" s="1029"/>
      <c r="AD5" s="1029"/>
      <c r="AE5" s="1029"/>
      <c r="AF5" s="1140" t="s">
        <v>350</v>
      </c>
      <c r="AG5" s="1029"/>
      <c r="AH5" s="1029"/>
      <c r="AI5" s="1029"/>
      <c r="AJ5" s="1044"/>
      <c r="AK5" s="1029" t="s">
        <v>351</v>
      </c>
      <c r="AL5" s="1029"/>
      <c r="AM5" s="1029"/>
      <c r="AN5" s="1029"/>
      <c r="AO5" s="1030"/>
      <c r="AP5" s="1028" t="s">
        <v>352</v>
      </c>
      <c r="AQ5" s="1029"/>
      <c r="AR5" s="1029"/>
      <c r="AS5" s="1029"/>
      <c r="AT5" s="1030"/>
      <c r="AU5" s="1028" t="s">
        <v>353</v>
      </c>
      <c r="AV5" s="1029"/>
      <c r="AW5" s="1029"/>
      <c r="AX5" s="1029"/>
      <c r="AY5" s="1044"/>
      <c r="AZ5" s="207"/>
      <c r="BA5" s="207"/>
      <c r="BB5" s="207"/>
      <c r="BC5" s="207"/>
      <c r="BD5" s="207"/>
      <c r="BE5" s="208"/>
      <c r="BF5" s="208"/>
      <c r="BG5" s="208"/>
      <c r="BH5" s="208"/>
      <c r="BI5" s="208"/>
      <c r="BJ5" s="208"/>
      <c r="BK5" s="208"/>
      <c r="BL5" s="208"/>
      <c r="BM5" s="208"/>
      <c r="BN5" s="208"/>
      <c r="BO5" s="208"/>
      <c r="BP5" s="208"/>
      <c r="BQ5" s="1022" t="s">
        <v>354</v>
      </c>
      <c r="BR5" s="1023"/>
      <c r="BS5" s="1023"/>
      <c r="BT5" s="1023"/>
      <c r="BU5" s="1023"/>
      <c r="BV5" s="1023"/>
      <c r="BW5" s="1023"/>
      <c r="BX5" s="1023"/>
      <c r="BY5" s="1023"/>
      <c r="BZ5" s="1023"/>
      <c r="CA5" s="1023"/>
      <c r="CB5" s="1023"/>
      <c r="CC5" s="1023"/>
      <c r="CD5" s="1023"/>
      <c r="CE5" s="1023"/>
      <c r="CF5" s="1023"/>
      <c r="CG5" s="1024"/>
      <c r="CH5" s="1028" t="s">
        <v>355</v>
      </c>
      <c r="CI5" s="1029"/>
      <c r="CJ5" s="1029"/>
      <c r="CK5" s="1029"/>
      <c r="CL5" s="1030"/>
      <c r="CM5" s="1028" t="s">
        <v>356</v>
      </c>
      <c r="CN5" s="1029"/>
      <c r="CO5" s="1029"/>
      <c r="CP5" s="1029"/>
      <c r="CQ5" s="1030"/>
      <c r="CR5" s="1028" t="s">
        <v>357</v>
      </c>
      <c r="CS5" s="1029"/>
      <c r="CT5" s="1029"/>
      <c r="CU5" s="1029"/>
      <c r="CV5" s="1030"/>
      <c r="CW5" s="1028" t="s">
        <v>358</v>
      </c>
      <c r="CX5" s="1029"/>
      <c r="CY5" s="1029"/>
      <c r="CZ5" s="1029"/>
      <c r="DA5" s="1030"/>
      <c r="DB5" s="1028" t="s">
        <v>359</v>
      </c>
      <c r="DC5" s="1029"/>
      <c r="DD5" s="1029"/>
      <c r="DE5" s="1029"/>
      <c r="DF5" s="1030"/>
      <c r="DG5" s="1125" t="s">
        <v>360</v>
      </c>
      <c r="DH5" s="1126"/>
      <c r="DI5" s="1126"/>
      <c r="DJ5" s="1126"/>
      <c r="DK5" s="1127"/>
      <c r="DL5" s="1125" t="s">
        <v>361</v>
      </c>
      <c r="DM5" s="1126"/>
      <c r="DN5" s="1126"/>
      <c r="DO5" s="1126"/>
      <c r="DP5" s="1127"/>
      <c r="DQ5" s="1028" t="s">
        <v>362</v>
      </c>
      <c r="DR5" s="1029"/>
      <c r="DS5" s="1029"/>
      <c r="DT5" s="1029"/>
      <c r="DU5" s="1030"/>
      <c r="DV5" s="1028" t="s">
        <v>353</v>
      </c>
      <c r="DW5" s="1029"/>
      <c r="DX5" s="1029"/>
      <c r="DY5" s="1029"/>
      <c r="DZ5" s="1044"/>
      <c r="EA5" s="205"/>
    </row>
    <row r="6" spans="1:131" s="206"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x14ac:dyDescent="0.15">
      <c r="A7" s="209">
        <v>1</v>
      </c>
      <c r="B7" s="1077" t="s">
        <v>363</v>
      </c>
      <c r="C7" s="1078"/>
      <c r="D7" s="1078"/>
      <c r="E7" s="1078"/>
      <c r="F7" s="1078"/>
      <c r="G7" s="1078"/>
      <c r="H7" s="1078"/>
      <c r="I7" s="1078"/>
      <c r="J7" s="1078"/>
      <c r="K7" s="1078"/>
      <c r="L7" s="1078"/>
      <c r="M7" s="1078"/>
      <c r="N7" s="1078"/>
      <c r="O7" s="1078"/>
      <c r="P7" s="1079"/>
      <c r="Q7" s="1131">
        <v>33872</v>
      </c>
      <c r="R7" s="1132"/>
      <c r="S7" s="1132"/>
      <c r="T7" s="1132"/>
      <c r="U7" s="1132"/>
      <c r="V7" s="1132">
        <v>32793</v>
      </c>
      <c r="W7" s="1132"/>
      <c r="X7" s="1132"/>
      <c r="Y7" s="1132"/>
      <c r="Z7" s="1132"/>
      <c r="AA7" s="1132">
        <v>1079</v>
      </c>
      <c r="AB7" s="1132"/>
      <c r="AC7" s="1132"/>
      <c r="AD7" s="1132"/>
      <c r="AE7" s="1133"/>
      <c r="AF7" s="1134">
        <v>439</v>
      </c>
      <c r="AG7" s="1135"/>
      <c r="AH7" s="1135"/>
      <c r="AI7" s="1135"/>
      <c r="AJ7" s="1136"/>
      <c r="AK7" s="1118">
        <v>823</v>
      </c>
      <c r="AL7" s="1119"/>
      <c r="AM7" s="1119"/>
      <c r="AN7" s="1119"/>
      <c r="AO7" s="1119"/>
      <c r="AP7" s="1119">
        <v>33759</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t="s">
        <v>556</v>
      </c>
      <c r="BS7" s="1122" t="s">
        <v>543</v>
      </c>
      <c r="BT7" s="1123"/>
      <c r="BU7" s="1123"/>
      <c r="BV7" s="1123"/>
      <c r="BW7" s="1123"/>
      <c r="BX7" s="1123"/>
      <c r="BY7" s="1123"/>
      <c r="BZ7" s="1123"/>
      <c r="CA7" s="1123"/>
      <c r="CB7" s="1123"/>
      <c r="CC7" s="1123"/>
      <c r="CD7" s="1123"/>
      <c r="CE7" s="1123"/>
      <c r="CF7" s="1123"/>
      <c r="CG7" s="1124"/>
      <c r="CH7" s="1115">
        <v>1</v>
      </c>
      <c r="CI7" s="1116"/>
      <c r="CJ7" s="1116"/>
      <c r="CK7" s="1116"/>
      <c r="CL7" s="1117"/>
      <c r="CM7" s="1115">
        <v>99</v>
      </c>
      <c r="CN7" s="1116"/>
      <c r="CO7" s="1116"/>
      <c r="CP7" s="1116"/>
      <c r="CQ7" s="1117"/>
      <c r="CR7" s="1115">
        <v>5</v>
      </c>
      <c r="CS7" s="1116"/>
      <c r="CT7" s="1116"/>
      <c r="CU7" s="1116"/>
      <c r="CV7" s="1117"/>
      <c r="CW7" s="1115" t="s">
        <v>555</v>
      </c>
      <c r="CX7" s="1116"/>
      <c r="CY7" s="1116"/>
      <c r="CZ7" s="1116"/>
      <c r="DA7" s="1117"/>
      <c r="DB7" s="1115" t="s">
        <v>555</v>
      </c>
      <c r="DC7" s="1116"/>
      <c r="DD7" s="1116"/>
      <c r="DE7" s="1116"/>
      <c r="DF7" s="1117"/>
      <c r="DG7" s="1115">
        <v>590</v>
      </c>
      <c r="DH7" s="1116"/>
      <c r="DI7" s="1116"/>
      <c r="DJ7" s="1116"/>
      <c r="DK7" s="1117"/>
      <c r="DL7" s="1115" t="s">
        <v>555</v>
      </c>
      <c r="DM7" s="1116"/>
      <c r="DN7" s="1116"/>
      <c r="DO7" s="1116"/>
      <c r="DP7" s="1117"/>
      <c r="DQ7" s="1115">
        <v>577</v>
      </c>
      <c r="DR7" s="1116"/>
      <c r="DS7" s="1116"/>
      <c r="DT7" s="1116"/>
      <c r="DU7" s="1117"/>
      <c r="DV7" s="1142"/>
      <c r="DW7" s="1143"/>
      <c r="DX7" s="1143"/>
      <c r="DY7" s="1143"/>
      <c r="DZ7" s="1144"/>
      <c r="EA7" s="205"/>
    </row>
    <row r="8" spans="1:131" s="206" customFormat="1" ht="26.25" customHeight="1" x14ac:dyDescent="0.15">
      <c r="A8" s="212">
        <v>2</v>
      </c>
      <c r="B8" s="1064" t="s">
        <v>364</v>
      </c>
      <c r="C8" s="1065"/>
      <c r="D8" s="1065"/>
      <c r="E8" s="1065"/>
      <c r="F8" s="1065"/>
      <c r="G8" s="1065"/>
      <c r="H8" s="1065"/>
      <c r="I8" s="1065"/>
      <c r="J8" s="1065"/>
      <c r="K8" s="1065"/>
      <c r="L8" s="1065"/>
      <c r="M8" s="1065"/>
      <c r="N8" s="1065"/>
      <c r="O8" s="1065"/>
      <c r="P8" s="1066"/>
      <c r="Q8" s="1070">
        <v>8</v>
      </c>
      <c r="R8" s="1071"/>
      <c r="S8" s="1071"/>
      <c r="T8" s="1071"/>
      <c r="U8" s="1071"/>
      <c r="V8" s="1071">
        <v>9</v>
      </c>
      <c r="W8" s="1071"/>
      <c r="X8" s="1071"/>
      <c r="Y8" s="1071"/>
      <c r="Z8" s="1071"/>
      <c r="AA8" s="1071">
        <v>-1</v>
      </c>
      <c r="AB8" s="1071"/>
      <c r="AC8" s="1071"/>
      <c r="AD8" s="1071"/>
      <c r="AE8" s="1072"/>
      <c r="AF8" s="1046">
        <v>-1</v>
      </c>
      <c r="AG8" s="1047"/>
      <c r="AH8" s="1047"/>
      <c r="AI8" s="1047"/>
      <c r="AJ8" s="1048"/>
      <c r="AK8" s="1113">
        <v>1</v>
      </c>
      <c r="AL8" s="1114"/>
      <c r="AM8" s="1114"/>
      <c r="AN8" s="1114"/>
      <c r="AO8" s="1114"/>
      <c r="AP8" s="1114">
        <v>8</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t="s">
        <v>544</v>
      </c>
      <c r="BT8" s="1042"/>
      <c r="BU8" s="1042"/>
      <c r="BV8" s="1042"/>
      <c r="BW8" s="1042"/>
      <c r="BX8" s="1042"/>
      <c r="BY8" s="1042"/>
      <c r="BZ8" s="1042"/>
      <c r="CA8" s="1042"/>
      <c r="CB8" s="1042"/>
      <c r="CC8" s="1042"/>
      <c r="CD8" s="1042"/>
      <c r="CE8" s="1042"/>
      <c r="CF8" s="1042"/>
      <c r="CG8" s="1043"/>
      <c r="CH8" s="1016">
        <v>60</v>
      </c>
      <c r="CI8" s="1017"/>
      <c r="CJ8" s="1017"/>
      <c r="CK8" s="1017"/>
      <c r="CL8" s="1018"/>
      <c r="CM8" s="1016">
        <v>418</v>
      </c>
      <c r="CN8" s="1017"/>
      <c r="CO8" s="1017"/>
      <c r="CP8" s="1017"/>
      <c r="CQ8" s="1018"/>
      <c r="CR8" s="1016">
        <v>1681</v>
      </c>
      <c r="CS8" s="1017"/>
      <c r="CT8" s="1017"/>
      <c r="CU8" s="1017"/>
      <c r="CV8" s="1018"/>
      <c r="CW8" s="1016" t="s">
        <v>557</v>
      </c>
      <c r="CX8" s="1017"/>
      <c r="CY8" s="1017"/>
      <c r="CZ8" s="1017"/>
      <c r="DA8" s="1018"/>
      <c r="DB8" s="1016" t="s">
        <v>557</v>
      </c>
      <c r="DC8" s="1017"/>
      <c r="DD8" s="1017"/>
      <c r="DE8" s="1017"/>
      <c r="DF8" s="1018"/>
      <c r="DG8" s="1016" t="s">
        <v>557</v>
      </c>
      <c r="DH8" s="1017"/>
      <c r="DI8" s="1017"/>
      <c r="DJ8" s="1017"/>
      <c r="DK8" s="1018"/>
      <c r="DL8" s="1016" t="s">
        <v>557</v>
      </c>
      <c r="DM8" s="1017"/>
      <c r="DN8" s="1017"/>
      <c r="DO8" s="1017"/>
      <c r="DP8" s="1018"/>
      <c r="DQ8" s="1016" t="s">
        <v>557</v>
      </c>
      <c r="DR8" s="1017"/>
      <c r="DS8" s="1017"/>
      <c r="DT8" s="1017"/>
      <c r="DU8" s="1018"/>
      <c r="DV8" s="1019"/>
      <c r="DW8" s="1020"/>
      <c r="DX8" s="1020"/>
      <c r="DY8" s="1020"/>
      <c r="DZ8" s="1021"/>
      <c r="EA8" s="205"/>
    </row>
    <row r="9" spans="1:131" s="206" customFormat="1" ht="26.25" customHeight="1" x14ac:dyDescent="0.15">
      <c r="A9" s="212">
        <v>3</v>
      </c>
      <c r="B9" s="1064" t="s">
        <v>365</v>
      </c>
      <c r="C9" s="1065"/>
      <c r="D9" s="1065"/>
      <c r="E9" s="1065"/>
      <c r="F9" s="1065"/>
      <c r="G9" s="1065"/>
      <c r="H9" s="1065"/>
      <c r="I9" s="1065"/>
      <c r="J9" s="1065"/>
      <c r="K9" s="1065"/>
      <c r="L9" s="1065"/>
      <c r="M9" s="1065"/>
      <c r="N9" s="1065"/>
      <c r="O9" s="1065"/>
      <c r="P9" s="1066"/>
      <c r="Q9" s="1070">
        <v>10</v>
      </c>
      <c r="R9" s="1071"/>
      <c r="S9" s="1071"/>
      <c r="T9" s="1071"/>
      <c r="U9" s="1071"/>
      <c r="V9" s="1071">
        <v>4</v>
      </c>
      <c r="W9" s="1071"/>
      <c r="X9" s="1071"/>
      <c r="Y9" s="1071"/>
      <c r="Z9" s="1071"/>
      <c r="AA9" s="1071">
        <v>6</v>
      </c>
      <c r="AB9" s="1071"/>
      <c r="AC9" s="1071"/>
      <c r="AD9" s="1071"/>
      <c r="AE9" s="1072"/>
      <c r="AF9" s="1046">
        <v>6</v>
      </c>
      <c r="AG9" s="1047"/>
      <c r="AH9" s="1047"/>
      <c r="AI9" s="1047"/>
      <c r="AJ9" s="1048"/>
      <c r="AK9" s="1113" t="s">
        <v>551</v>
      </c>
      <c r="AL9" s="1114"/>
      <c r="AM9" s="1114"/>
      <c r="AN9" s="1114"/>
      <c r="AO9" s="1114"/>
      <c r="AP9" s="1114" t="s">
        <v>551</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x14ac:dyDescent="0.15">
      <c r="A10" s="212">
        <v>4</v>
      </c>
      <c r="B10" s="1064" t="s">
        <v>366</v>
      </c>
      <c r="C10" s="1065"/>
      <c r="D10" s="1065"/>
      <c r="E10" s="1065"/>
      <c r="F10" s="1065"/>
      <c r="G10" s="1065"/>
      <c r="H10" s="1065"/>
      <c r="I10" s="1065"/>
      <c r="J10" s="1065"/>
      <c r="K10" s="1065"/>
      <c r="L10" s="1065"/>
      <c r="M10" s="1065"/>
      <c r="N10" s="1065"/>
      <c r="O10" s="1065"/>
      <c r="P10" s="1066"/>
      <c r="Q10" s="1070">
        <v>367</v>
      </c>
      <c r="R10" s="1071"/>
      <c r="S10" s="1071"/>
      <c r="T10" s="1071"/>
      <c r="U10" s="1071"/>
      <c r="V10" s="1071">
        <v>362</v>
      </c>
      <c r="W10" s="1071"/>
      <c r="X10" s="1071"/>
      <c r="Y10" s="1071"/>
      <c r="Z10" s="1071"/>
      <c r="AA10" s="1071">
        <v>5</v>
      </c>
      <c r="AB10" s="1071"/>
      <c r="AC10" s="1071"/>
      <c r="AD10" s="1071"/>
      <c r="AE10" s="1072"/>
      <c r="AF10" s="1046">
        <v>5</v>
      </c>
      <c r="AG10" s="1047"/>
      <c r="AH10" s="1047"/>
      <c r="AI10" s="1047"/>
      <c r="AJ10" s="1048"/>
      <c r="AK10" s="1113">
        <v>2</v>
      </c>
      <c r="AL10" s="1114"/>
      <c r="AM10" s="1114"/>
      <c r="AN10" s="1114"/>
      <c r="AO10" s="1114"/>
      <c r="AP10" s="1114" t="s">
        <v>551</v>
      </c>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x14ac:dyDescent="0.15">
      <c r="A11" s="212">
        <v>5</v>
      </c>
      <c r="B11" s="1064" t="s">
        <v>367</v>
      </c>
      <c r="C11" s="1065"/>
      <c r="D11" s="1065"/>
      <c r="E11" s="1065"/>
      <c r="F11" s="1065"/>
      <c r="G11" s="1065"/>
      <c r="H11" s="1065"/>
      <c r="I11" s="1065"/>
      <c r="J11" s="1065"/>
      <c r="K11" s="1065"/>
      <c r="L11" s="1065"/>
      <c r="M11" s="1065"/>
      <c r="N11" s="1065"/>
      <c r="O11" s="1065"/>
      <c r="P11" s="1066"/>
      <c r="Q11" s="1070">
        <v>14</v>
      </c>
      <c r="R11" s="1071"/>
      <c r="S11" s="1071"/>
      <c r="T11" s="1071"/>
      <c r="U11" s="1071"/>
      <c r="V11" s="1071">
        <v>14</v>
      </c>
      <c r="W11" s="1071"/>
      <c r="X11" s="1071"/>
      <c r="Y11" s="1071"/>
      <c r="Z11" s="1071"/>
      <c r="AA11" s="1071">
        <v>0</v>
      </c>
      <c r="AB11" s="1071"/>
      <c r="AC11" s="1071"/>
      <c r="AD11" s="1071"/>
      <c r="AE11" s="1072"/>
      <c r="AF11" s="1046">
        <v>0</v>
      </c>
      <c r="AG11" s="1047"/>
      <c r="AH11" s="1047"/>
      <c r="AI11" s="1047"/>
      <c r="AJ11" s="1048"/>
      <c r="AK11" s="1113">
        <v>12</v>
      </c>
      <c r="AL11" s="1114"/>
      <c r="AM11" s="1114"/>
      <c r="AN11" s="1114"/>
      <c r="AO11" s="1114"/>
      <c r="AP11" s="1114" t="s">
        <v>551</v>
      </c>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x14ac:dyDescent="0.15">
      <c r="A12" s="212">
        <v>6</v>
      </c>
      <c r="B12" s="1064" t="s">
        <v>368</v>
      </c>
      <c r="C12" s="1065"/>
      <c r="D12" s="1065"/>
      <c r="E12" s="1065"/>
      <c r="F12" s="1065"/>
      <c r="G12" s="1065"/>
      <c r="H12" s="1065"/>
      <c r="I12" s="1065"/>
      <c r="J12" s="1065"/>
      <c r="K12" s="1065"/>
      <c r="L12" s="1065"/>
      <c r="M12" s="1065"/>
      <c r="N12" s="1065"/>
      <c r="O12" s="1065"/>
      <c r="P12" s="1066"/>
      <c r="Q12" s="1070">
        <v>33</v>
      </c>
      <c r="R12" s="1071"/>
      <c r="S12" s="1071"/>
      <c r="T12" s="1071"/>
      <c r="U12" s="1071"/>
      <c r="V12" s="1071">
        <v>21</v>
      </c>
      <c r="W12" s="1071"/>
      <c r="X12" s="1071"/>
      <c r="Y12" s="1071"/>
      <c r="Z12" s="1071"/>
      <c r="AA12" s="1071">
        <v>12</v>
      </c>
      <c r="AB12" s="1071"/>
      <c r="AC12" s="1071"/>
      <c r="AD12" s="1071"/>
      <c r="AE12" s="1072"/>
      <c r="AF12" s="1046">
        <v>12</v>
      </c>
      <c r="AG12" s="1047"/>
      <c r="AH12" s="1047"/>
      <c r="AI12" s="1047"/>
      <c r="AJ12" s="1048"/>
      <c r="AK12" s="1113" t="s">
        <v>551</v>
      </c>
      <c r="AL12" s="1114"/>
      <c r="AM12" s="1114"/>
      <c r="AN12" s="1114"/>
      <c r="AO12" s="1114"/>
      <c r="AP12" s="1114" t="s">
        <v>551</v>
      </c>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x14ac:dyDescent="0.15">
      <c r="A13" s="212">
        <v>7</v>
      </c>
      <c r="B13" s="1064" t="s">
        <v>369</v>
      </c>
      <c r="C13" s="1065"/>
      <c r="D13" s="1065"/>
      <c r="E13" s="1065"/>
      <c r="F13" s="1065"/>
      <c r="G13" s="1065"/>
      <c r="H13" s="1065"/>
      <c r="I13" s="1065"/>
      <c r="J13" s="1065"/>
      <c r="K13" s="1065"/>
      <c r="L13" s="1065"/>
      <c r="M13" s="1065"/>
      <c r="N13" s="1065"/>
      <c r="O13" s="1065"/>
      <c r="P13" s="1066"/>
      <c r="Q13" s="1070">
        <v>6</v>
      </c>
      <c r="R13" s="1071"/>
      <c r="S13" s="1071"/>
      <c r="T13" s="1071"/>
      <c r="U13" s="1071"/>
      <c r="V13" s="1071">
        <v>3</v>
      </c>
      <c r="W13" s="1071"/>
      <c r="X13" s="1071"/>
      <c r="Y13" s="1071"/>
      <c r="Z13" s="1071"/>
      <c r="AA13" s="1071">
        <v>3</v>
      </c>
      <c r="AB13" s="1071"/>
      <c r="AC13" s="1071"/>
      <c r="AD13" s="1071"/>
      <c r="AE13" s="1072"/>
      <c r="AF13" s="1046">
        <v>3</v>
      </c>
      <c r="AG13" s="1047"/>
      <c r="AH13" s="1047"/>
      <c r="AI13" s="1047"/>
      <c r="AJ13" s="1048"/>
      <c r="AK13" s="1113" t="s">
        <v>551</v>
      </c>
      <c r="AL13" s="1114"/>
      <c r="AM13" s="1114"/>
      <c r="AN13" s="1114"/>
      <c r="AO13" s="1114"/>
      <c r="AP13" s="1114" t="s">
        <v>551</v>
      </c>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x14ac:dyDescent="0.15">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x14ac:dyDescent="0.15">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x14ac:dyDescent="0.15">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x14ac:dyDescent="0.15">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x14ac:dyDescent="0.15">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x14ac:dyDescent="0.15">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x14ac:dyDescent="0.15">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x14ac:dyDescent="0.2">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x14ac:dyDescent="0.15">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370</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x14ac:dyDescent="0.2">
      <c r="A23" s="215" t="s">
        <v>371</v>
      </c>
      <c r="B23" s="970" t="s">
        <v>372</v>
      </c>
      <c r="C23" s="971"/>
      <c r="D23" s="971"/>
      <c r="E23" s="971"/>
      <c r="F23" s="971"/>
      <c r="G23" s="971"/>
      <c r="H23" s="971"/>
      <c r="I23" s="971"/>
      <c r="J23" s="971"/>
      <c r="K23" s="971"/>
      <c r="L23" s="971"/>
      <c r="M23" s="971"/>
      <c r="N23" s="971"/>
      <c r="O23" s="971"/>
      <c r="P23" s="972"/>
      <c r="Q23" s="1095">
        <v>34292</v>
      </c>
      <c r="R23" s="1096"/>
      <c r="S23" s="1096"/>
      <c r="T23" s="1096"/>
      <c r="U23" s="1096"/>
      <c r="V23" s="1096">
        <v>33189</v>
      </c>
      <c r="W23" s="1096"/>
      <c r="X23" s="1096"/>
      <c r="Y23" s="1096"/>
      <c r="Z23" s="1096"/>
      <c r="AA23" s="1096">
        <v>1103</v>
      </c>
      <c r="AB23" s="1096"/>
      <c r="AC23" s="1096"/>
      <c r="AD23" s="1096"/>
      <c r="AE23" s="1097"/>
      <c r="AF23" s="1098">
        <v>463</v>
      </c>
      <c r="AG23" s="1096"/>
      <c r="AH23" s="1096"/>
      <c r="AI23" s="1096"/>
      <c r="AJ23" s="1099"/>
      <c r="AK23" s="1100"/>
      <c r="AL23" s="1101"/>
      <c r="AM23" s="1101"/>
      <c r="AN23" s="1101"/>
      <c r="AO23" s="1101"/>
      <c r="AP23" s="1096">
        <v>33766</v>
      </c>
      <c r="AQ23" s="1096"/>
      <c r="AR23" s="1096"/>
      <c r="AS23" s="1096"/>
      <c r="AT23" s="1096"/>
      <c r="AU23" s="1102"/>
      <c r="AV23" s="1102"/>
      <c r="AW23" s="1102"/>
      <c r="AX23" s="1102"/>
      <c r="AY23" s="1103"/>
      <c r="AZ23" s="1092" t="s">
        <v>110</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x14ac:dyDescent="0.15">
      <c r="A24" s="1091" t="s">
        <v>373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x14ac:dyDescent="0.2">
      <c r="A25" s="1090" t="s">
        <v>374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x14ac:dyDescent="0.15">
      <c r="A26" s="1022" t="s">
        <v>346</v>
      </c>
      <c r="B26" s="1023"/>
      <c r="C26" s="1023"/>
      <c r="D26" s="1023"/>
      <c r="E26" s="1023"/>
      <c r="F26" s="1023"/>
      <c r="G26" s="1023"/>
      <c r="H26" s="1023"/>
      <c r="I26" s="1023"/>
      <c r="J26" s="1023"/>
      <c r="K26" s="1023"/>
      <c r="L26" s="1023"/>
      <c r="M26" s="1023"/>
      <c r="N26" s="1023"/>
      <c r="O26" s="1023"/>
      <c r="P26" s="1024"/>
      <c r="Q26" s="1028" t="s">
        <v>375</v>
      </c>
      <c r="R26" s="1029"/>
      <c r="S26" s="1029"/>
      <c r="T26" s="1029"/>
      <c r="U26" s="1030"/>
      <c r="V26" s="1028" t="s">
        <v>376</v>
      </c>
      <c r="W26" s="1029"/>
      <c r="X26" s="1029"/>
      <c r="Y26" s="1029"/>
      <c r="Z26" s="1030"/>
      <c r="AA26" s="1028" t="s">
        <v>377</v>
      </c>
      <c r="AB26" s="1029"/>
      <c r="AC26" s="1029"/>
      <c r="AD26" s="1029"/>
      <c r="AE26" s="1029"/>
      <c r="AF26" s="1086" t="s">
        <v>378</v>
      </c>
      <c r="AG26" s="1035"/>
      <c r="AH26" s="1035"/>
      <c r="AI26" s="1035"/>
      <c r="AJ26" s="1087"/>
      <c r="AK26" s="1029" t="s">
        <v>379</v>
      </c>
      <c r="AL26" s="1029"/>
      <c r="AM26" s="1029"/>
      <c r="AN26" s="1029"/>
      <c r="AO26" s="1030"/>
      <c r="AP26" s="1028" t="s">
        <v>380</v>
      </c>
      <c r="AQ26" s="1029"/>
      <c r="AR26" s="1029"/>
      <c r="AS26" s="1029"/>
      <c r="AT26" s="1030"/>
      <c r="AU26" s="1028" t="s">
        <v>381</v>
      </c>
      <c r="AV26" s="1029"/>
      <c r="AW26" s="1029"/>
      <c r="AX26" s="1029"/>
      <c r="AY26" s="1030"/>
      <c r="AZ26" s="1028" t="s">
        <v>382</v>
      </c>
      <c r="BA26" s="1029"/>
      <c r="BB26" s="1029"/>
      <c r="BC26" s="1029"/>
      <c r="BD26" s="1030"/>
      <c r="BE26" s="1028" t="s">
        <v>353</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x14ac:dyDescent="0.15">
      <c r="A28" s="217">
        <v>1</v>
      </c>
      <c r="B28" s="1077" t="s">
        <v>383</v>
      </c>
      <c r="C28" s="1078"/>
      <c r="D28" s="1078"/>
      <c r="E28" s="1078"/>
      <c r="F28" s="1078"/>
      <c r="G28" s="1078"/>
      <c r="H28" s="1078"/>
      <c r="I28" s="1078"/>
      <c r="J28" s="1078"/>
      <c r="K28" s="1078"/>
      <c r="L28" s="1078"/>
      <c r="M28" s="1078"/>
      <c r="N28" s="1078"/>
      <c r="O28" s="1078"/>
      <c r="P28" s="1079"/>
      <c r="Q28" s="1080">
        <v>9217</v>
      </c>
      <c r="R28" s="1081"/>
      <c r="S28" s="1081"/>
      <c r="T28" s="1081"/>
      <c r="U28" s="1081"/>
      <c r="V28" s="1081">
        <v>9217</v>
      </c>
      <c r="W28" s="1081"/>
      <c r="X28" s="1081"/>
      <c r="Y28" s="1081"/>
      <c r="Z28" s="1081"/>
      <c r="AA28" s="1081">
        <v>0</v>
      </c>
      <c r="AB28" s="1081"/>
      <c r="AC28" s="1081"/>
      <c r="AD28" s="1081"/>
      <c r="AE28" s="1082"/>
      <c r="AF28" s="1083">
        <v>0</v>
      </c>
      <c r="AG28" s="1081"/>
      <c r="AH28" s="1081"/>
      <c r="AI28" s="1081"/>
      <c r="AJ28" s="1084"/>
      <c r="AK28" s="1085">
        <v>609</v>
      </c>
      <c r="AL28" s="1073"/>
      <c r="AM28" s="1073"/>
      <c r="AN28" s="1073"/>
      <c r="AO28" s="1073"/>
      <c r="AP28" s="1073" t="s">
        <v>551</v>
      </c>
      <c r="AQ28" s="1073"/>
      <c r="AR28" s="1073"/>
      <c r="AS28" s="1073"/>
      <c r="AT28" s="1073"/>
      <c r="AU28" s="1073" t="s">
        <v>551</v>
      </c>
      <c r="AV28" s="1073"/>
      <c r="AW28" s="1073"/>
      <c r="AX28" s="1073"/>
      <c r="AY28" s="1073"/>
      <c r="AZ28" s="1074" t="s">
        <v>551</v>
      </c>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x14ac:dyDescent="0.15">
      <c r="A29" s="217">
        <v>2</v>
      </c>
      <c r="B29" s="1064" t="s">
        <v>384</v>
      </c>
      <c r="C29" s="1065"/>
      <c r="D29" s="1065"/>
      <c r="E29" s="1065"/>
      <c r="F29" s="1065"/>
      <c r="G29" s="1065"/>
      <c r="H29" s="1065"/>
      <c r="I29" s="1065"/>
      <c r="J29" s="1065"/>
      <c r="K29" s="1065"/>
      <c r="L29" s="1065"/>
      <c r="M29" s="1065"/>
      <c r="N29" s="1065"/>
      <c r="O29" s="1065"/>
      <c r="P29" s="1066"/>
      <c r="Q29" s="1070">
        <v>89</v>
      </c>
      <c r="R29" s="1071"/>
      <c r="S29" s="1071"/>
      <c r="T29" s="1071"/>
      <c r="U29" s="1071"/>
      <c r="V29" s="1071">
        <v>84</v>
      </c>
      <c r="W29" s="1071"/>
      <c r="X29" s="1071"/>
      <c r="Y29" s="1071"/>
      <c r="Z29" s="1071"/>
      <c r="AA29" s="1071">
        <v>5</v>
      </c>
      <c r="AB29" s="1071"/>
      <c r="AC29" s="1071"/>
      <c r="AD29" s="1071"/>
      <c r="AE29" s="1072"/>
      <c r="AF29" s="1046">
        <v>5</v>
      </c>
      <c r="AG29" s="1047"/>
      <c r="AH29" s="1047"/>
      <c r="AI29" s="1047"/>
      <c r="AJ29" s="1048"/>
      <c r="AK29" s="1006" t="s">
        <v>551</v>
      </c>
      <c r="AL29" s="997"/>
      <c r="AM29" s="997"/>
      <c r="AN29" s="997"/>
      <c r="AO29" s="997"/>
      <c r="AP29" s="997" t="s">
        <v>551</v>
      </c>
      <c r="AQ29" s="997"/>
      <c r="AR29" s="997"/>
      <c r="AS29" s="997"/>
      <c r="AT29" s="997"/>
      <c r="AU29" s="997" t="s">
        <v>552</v>
      </c>
      <c r="AV29" s="997"/>
      <c r="AW29" s="997"/>
      <c r="AX29" s="997"/>
      <c r="AY29" s="997"/>
      <c r="AZ29" s="1069" t="s">
        <v>551</v>
      </c>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x14ac:dyDescent="0.15">
      <c r="A30" s="217">
        <v>3</v>
      </c>
      <c r="B30" s="1064" t="s">
        <v>385</v>
      </c>
      <c r="C30" s="1065"/>
      <c r="D30" s="1065"/>
      <c r="E30" s="1065"/>
      <c r="F30" s="1065"/>
      <c r="G30" s="1065"/>
      <c r="H30" s="1065"/>
      <c r="I30" s="1065"/>
      <c r="J30" s="1065"/>
      <c r="K30" s="1065"/>
      <c r="L30" s="1065"/>
      <c r="M30" s="1065"/>
      <c r="N30" s="1065"/>
      <c r="O30" s="1065"/>
      <c r="P30" s="1066"/>
      <c r="Q30" s="1070">
        <v>13</v>
      </c>
      <c r="R30" s="1071"/>
      <c r="S30" s="1071"/>
      <c r="T30" s="1071"/>
      <c r="U30" s="1071"/>
      <c r="V30" s="1071">
        <v>13</v>
      </c>
      <c r="W30" s="1071"/>
      <c r="X30" s="1071"/>
      <c r="Y30" s="1071"/>
      <c r="Z30" s="1071"/>
      <c r="AA30" s="1071">
        <v>0</v>
      </c>
      <c r="AB30" s="1071"/>
      <c r="AC30" s="1071"/>
      <c r="AD30" s="1071"/>
      <c r="AE30" s="1072"/>
      <c r="AF30" s="1046">
        <v>0</v>
      </c>
      <c r="AG30" s="1047"/>
      <c r="AH30" s="1047"/>
      <c r="AI30" s="1047"/>
      <c r="AJ30" s="1048"/>
      <c r="AK30" s="1006">
        <v>1</v>
      </c>
      <c r="AL30" s="997"/>
      <c r="AM30" s="997"/>
      <c r="AN30" s="997"/>
      <c r="AO30" s="997"/>
      <c r="AP30" s="997" t="s">
        <v>551</v>
      </c>
      <c r="AQ30" s="997"/>
      <c r="AR30" s="997"/>
      <c r="AS30" s="997"/>
      <c r="AT30" s="997"/>
      <c r="AU30" s="997" t="s">
        <v>552</v>
      </c>
      <c r="AV30" s="997"/>
      <c r="AW30" s="997"/>
      <c r="AX30" s="997"/>
      <c r="AY30" s="997"/>
      <c r="AZ30" s="1069" t="s">
        <v>553</v>
      </c>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x14ac:dyDescent="0.15">
      <c r="A31" s="217">
        <v>4</v>
      </c>
      <c r="B31" s="1064" t="s">
        <v>386</v>
      </c>
      <c r="C31" s="1065"/>
      <c r="D31" s="1065"/>
      <c r="E31" s="1065"/>
      <c r="F31" s="1065"/>
      <c r="G31" s="1065"/>
      <c r="H31" s="1065"/>
      <c r="I31" s="1065"/>
      <c r="J31" s="1065"/>
      <c r="K31" s="1065"/>
      <c r="L31" s="1065"/>
      <c r="M31" s="1065"/>
      <c r="N31" s="1065"/>
      <c r="O31" s="1065"/>
      <c r="P31" s="1066"/>
      <c r="Q31" s="1070">
        <v>7861</v>
      </c>
      <c r="R31" s="1071"/>
      <c r="S31" s="1071"/>
      <c r="T31" s="1071"/>
      <c r="U31" s="1071"/>
      <c r="V31" s="1071">
        <v>7663</v>
      </c>
      <c r="W31" s="1071"/>
      <c r="X31" s="1071"/>
      <c r="Y31" s="1071"/>
      <c r="Z31" s="1071"/>
      <c r="AA31" s="1071">
        <v>198</v>
      </c>
      <c r="AB31" s="1071"/>
      <c r="AC31" s="1071"/>
      <c r="AD31" s="1071"/>
      <c r="AE31" s="1072"/>
      <c r="AF31" s="1046">
        <v>198</v>
      </c>
      <c r="AG31" s="1047"/>
      <c r="AH31" s="1047"/>
      <c r="AI31" s="1047"/>
      <c r="AJ31" s="1048"/>
      <c r="AK31" s="1006">
        <v>1354</v>
      </c>
      <c r="AL31" s="997"/>
      <c r="AM31" s="997"/>
      <c r="AN31" s="997"/>
      <c r="AO31" s="997"/>
      <c r="AP31" s="997" t="s">
        <v>551</v>
      </c>
      <c r="AQ31" s="997"/>
      <c r="AR31" s="997"/>
      <c r="AS31" s="997"/>
      <c r="AT31" s="997"/>
      <c r="AU31" s="997" t="s">
        <v>552</v>
      </c>
      <c r="AV31" s="997"/>
      <c r="AW31" s="997"/>
      <c r="AX31" s="997"/>
      <c r="AY31" s="997"/>
      <c r="AZ31" s="1069" t="s">
        <v>554</v>
      </c>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x14ac:dyDescent="0.15">
      <c r="A32" s="217">
        <v>5</v>
      </c>
      <c r="B32" s="1064" t="s">
        <v>387</v>
      </c>
      <c r="C32" s="1065"/>
      <c r="D32" s="1065"/>
      <c r="E32" s="1065"/>
      <c r="F32" s="1065"/>
      <c r="G32" s="1065"/>
      <c r="H32" s="1065"/>
      <c r="I32" s="1065"/>
      <c r="J32" s="1065"/>
      <c r="K32" s="1065"/>
      <c r="L32" s="1065"/>
      <c r="M32" s="1065"/>
      <c r="N32" s="1065"/>
      <c r="O32" s="1065"/>
      <c r="P32" s="1066"/>
      <c r="Q32" s="1070">
        <v>917</v>
      </c>
      <c r="R32" s="1071"/>
      <c r="S32" s="1071"/>
      <c r="T32" s="1071"/>
      <c r="U32" s="1071"/>
      <c r="V32" s="1071">
        <v>899</v>
      </c>
      <c r="W32" s="1071"/>
      <c r="X32" s="1071"/>
      <c r="Y32" s="1071"/>
      <c r="Z32" s="1071"/>
      <c r="AA32" s="1071">
        <v>18</v>
      </c>
      <c r="AB32" s="1071"/>
      <c r="AC32" s="1071"/>
      <c r="AD32" s="1071"/>
      <c r="AE32" s="1072"/>
      <c r="AF32" s="1046">
        <v>18</v>
      </c>
      <c r="AG32" s="1047"/>
      <c r="AH32" s="1047"/>
      <c r="AI32" s="1047"/>
      <c r="AJ32" s="1048"/>
      <c r="AK32" s="1006">
        <v>303</v>
      </c>
      <c r="AL32" s="997"/>
      <c r="AM32" s="997"/>
      <c r="AN32" s="997"/>
      <c r="AO32" s="997"/>
      <c r="AP32" s="997" t="s">
        <v>551</v>
      </c>
      <c r="AQ32" s="997"/>
      <c r="AR32" s="997"/>
      <c r="AS32" s="997"/>
      <c r="AT32" s="997"/>
      <c r="AU32" s="997" t="s">
        <v>551</v>
      </c>
      <c r="AV32" s="997"/>
      <c r="AW32" s="997"/>
      <c r="AX32" s="997"/>
      <c r="AY32" s="997"/>
      <c r="AZ32" s="1069" t="s">
        <v>551</v>
      </c>
      <c r="BA32" s="1069"/>
      <c r="BB32" s="1069"/>
      <c r="BC32" s="1069"/>
      <c r="BD32" s="1069"/>
      <c r="BE32" s="1059"/>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x14ac:dyDescent="0.15">
      <c r="A33" s="217">
        <v>6</v>
      </c>
      <c r="B33" s="1064" t="s">
        <v>388</v>
      </c>
      <c r="C33" s="1065"/>
      <c r="D33" s="1065"/>
      <c r="E33" s="1065"/>
      <c r="F33" s="1065"/>
      <c r="G33" s="1065"/>
      <c r="H33" s="1065"/>
      <c r="I33" s="1065"/>
      <c r="J33" s="1065"/>
      <c r="K33" s="1065"/>
      <c r="L33" s="1065"/>
      <c r="M33" s="1065"/>
      <c r="N33" s="1065"/>
      <c r="O33" s="1065"/>
      <c r="P33" s="1066"/>
      <c r="Q33" s="1070">
        <v>1407</v>
      </c>
      <c r="R33" s="1071"/>
      <c r="S33" s="1071"/>
      <c r="T33" s="1071"/>
      <c r="U33" s="1071"/>
      <c r="V33" s="1071">
        <v>1330</v>
      </c>
      <c r="W33" s="1071"/>
      <c r="X33" s="1071"/>
      <c r="Y33" s="1071"/>
      <c r="Z33" s="1071"/>
      <c r="AA33" s="1071">
        <v>77</v>
      </c>
      <c r="AB33" s="1071"/>
      <c r="AC33" s="1071"/>
      <c r="AD33" s="1071"/>
      <c r="AE33" s="1072"/>
      <c r="AF33" s="1046">
        <v>1195</v>
      </c>
      <c r="AG33" s="1047"/>
      <c r="AH33" s="1047"/>
      <c r="AI33" s="1047"/>
      <c r="AJ33" s="1048"/>
      <c r="AK33" s="1006">
        <v>60</v>
      </c>
      <c r="AL33" s="997"/>
      <c r="AM33" s="997"/>
      <c r="AN33" s="997"/>
      <c r="AO33" s="997"/>
      <c r="AP33" s="997">
        <v>8059</v>
      </c>
      <c r="AQ33" s="997"/>
      <c r="AR33" s="997"/>
      <c r="AS33" s="997"/>
      <c r="AT33" s="997"/>
      <c r="AU33" s="997">
        <v>516</v>
      </c>
      <c r="AV33" s="997"/>
      <c r="AW33" s="997"/>
      <c r="AX33" s="997"/>
      <c r="AY33" s="997"/>
      <c r="AZ33" s="1069" t="s">
        <v>551</v>
      </c>
      <c r="BA33" s="1069"/>
      <c r="BB33" s="1069"/>
      <c r="BC33" s="1069"/>
      <c r="BD33" s="1069"/>
      <c r="BE33" s="1059" t="s">
        <v>389</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x14ac:dyDescent="0.15">
      <c r="A34" s="217">
        <v>7</v>
      </c>
      <c r="B34" s="1064" t="s">
        <v>390</v>
      </c>
      <c r="C34" s="1065"/>
      <c r="D34" s="1065"/>
      <c r="E34" s="1065"/>
      <c r="F34" s="1065"/>
      <c r="G34" s="1065"/>
      <c r="H34" s="1065"/>
      <c r="I34" s="1065"/>
      <c r="J34" s="1065"/>
      <c r="K34" s="1065"/>
      <c r="L34" s="1065"/>
      <c r="M34" s="1065"/>
      <c r="N34" s="1065"/>
      <c r="O34" s="1065"/>
      <c r="P34" s="1066"/>
      <c r="Q34" s="1070">
        <v>615</v>
      </c>
      <c r="R34" s="1071"/>
      <c r="S34" s="1071"/>
      <c r="T34" s="1071"/>
      <c r="U34" s="1071"/>
      <c r="V34" s="1071">
        <v>607</v>
      </c>
      <c r="W34" s="1071"/>
      <c r="X34" s="1071"/>
      <c r="Y34" s="1071"/>
      <c r="Z34" s="1071"/>
      <c r="AA34" s="1071">
        <v>8</v>
      </c>
      <c r="AB34" s="1071"/>
      <c r="AC34" s="1071"/>
      <c r="AD34" s="1071"/>
      <c r="AE34" s="1072"/>
      <c r="AF34" s="1046">
        <v>1</v>
      </c>
      <c r="AG34" s="1047"/>
      <c r="AH34" s="1047"/>
      <c r="AI34" s="1047"/>
      <c r="AJ34" s="1048"/>
      <c r="AK34" s="1006">
        <v>411</v>
      </c>
      <c r="AL34" s="997"/>
      <c r="AM34" s="997"/>
      <c r="AN34" s="997"/>
      <c r="AO34" s="997"/>
      <c r="AP34" s="997">
        <v>4919</v>
      </c>
      <c r="AQ34" s="997"/>
      <c r="AR34" s="997"/>
      <c r="AS34" s="997"/>
      <c r="AT34" s="997"/>
      <c r="AU34" s="997">
        <v>4462</v>
      </c>
      <c r="AV34" s="997"/>
      <c r="AW34" s="997"/>
      <c r="AX34" s="997"/>
      <c r="AY34" s="997"/>
      <c r="AZ34" s="1069" t="s">
        <v>551</v>
      </c>
      <c r="BA34" s="1069"/>
      <c r="BB34" s="1069"/>
      <c r="BC34" s="1069"/>
      <c r="BD34" s="1069"/>
      <c r="BE34" s="1059" t="s">
        <v>391</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x14ac:dyDescent="0.15">
      <c r="A35" s="217">
        <v>8</v>
      </c>
      <c r="B35" s="1064" t="s">
        <v>392</v>
      </c>
      <c r="C35" s="1065"/>
      <c r="D35" s="1065"/>
      <c r="E35" s="1065"/>
      <c r="F35" s="1065"/>
      <c r="G35" s="1065"/>
      <c r="H35" s="1065"/>
      <c r="I35" s="1065"/>
      <c r="J35" s="1065"/>
      <c r="K35" s="1065"/>
      <c r="L35" s="1065"/>
      <c r="M35" s="1065"/>
      <c r="N35" s="1065"/>
      <c r="O35" s="1065"/>
      <c r="P35" s="1066"/>
      <c r="Q35" s="1070">
        <v>187</v>
      </c>
      <c r="R35" s="1071"/>
      <c r="S35" s="1071"/>
      <c r="T35" s="1071"/>
      <c r="U35" s="1071"/>
      <c r="V35" s="1071">
        <v>187</v>
      </c>
      <c r="W35" s="1071"/>
      <c r="X35" s="1071"/>
      <c r="Y35" s="1071"/>
      <c r="Z35" s="1071"/>
      <c r="AA35" s="1071">
        <v>0</v>
      </c>
      <c r="AB35" s="1071"/>
      <c r="AC35" s="1071"/>
      <c r="AD35" s="1071"/>
      <c r="AE35" s="1072"/>
      <c r="AF35" s="1046">
        <v>0</v>
      </c>
      <c r="AG35" s="1047"/>
      <c r="AH35" s="1047"/>
      <c r="AI35" s="1047"/>
      <c r="AJ35" s="1048"/>
      <c r="AK35" s="1006">
        <v>78</v>
      </c>
      <c r="AL35" s="997"/>
      <c r="AM35" s="997"/>
      <c r="AN35" s="997"/>
      <c r="AO35" s="997"/>
      <c r="AP35" s="997">
        <v>595</v>
      </c>
      <c r="AQ35" s="997"/>
      <c r="AR35" s="997"/>
      <c r="AS35" s="997"/>
      <c r="AT35" s="997"/>
      <c r="AU35" s="997">
        <v>595</v>
      </c>
      <c r="AV35" s="997"/>
      <c r="AW35" s="997"/>
      <c r="AX35" s="997"/>
      <c r="AY35" s="997"/>
      <c r="AZ35" s="1069" t="s">
        <v>551</v>
      </c>
      <c r="BA35" s="1069"/>
      <c r="BB35" s="1069"/>
      <c r="BC35" s="1069"/>
      <c r="BD35" s="1069"/>
      <c r="BE35" s="1059" t="s">
        <v>391</v>
      </c>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x14ac:dyDescent="0.15">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x14ac:dyDescent="0.15">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x14ac:dyDescent="0.15">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x14ac:dyDescent="0.15">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x14ac:dyDescent="0.15">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x14ac:dyDescent="0.15">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x14ac:dyDescent="0.15">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x14ac:dyDescent="0.15">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x14ac:dyDescent="0.15">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x14ac:dyDescent="0.15">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x14ac:dyDescent="0.15">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x14ac:dyDescent="0.15">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x14ac:dyDescent="0.15">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x14ac:dyDescent="0.15">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x14ac:dyDescent="0.15">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x14ac:dyDescent="0.15">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x14ac:dyDescent="0.15">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x14ac:dyDescent="0.15">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x14ac:dyDescent="0.15">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x14ac:dyDescent="0.15">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x14ac:dyDescent="0.15">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x14ac:dyDescent="0.15">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x14ac:dyDescent="0.15">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x14ac:dyDescent="0.15">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x14ac:dyDescent="0.15">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x14ac:dyDescent="0.2">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x14ac:dyDescent="0.15">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393</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x14ac:dyDescent="0.2">
      <c r="A63" s="215" t="s">
        <v>371</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1417</v>
      </c>
      <c r="AG63" s="985"/>
      <c r="AH63" s="985"/>
      <c r="AI63" s="985"/>
      <c r="AJ63" s="1057"/>
      <c r="AK63" s="1058"/>
      <c r="AL63" s="989"/>
      <c r="AM63" s="989"/>
      <c r="AN63" s="989"/>
      <c r="AO63" s="989"/>
      <c r="AP63" s="985">
        <v>13573</v>
      </c>
      <c r="AQ63" s="985"/>
      <c r="AR63" s="985"/>
      <c r="AS63" s="985"/>
      <c r="AT63" s="985"/>
      <c r="AU63" s="985">
        <v>5573</v>
      </c>
      <c r="AV63" s="985"/>
      <c r="AW63" s="985"/>
      <c r="AX63" s="985"/>
      <c r="AY63" s="985"/>
      <c r="AZ63" s="1052"/>
      <c r="BA63" s="1052"/>
      <c r="BB63" s="1052"/>
      <c r="BC63" s="1052"/>
      <c r="BD63" s="1052"/>
      <c r="BE63" s="986"/>
      <c r="BF63" s="986"/>
      <c r="BG63" s="986"/>
      <c r="BH63" s="986"/>
      <c r="BI63" s="987"/>
      <c r="BJ63" s="1053" t="s">
        <v>110</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x14ac:dyDescent="0.15">
      <c r="A66" s="1022" t="s">
        <v>396</v>
      </c>
      <c r="B66" s="1023"/>
      <c r="C66" s="1023"/>
      <c r="D66" s="1023"/>
      <c r="E66" s="1023"/>
      <c r="F66" s="1023"/>
      <c r="G66" s="1023"/>
      <c r="H66" s="1023"/>
      <c r="I66" s="1023"/>
      <c r="J66" s="1023"/>
      <c r="K66" s="1023"/>
      <c r="L66" s="1023"/>
      <c r="M66" s="1023"/>
      <c r="N66" s="1023"/>
      <c r="O66" s="1023"/>
      <c r="P66" s="1024"/>
      <c r="Q66" s="1028" t="s">
        <v>375</v>
      </c>
      <c r="R66" s="1029"/>
      <c r="S66" s="1029"/>
      <c r="T66" s="1029"/>
      <c r="U66" s="1030"/>
      <c r="V66" s="1028" t="s">
        <v>376</v>
      </c>
      <c r="W66" s="1029"/>
      <c r="X66" s="1029"/>
      <c r="Y66" s="1029"/>
      <c r="Z66" s="1030"/>
      <c r="AA66" s="1028" t="s">
        <v>377</v>
      </c>
      <c r="AB66" s="1029"/>
      <c r="AC66" s="1029"/>
      <c r="AD66" s="1029"/>
      <c r="AE66" s="1030"/>
      <c r="AF66" s="1034" t="s">
        <v>378</v>
      </c>
      <c r="AG66" s="1035"/>
      <c r="AH66" s="1035"/>
      <c r="AI66" s="1035"/>
      <c r="AJ66" s="1036"/>
      <c r="AK66" s="1028" t="s">
        <v>379</v>
      </c>
      <c r="AL66" s="1023"/>
      <c r="AM66" s="1023"/>
      <c r="AN66" s="1023"/>
      <c r="AO66" s="1024"/>
      <c r="AP66" s="1028" t="s">
        <v>380</v>
      </c>
      <c r="AQ66" s="1029"/>
      <c r="AR66" s="1029"/>
      <c r="AS66" s="1029"/>
      <c r="AT66" s="1030"/>
      <c r="AU66" s="1028" t="s">
        <v>397</v>
      </c>
      <c r="AV66" s="1029"/>
      <c r="AW66" s="1029"/>
      <c r="AX66" s="1029"/>
      <c r="AY66" s="1030"/>
      <c r="AZ66" s="1028" t="s">
        <v>353</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2" t="s">
        <v>545</v>
      </c>
      <c r="C68" s="1013"/>
      <c r="D68" s="1013"/>
      <c r="E68" s="1013"/>
      <c r="F68" s="1013"/>
      <c r="G68" s="1013"/>
      <c r="H68" s="1013"/>
      <c r="I68" s="1013"/>
      <c r="J68" s="1013"/>
      <c r="K68" s="1013"/>
      <c r="L68" s="1013"/>
      <c r="M68" s="1013"/>
      <c r="N68" s="1013"/>
      <c r="O68" s="1013"/>
      <c r="P68" s="1014"/>
      <c r="Q68" s="1015">
        <v>165</v>
      </c>
      <c r="R68" s="1009"/>
      <c r="S68" s="1009"/>
      <c r="T68" s="1009"/>
      <c r="U68" s="1009"/>
      <c r="V68" s="1009">
        <v>143</v>
      </c>
      <c r="W68" s="1009"/>
      <c r="X68" s="1009"/>
      <c r="Y68" s="1009"/>
      <c r="Z68" s="1009"/>
      <c r="AA68" s="1009">
        <v>22</v>
      </c>
      <c r="AB68" s="1009"/>
      <c r="AC68" s="1009"/>
      <c r="AD68" s="1009"/>
      <c r="AE68" s="1009"/>
      <c r="AF68" s="1009">
        <v>22</v>
      </c>
      <c r="AG68" s="1009"/>
      <c r="AH68" s="1009"/>
      <c r="AI68" s="1009"/>
      <c r="AJ68" s="1009"/>
      <c r="AK68" s="1009" t="s">
        <v>555</v>
      </c>
      <c r="AL68" s="1009"/>
      <c r="AM68" s="1009"/>
      <c r="AN68" s="1009"/>
      <c r="AO68" s="1009"/>
      <c r="AP68" s="1009" t="s">
        <v>555</v>
      </c>
      <c r="AQ68" s="1009"/>
      <c r="AR68" s="1009"/>
      <c r="AS68" s="1009"/>
      <c r="AT68" s="1009"/>
      <c r="AU68" s="1009" t="s">
        <v>555</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22</v>
      </c>
      <c r="R69" s="997"/>
      <c r="S69" s="997"/>
      <c r="T69" s="997"/>
      <c r="U69" s="997"/>
      <c r="V69" s="997">
        <v>19</v>
      </c>
      <c r="W69" s="997"/>
      <c r="X69" s="997"/>
      <c r="Y69" s="997"/>
      <c r="Z69" s="997"/>
      <c r="AA69" s="997">
        <v>3</v>
      </c>
      <c r="AB69" s="997"/>
      <c r="AC69" s="997"/>
      <c r="AD69" s="997"/>
      <c r="AE69" s="997"/>
      <c r="AF69" s="997">
        <v>3</v>
      </c>
      <c r="AG69" s="997"/>
      <c r="AH69" s="997"/>
      <c r="AI69" s="997"/>
      <c r="AJ69" s="997"/>
      <c r="AK69" s="997" t="s">
        <v>555</v>
      </c>
      <c r="AL69" s="997"/>
      <c r="AM69" s="997"/>
      <c r="AN69" s="997"/>
      <c r="AO69" s="997"/>
      <c r="AP69" s="997">
        <v>5</v>
      </c>
      <c r="AQ69" s="997"/>
      <c r="AR69" s="997"/>
      <c r="AS69" s="997"/>
      <c r="AT69" s="997"/>
      <c r="AU69" s="997">
        <v>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6212</v>
      </c>
      <c r="R70" s="997"/>
      <c r="S70" s="997"/>
      <c r="T70" s="997"/>
      <c r="U70" s="997"/>
      <c r="V70" s="997">
        <v>6205</v>
      </c>
      <c r="W70" s="997"/>
      <c r="X70" s="997"/>
      <c r="Y70" s="997"/>
      <c r="Z70" s="997"/>
      <c r="AA70" s="997">
        <v>7</v>
      </c>
      <c r="AB70" s="997"/>
      <c r="AC70" s="997"/>
      <c r="AD70" s="997"/>
      <c r="AE70" s="997"/>
      <c r="AF70" s="997">
        <v>7</v>
      </c>
      <c r="AG70" s="997"/>
      <c r="AH70" s="997"/>
      <c r="AI70" s="997"/>
      <c r="AJ70" s="997"/>
      <c r="AK70" s="997">
        <v>214</v>
      </c>
      <c r="AL70" s="997"/>
      <c r="AM70" s="997"/>
      <c r="AN70" s="997"/>
      <c r="AO70" s="997"/>
      <c r="AP70" s="997" t="s">
        <v>555</v>
      </c>
      <c r="AQ70" s="997"/>
      <c r="AR70" s="997"/>
      <c r="AS70" s="997"/>
      <c r="AT70" s="997"/>
      <c r="AU70" s="997" t="s">
        <v>555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120</v>
      </c>
      <c r="R71" s="997"/>
      <c r="S71" s="997"/>
      <c r="T71" s="997"/>
      <c r="U71" s="997"/>
      <c r="V71" s="997">
        <v>66</v>
      </c>
      <c r="W71" s="997"/>
      <c r="X71" s="997"/>
      <c r="Y71" s="997"/>
      <c r="Z71" s="997"/>
      <c r="AA71" s="997">
        <v>54</v>
      </c>
      <c r="AB71" s="997"/>
      <c r="AC71" s="997"/>
      <c r="AD71" s="997"/>
      <c r="AE71" s="997"/>
      <c r="AF71" s="997">
        <v>54</v>
      </c>
      <c r="AG71" s="997"/>
      <c r="AH71" s="997"/>
      <c r="AI71" s="997"/>
      <c r="AJ71" s="997"/>
      <c r="AK71" s="997" t="s">
        <v>555</v>
      </c>
      <c r="AL71" s="997"/>
      <c r="AM71" s="997"/>
      <c r="AN71" s="997"/>
      <c r="AO71" s="997"/>
      <c r="AP71" s="997" t="s">
        <v>555</v>
      </c>
      <c r="AQ71" s="997"/>
      <c r="AR71" s="997"/>
      <c r="AS71" s="997"/>
      <c r="AT71" s="997"/>
      <c r="AU71" s="997" t="s">
        <v>555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904</v>
      </c>
      <c r="R72" s="997"/>
      <c r="S72" s="997"/>
      <c r="T72" s="997"/>
      <c r="U72" s="997"/>
      <c r="V72" s="997">
        <v>889</v>
      </c>
      <c r="W72" s="997"/>
      <c r="X72" s="997"/>
      <c r="Y72" s="997"/>
      <c r="Z72" s="997"/>
      <c r="AA72" s="997">
        <v>15</v>
      </c>
      <c r="AB72" s="997"/>
      <c r="AC72" s="997"/>
      <c r="AD72" s="997"/>
      <c r="AE72" s="997"/>
      <c r="AF72" s="997">
        <v>15</v>
      </c>
      <c r="AG72" s="997"/>
      <c r="AH72" s="997"/>
      <c r="AI72" s="997"/>
      <c r="AJ72" s="997"/>
      <c r="AK72" s="997">
        <v>7</v>
      </c>
      <c r="AL72" s="997"/>
      <c r="AM72" s="997"/>
      <c r="AN72" s="997"/>
      <c r="AO72" s="997"/>
      <c r="AP72" s="997" t="s">
        <v>555</v>
      </c>
      <c r="AQ72" s="997"/>
      <c r="AR72" s="997"/>
      <c r="AS72" s="997"/>
      <c r="AT72" s="997"/>
      <c r="AU72" s="997" t="s">
        <v>555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36" customHeight="1" x14ac:dyDescent="0.15">
      <c r="A73" s="212">
        <v>6</v>
      </c>
      <c r="B73" s="1008" t="s">
        <v>550</v>
      </c>
      <c r="C73" s="1001"/>
      <c r="D73" s="1001"/>
      <c r="E73" s="1001"/>
      <c r="F73" s="1001"/>
      <c r="G73" s="1001"/>
      <c r="H73" s="1001"/>
      <c r="I73" s="1001"/>
      <c r="J73" s="1001"/>
      <c r="K73" s="1001"/>
      <c r="L73" s="1001"/>
      <c r="M73" s="1001"/>
      <c r="N73" s="1001"/>
      <c r="O73" s="1001"/>
      <c r="P73" s="1002"/>
      <c r="Q73" s="1003">
        <v>125564</v>
      </c>
      <c r="R73" s="997"/>
      <c r="S73" s="997"/>
      <c r="T73" s="997"/>
      <c r="U73" s="997"/>
      <c r="V73" s="997">
        <v>119487</v>
      </c>
      <c r="W73" s="997"/>
      <c r="X73" s="997"/>
      <c r="Y73" s="997"/>
      <c r="Z73" s="997"/>
      <c r="AA73" s="997">
        <v>6077</v>
      </c>
      <c r="AB73" s="997"/>
      <c r="AC73" s="997"/>
      <c r="AD73" s="997"/>
      <c r="AE73" s="997"/>
      <c r="AF73" s="997">
        <v>6077</v>
      </c>
      <c r="AG73" s="997"/>
      <c r="AH73" s="997"/>
      <c r="AI73" s="997"/>
      <c r="AJ73" s="997"/>
      <c r="AK73" s="997" t="s">
        <v>555</v>
      </c>
      <c r="AL73" s="997"/>
      <c r="AM73" s="997"/>
      <c r="AN73" s="997"/>
      <c r="AO73" s="997"/>
      <c r="AP73" s="997" t="s">
        <v>555</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371</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6178</v>
      </c>
      <c r="AG88" s="985"/>
      <c r="AH88" s="985"/>
      <c r="AI88" s="985"/>
      <c r="AJ88" s="985"/>
      <c r="AK88" s="989"/>
      <c r="AL88" s="989"/>
      <c r="AM88" s="989"/>
      <c r="AN88" s="989"/>
      <c r="AO88" s="989"/>
      <c r="AP88" s="985">
        <v>5</v>
      </c>
      <c r="AQ88" s="985"/>
      <c r="AR88" s="985"/>
      <c r="AS88" s="985"/>
      <c r="AT88" s="985"/>
      <c r="AU88" s="985">
        <v>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1686</v>
      </c>
      <c r="CS102" s="977"/>
      <c r="CT102" s="977"/>
      <c r="CU102" s="977"/>
      <c r="CV102" s="978"/>
      <c r="CW102" s="976" t="s">
        <v>555</v>
      </c>
      <c r="CX102" s="977"/>
      <c r="CY102" s="977"/>
      <c r="CZ102" s="977"/>
      <c r="DA102" s="978"/>
      <c r="DB102" s="976" t="s">
        <v>555</v>
      </c>
      <c r="DC102" s="977"/>
      <c r="DD102" s="977"/>
      <c r="DE102" s="977"/>
      <c r="DF102" s="978"/>
      <c r="DG102" s="976">
        <v>590</v>
      </c>
      <c r="DH102" s="977"/>
      <c r="DI102" s="977"/>
      <c r="DJ102" s="977"/>
      <c r="DK102" s="978"/>
      <c r="DL102" s="976" t="s">
        <v>555</v>
      </c>
      <c r="DM102" s="977"/>
      <c r="DN102" s="977"/>
      <c r="DO102" s="977"/>
      <c r="DP102" s="978"/>
      <c r="DQ102" s="976">
        <v>577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285</v>
      </c>
      <c r="AG109" s="918"/>
      <c r="AH109" s="918"/>
      <c r="AI109" s="918"/>
      <c r="AJ109" s="919"/>
      <c r="AK109" s="920" t="s">
        <v>284</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285</v>
      </c>
      <c r="BW109" s="918"/>
      <c r="BX109" s="918"/>
      <c r="BY109" s="918"/>
      <c r="BZ109" s="919"/>
      <c r="CA109" s="920" t="s">
        <v>284</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285</v>
      </c>
      <c r="DM109" s="918"/>
      <c r="DN109" s="918"/>
      <c r="DO109" s="918"/>
      <c r="DP109" s="919"/>
      <c r="DQ109" s="920" t="s">
        <v>284</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3411260</v>
      </c>
      <c r="AB110" s="903"/>
      <c r="AC110" s="903"/>
      <c r="AD110" s="903"/>
      <c r="AE110" s="904"/>
      <c r="AF110" s="905">
        <v>3233590</v>
      </c>
      <c r="AG110" s="903"/>
      <c r="AH110" s="903"/>
      <c r="AI110" s="903"/>
      <c r="AJ110" s="904"/>
      <c r="AK110" s="905">
        <v>3074988</v>
      </c>
      <c r="AL110" s="903"/>
      <c r="AM110" s="903"/>
      <c r="AN110" s="903"/>
      <c r="AO110" s="904"/>
      <c r="AP110" s="906">
        <v>17</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34180569</v>
      </c>
      <c r="BR110" s="830"/>
      <c r="BS110" s="830"/>
      <c r="BT110" s="830"/>
      <c r="BU110" s="830"/>
      <c r="BV110" s="830">
        <v>34280160</v>
      </c>
      <c r="BW110" s="830"/>
      <c r="BX110" s="830"/>
      <c r="BY110" s="830"/>
      <c r="BZ110" s="830"/>
      <c r="CA110" s="830">
        <v>33766336</v>
      </c>
      <c r="CB110" s="830"/>
      <c r="CC110" s="830"/>
      <c r="CD110" s="830"/>
      <c r="CE110" s="830"/>
      <c r="CF110" s="891">
        <v>186.6</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5967252</v>
      </c>
      <c r="BR112" s="801"/>
      <c r="BS112" s="801"/>
      <c r="BT112" s="801"/>
      <c r="BU112" s="801"/>
      <c r="BV112" s="801">
        <v>5886525</v>
      </c>
      <c r="BW112" s="801"/>
      <c r="BX112" s="801"/>
      <c r="BY112" s="801"/>
      <c r="BZ112" s="801"/>
      <c r="CA112" s="801">
        <v>5572703</v>
      </c>
      <c r="CB112" s="801"/>
      <c r="CC112" s="801"/>
      <c r="CD112" s="801"/>
      <c r="CE112" s="801"/>
      <c r="CF112" s="878">
        <v>30.8</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332380</v>
      </c>
      <c r="AB113" s="939"/>
      <c r="AC113" s="939"/>
      <c r="AD113" s="939"/>
      <c r="AE113" s="940"/>
      <c r="AF113" s="941">
        <v>342692</v>
      </c>
      <c r="AG113" s="939"/>
      <c r="AH113" s="939"/>
      <c r="AI113" s="939"/>
      <c r="AJ113" s="940"/>
      <c r="AK113" s="941">
        <v>358745</v>
      </c>
      <c r="AL113" s="939"/>
      <c r="AM113" s="939"/>
      <c r="AN113" s="939"/>
      <c r="AO113" s="940"/>
      <c r="AP113" s="942">
        <v>2</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5412</v>
      </c>
      <c r="BR113" s="801"/>
      <c r="BS113" s="801"/>
      <c r="BT113" s="801"/>
      <c r="BU113" s="801"/>
      <c r="BV113" s="801">
        <v>4638</v>
      </c>
      <c r="BW113" s="801"/>
      <c r="BX113" s="801"/>
      <c r="BY113" s="801"/>
      <c r="BZ113" s="801"/>
      <c r="CA113" s="801">
        <v>3865</v>
      </c>
      <c r="CB113" s="801"/>
      <c r="CC113" s="801"/>
      <c r="CD113" s="801"/>
      <c r="CE113" s="801"/>
      <c r="CF113" s="878">
        <v>0</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773</v>
      </c>
      <c r="AB114" s="814"/>
      <c r="AC114" s="814"/>
      <c r="AD114" s="814"/>
      <c r="AE114" s="815"/>
      <c r="AF114" s="816">
        <v>774</v>
      </c>
      <c r="AG114" s="814"/>
      <c r="AH114" s="814"/>
      <c r="AI114" s="814"/>
      <c r="AJ114" s="815"/>
      <c r="AK114" s="816">
        <v>773</v>
      </c>
      <c r="AL114" s="814"/>
      <c r="AM114" s="814"/>
      <c r="AN114" s="814"/>
      <c r="AO114" s="815"/>
      <c r="AP114" s="784">
        <v>0</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7325062</v>
      </c>
      <c r="BR114" s="801"/>
      <c r="BS114" s="801"/>
      <c r="BT114" s="801"/>
      <c r="BU114" s="801"/>
      <c r="BV114" s="801">
        <v>6827627</v>
      </c>
      <c r="BW114" s="801"/>
      <c r="BX114" s="801"/>
      <c r="BY114" s="801"/>
      <c r="BZ114" s="801"/>
      <c r="CA114" s="801">
        <v>6434982</v>
      </c>
      <c r="CB114" s="801"/>
      <c r="CC114" s="801"/>
      <c r="CD114" s="801"/>
      <c r="CE114" s="801"/>
      <c r="CF114" s="878">
        <v>35.6</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579345</v>
      </c>
      <c r="BR115" s="801"/>
      <c r="BS115" s="801"/>
      <c r="BT115" s="801"/>
      <c r="BU115" s="801"/>
      <c r="BV115" s="801">
        <v>578190</v>
      </c>
      <c r="BW115" s="801"/>
      <c r="BX115" s="801"/>
      <c r="BY115" s="801"/>
      <c r="BZ115" s="801"/>
      <c r="CA115" s="801">
        <v>577027</v>
      </c>
      <c r="CB115" s="801"/>
      <c r="CC115" s="801"/>
      <c r="CD115" s="801"/>
      <c r="CE115" s="801"/>
      <c r="CF115" s="878">
        <v>3.2</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3744413</v>
      </c>
      <c r="AB117" s="925"/>
      <c r="AC117" s="925"/>
      <c r="AD117" s="925"/>
      <c r="AE117" s="926"/>
      <c r="AF117" s="928">
        <v>3577056</v>
      </c>
      <c r="AG117" s="925"/>
      <c r="AH117" s="925"/>
      <c r="AI117" s="925"/>
      <c r="AJ117" s="926"/>
      <c r="AK117" s="928">
        <v>3434506</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285</v>
      </c>
      <c r="AG118" s="918"/>
      <c r="AH118" s="918"/>
      <c r="AI118" s="918"/>
      <c r="AJ118" s="919"/>
      <c r="AK118" s="920" t="s">
        <v>284</v>
      </c>
      <c r="AL118" s="918"/>
      <c r="AM118" s="918"/>
      <c r="AN118" s="918"/>
      <c r="AO118" s="919"/>
      <c r="AP118" s="921" t="s">
        <v>408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436</v>
      </c>
      <c r="BP118" s="868"/>
      <c r="BQ118" s="887">
        <v>48057640</v>
      </c>
      <c r="BR118" s="888"/>
      <c r="BS118" s="888"/>
      <c r="BT118" s="888"/>
      <c r="BU118" s="888"/>
      <c r="BV118" s="888">
        <v>47577140</v>
      </c>
      <c r="BW118" s="888"/>
      <c r="BX118" s="888"/>
      <c r="BY118" s="888"/>
      <c r="BZ118" s="888"/>
      <c r="CA118" s="888">
        <v>46354913</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26270219</v>
      </c>
      <c r="BR119" s="830"/>
      <c r="BS119" s="830"/>
      <c r="BT119" s="830"/>
      <c r="BU119" s="830"/>
      <c r="BV119" s="830">
        <v>24494832</v>
      </c>
      <c r="BW119" s="830"/>
      <c r="BX119" s="830"/>
      <c r="BY119" s="830"/>
      <c r="BZ119" s="830"/>
      <c r="CA119" s="830">
        <v>24524656</v>
      </c>
      <c r="CB119" s="830"/>
      <c r="CC119" s="830"/>
      <c r="CD119" s="830"/>
      <c r="CE119" s="830"/>
      <c r="CF119" s="891">
        <v>135.5</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1105799</v>
      </c>
      <c r="BR120" s="801"/>
      <c r="BS120" s="801"/>
      <c r="BT120" s="801"/>
      <c r="BU120" s="801"/>
      <c r="BV120" s="801">
        <v>1229355</v>
      </c>
      <c r="BW120" s="801"/>
      <c r="BX120" s="801"/>
      <c r="BY120" s="801"/>
      <c r="BZ120" s="801"/>
      <c r="CA120" s="801">
        <v>1291058</v>
      </c>
      <c r="CB120" s="801"/>
      <c r="CC120" s="801"/>
      <c r="CD120" s="801"/>
      <c r="CE120" s="801"/>
      <c r="CF120" s="878">
        <v>7.1</v>
      </c>
      <c r="CG120" s="879"/>
      <c r="CH120" s="879"/>
      <c r="CI120" s="879"/>
      <c r="CJ120" s="879"/>
      <c r="CK120" s="880" t="s">
        <v>442</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4663032</v>
      </c>
      <c r="DH120" s="830"/>
      <c r="DI120" s="830"/>
      <c r="DJ120" s="830"/>
      <c r="DK120" s="830"/>
      <c r="DL120" s="830">
        <v>4608046</v>
      </c>
      <c r="DM120" s="830"/>
      <c r="DN120" s="830"/>
      <c r="DO120" s="830"/>
      <c r="DP120" s="830"/>
      <c r="DQ120" s="830">
        <v>4461539</v>
      </c>
      <c r="DR120" s="830"/>
      <c r="DS120" s="830"/>
      <c r="DT120" s="830"/>
      <c r="DU120" s="830"/>
      <c r="DV120" s="831">
        <v>24.7</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29287814</v>
      </c>
      <c r="BR121" s="888"/>
      <c r="BS121" s="888"/>
      <c r="BT121" s="888"/>
      <c r="BU121" s="888"/>
      <c r="BV121" s="888">
        <v>29769479</v>
      </c>
      <c r="BW121" s="888"/>
      <c r="BX121" s="888"/>
      <c r="BY121" s="888"/>
      <c r="BZ121" s="888"/>
      <c r="CA121" s="888">
        <v>29552287</v>
      </c>
      <c r="CB121" s="888"/>
      <c r="CC121" s="888"/>
      <c r="CD121" s="888"/>
      <c r="CE121" s="888"/>
      <c r="CF121" s="889">
        <v>163.30000000000001</v>
      </c>
      <c r="CG121" s="890"/>
      <c r="CH121" s="890"/>
      <c r="CI121" s="890"/>
      <c r="CJ121" s="890"/>
      <c r="CK121" s="881"/>
      <c r="CL121" s="842"/>
      <c r="CM121" s="842"/>
      <c r="CN121" s="842"/>
      <c r="CO121" s="843"/>
      <c r="CP121" s="858" t="s">
        <v>392</v>
      </c>
      <c r="CQ121" s="859"/>
      <c r="CR121" s="859"/>
      <c r="CS121" s="859"/>
      <c r="CT121" s="859"/>
      <c r="CU121" s="859"/>
      <c r="CV121" s="859"/>
      <c r="CW121" s="859"/>
      <c r="CX121" s="859"/>
      <c r="CY121" s="859"/>
      <c r="CZ121" s="859"/>
      <c r="DA121" s="859"/>
      <c r="DB121" s="859"/>
      <c r="DC121" s="859"/>
      <c r="DD121" s="859"/>
      <c r="DE121" s="859"/>
      <c r="DF121" s="860"/>
      <c r="DG121" s="800">
        <v>647428</v>
      </c>
      <c r="DH121" s="801"/>
      <c r="DI121" s="801"/>
      <c r="DJ121" s="801"/>
      <c r="DK121" s="801"/>
      <c r="DL121" s="801">
        <v>604055</v>
      </c>
      <c r="DM121" s="801"/>
      <c r="DN121" s="801"/>
      <c r="DO121" s="801"/>
      <c r="DP121" s="801"/>
      <c r="DQ121" s="801">
        <v>595382</v>
      </c>
      <c r="DR121" s="801"/>
      <c r="DS121" s="801"/>
      <c r="DT121" s="801"/>
      <c r="DU121" s="801"/>
      <c r="DV121" s="853">
        <v>3.3</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56663832</v>
      </c>
      <c r="BR122" s="870"/>
      <c r="BS122" s="870"/>
      <c r="BT122" s="870"/>
      <c r="BU122" s="870"/>
      <c r="BV122" s="870">
        <v>55493666</v>
      </c>
      <c r="BW122" s="870"/>
      <c r="BX122" s="870"/>
      <c r="BY122" s="870"/>
      <c r="BZ122" s="870"/>
      <c r="CA122" s="870">
        <v>55368001</v>
      </c>
      <c r="CB122" s="870"/>
      <c r="CC122" s="870"/>
      <c r="CD122" s="870"/>
      <c r="CE122" s="870"/>
      <c r="CF122" s="773"/>
      <c r="CG122" s="774"/>
      <c r="CH122" s="774"/>
      <c r="CI122" s="774"/>
      <c r="CJ122" s="871"/>
      <c r="CK122" s="881"/>
      <c r="CL122" s="842"/>
      <c r="CM122" s="842"/>
      <c r="CN122" s="842"/>
      <c r="CO122" s="843"/>
      <c r="CP122" s="858" t="s">
        <v>388</v>
      </c>
      <c r="CQ122" s="859"/>
      <c r="CR122" s="859"/>
      <c r="CS122" s="859"/>
      <c r="CT122" s="859"/>
      <c r="CU122" s="859"/>
      <c r="CV122" s="859"/>
      <c r="CW122" s="859"/>
      <c r="CX122" s="859"/>
      <c r="CY122" s="859"/>
      <c r="CZ122" s="859"/>
      <c r="DA122" s="859"/>
      <c r="DB122" s="859"/>
      <c r="DC122" s="859"/>
      <c r="DD122" s="859"/>
      <c r="DE122" s="859"/>
      <c r="DF122" s="860"/>
      <c r="DG122" s="800">
        <v>656792</v>
      </c>
      <c r="DH122" s="801"/>
      <c r="DI122" s="801"/>
      <c r="DJ122" s="801"/>
      <c r="DK122" s="801"/>
      <c r="DL122" s="801">
        <v>674424</v>
      </c>
      <c r="DM122" s="801"/>
      <c r="DN122" s="801"/>
      <c r="DO122" s="801"/>
      <c r="DP122" s="801"/>
      <c r="DQ122" s="801">
        <v>515782</v>
      </c>
      <c r="DR122" s="801"/>
      <c r="DS122" s="801"/>
      <c r="DT122" s="801"/>
      <c r="DU122" s="801"/>
      <c r="DV122" s="853">
        <v>2.9</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v>579345</v>
      </c>
      <c r="DH126" s="801"/>
      <c r="DI126" s="801"/>
      <c r="DJ126" s="801"/>
      <c r="DK126" s="801"/>
      <c r="DL126" s="801">
        <v>578190</v>
      </c>
      <c r="DM126" s="801"/>
      <c r="DN126" s="801"/>
      <c r="DO126" s="801"/>
      <c r="DP126" s="801"/>
      <c r="DQ126" s="801">
        <v>577027</v>
      </c>
      <c r="DR126" s="801"/>
      <c r="DS126" s="801"/>
      <c r="DT126" s="801"/>
      <c r="DU126" s="801"/>
      <c r="DV126" s="853">
        <v>3.2</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456</v>
      </c>
      <c r="AY127" s="788"/>
      <c r="AZ127" s="788"/>
      <c r="BA127" s="788"/>
      <c r="BB127" s="788"/>
      <c r="BC127" s="788"/>
      <c r="BD127" s="788"/>
      <c r="BE127" s="789"/>
      <c r="BF127" s="790" t="s">
        <v>110</v>
      </c>
      <c r="BG127" s="791"/>
      <c r="BH127" s="791"/>
      <c r="BI127" s="791"/>
      <c r="BJ127" s="791"/>
      <c r="BK127" s="791"/>
      <c r="BL127" s="792"/>
      <c r="BM127" s="790">
        <v>12.44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132072</v>
      </c>
      <c r="AB128" s="754"/>
      <c r="AC128" s="754"/>
      <c r="AD128" s="754"/>
      <c r="AE128" s="755"/>
      <c r="AF128" s="756">
        <v>127515</v>
      </c>
      <c r="AG128" s="754"/>
      <c r="AH128" s="754"/>
      <c r="AI128" s="754"/>
      <c r="AJ128" s="755"/>
      <c r="AK128" s="756">
        <v>123699</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110</v>
      </c>
      <c r="BG128" s="821"/>
      <c r="BH128" s="821"/>
      <c r="BI128" s="821"/>
      <c r="BJ128" s="821"/>
      <c r="BK128" s="821"/>
      <c r="BL128" s="822"/>
      <c r="BM128" s="820">
        <v>17.440000000000001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20457854</v>
      </c>
      <c r="AB129" s="814"/>
      <c r="AC129" s="814"/>
      <c r="AD129" s="814"/>
      <c r="AE129" s="815"/>
      <c r="AF129" s="816">
        <v>20307234</v>
      </c>
      <c r="AG129" s="814"/>
      <c r="AH129" s="814"/>
      <c r="AI129" s="814"/>
      <c r="AJ129" s="815"/>
      <c r="AK129" s="816">
        <v>20543586</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5.7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2326154</v>
      </c>
      <c r="AB130" s="814"/>
      <c r="AC130" s="814"/>
      <c r="AD130" s="814"/>
      <c r="AE130" s="815"/>
      <c r="AF130" s="816">
        <v>2464774</v>
      </c>
      <c r="AG130" s="814"/>
      <c r="AH130" s="814"/>
      <c r="AI130" s="814"/>
      <c r="AJ130" s="815"/>
      <c r="AK130" s="816">
        <v>2448752</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18131700</v>
      </c>
      <c r="AB131" s="747"/>
      <c r="AC131" s="747"/>
      <c r="AD131" s="747"/>
      <c r="AE131" s="748"/>
      <c r="AF131" s="749">
        <v>17842460</v>
      </c>
      <c r="AG131" s="747"/>
      <c r="AH131" s="747"/>
      <c r="AI131" s="747"/>
      <c r="AJ131" s="748"/>
      <c r="AK131" s="749">
        <v>18094834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7.0935819589999998</v>
      </c>
      <c r="AB132" s="770"/>
      <c r="AC132" s="770"/>
      <c r="AD132" s="770"/>
      <c r="AE132" s="771"/>
      <c r="AF132" s="772">
        <v>5.5192333339999999</v>
      </c>
      <c r="AG132" s="770"/>
      <c r="AH132" s="770"/>
      <c r="AI132" s="770"/>
      <c r="AJ132" s="771"/>
      <c r="AK132" s="772">
        <v>4.7640945480000001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7.9</v>
      </c>
      <c r="AB133" s="779"/>
      <c r="AC133" s="779"/>
      <c r="AD133" s="779"/>
      <c r="AE133" s="780"/>
      <c r="AF133" s="778">
        <v>7</v>
      </c>
      <c r="AG133" s="779"/>
      <c r="AH133" s="779"/>
      <c r="AI133" s="779"/>
      <c r="AJ133" s="780"/>
      <c r="AK133" s="778">
        <v>5.7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0" t="s">
        <v>472</v>
      </c>
      <c r="L7" s="254"/>
      <c r="M7" s="255" t="s">
        <v>473</v>
      </c>
      <c r="N7" s="256"/>
    </row>
    <row r="8" spans="1:16" x14ac:dyDescent="0.15">
      <c r="A8" s="248"/>
      <c r="B8" s="244"/>
      <c r="C8" s="244"/>
      <c r="D8" s="244"/>
      <c r="E8" s="244"/>
      <c r="F8" s="244"/>
      <c r="G8" s="257"/>
      <c r="H8" s="258"/>
      <c r="I8" s="258"/>
      <c r="J8" s="259"/>
      <c r="K8" s="1151"/>
      <c r="L8" s="260" t="s">
        <v>474</v>
      </c>
      <c r="M8" s="261" t="s">
        <v>475</v>
      </c>
      <c r="N8" s="262" t="s">
        <v>476</v>
      </c>
    </row>
    <row r="9" spans="1:16" x14ac:dyDescent="0.15">
      <c r="A9" s="248"/>
      <c r="B9" s="244"/>
      <c r="C9" s="244"/>
      <c r="D9" s="244"/>
      <c r="E9" s="244"/>
      <c r="F9" s="244"/>
      <c r="G9" s="1164" t="s">
        <v>477</v>
      </c>
      <c r="H9" s="1165"/>
      <c r="I9" s="1165"/>
      <c r="J9" s="1166"/>
      <c r="K9" s="263">
        <v>7101168</v>
      </c>
      <c r="L9" s="264">
        <v>93865</v>
      </c>
      <c r="M9" s="265">
        <v>72299</v>
      </c>
      <c r="N9" s="266">
        <v>29.8</v>
      </c>
    </row>
    <row r="10" spans="1:16" x14ac:dyDescent="0.15">
      <c r="A10" s="248"/>
      <c r="B10" s="244"/>
      <c r="C10" s="244"/>
      <c r="D10" s="244"/>
      <c r="E10" s="244"/>
      <c r="F10" s="244"/>
      <c r="G10" s="1164" t="s">
        <v>478</v>
      </c>
      <c r="H10" s="1165"/>
      <c r="I10" s="1165"/>
      <c r="J10" s="1166"/>
      <c r="K10" s="267">
        <v>1070067</v>
      </c>
      <c r="L10" s="268">
        <v>14144</v>
      </c>
      <c r="M10" s="269">
        <v>5259</v>
      </c>
      <c r="N10" s="270">
        <v>168.9</v>
      </c>
    </row>
    <row r="11" spans="1:16" ht="13.5" customHeight="1" x14ac:dyDescent="0.15">
      <c r="A11" s="248"/>
      <c r="B11" s="244"/>
      <c r="C11" s="244"/>
      <c r="D11" s="244"/>
      <c r="E11" s="244"/>
      <c r="F11" s="244"/>
      <c r="G11" s="1164" t="s">
        <v>479</v>
      </c>
      <c r="H11" s="1165"/>
      <c r="I11" s="1165"/>
      <c r="J11" s="1166"/>
      <c r="K11" s="267">
        <v>90992</v>
      </c>
      <c r="L11" s="268">
        <v>1203</v>
      </c>
      <c r="M11" s="269">
        <v>5513</v>
      </c>
      <c r="N11" s="270">
        <v>-78.2</v>
      </c>
    </row>
    <row r="12" spans="1:16" ht="13.5" customHeight="1" x14ac:dyDescent="0.15">
      <c r="A12" s="248"/>
      <c r="B12" s="244"/>
      <c r="C12" s="244"/>
      <c r="D12" s="244"/>
      <c r="E12" s="244"/>
      <c r="F12" s="244"/>
      <c r="G12" s="1164" t="s">
        <v>480</v>
      </c>
      <c r="H12" s="1165"/>
      <c r="I12" s="1165"/>
      <c r="J12" s="1166"/>
      <c r="K12" s="267" t="s">
        <v>481</v>
      </c>
      <c r="L12" s="268" t="s">
        <v>481</v>
      </c>
      <c r="M12" s="269">
        <v>1180</v>
      </c>
      <c r="N12" s="270" t="s">
        <v>481</v>
      </c>
    </row>
    <row r="13" spans="1:16" ht="13.5" customHeight="1" x14ac:dyDescent="0.15">
      <c r="A13" s="248"/>
      <c r="B13" s="244"/>
      <c r="C13" s="244"/>
      <c r="D13" s="244"/>
      <c r="E13" s="244"/>
      <c r="F13" s="244"/>
      <c r="G13" s="1164" t="s">
        <v>482</v>
      </c>
      <c r="H13" s="1165"/>
      <c r="I13" s="1165"/>
      <c r="J13" s="1166"/>
      <c r="K13" s="267" t="s">
        <v>481</v>
      </c>
      <c r="L13" s="268" t="s">
        <v>481</v>
      </c>
      <c r="M13" s="269">
        <v>2</v>
      </c>
      <c r="N13" s="270" t="s">
        <v>481</v>
      </c>
    </row>
    <row r="14" spans="1:16" ht="13.5" customHeight="1" x14ac:dyDescent="0.15">
      <c r="A14" s="248"/>
      <c r="B14" s="244"/>
      <c r="C14" s="244"/>
      <c r="D14" s="244"/>
      <c r="E14" s="244"/>
      <c r="F14" s="244"/>
      <c r="G14" s="1164" t="s">
        <v>483</v>
      </c>
      <c r="H14" s="1165"/>
      <c r="I14" s="1165"/>
      <c r="J14" s="1166"/>
      <c r="K14" s="267">
        <v>236827</v>
      </c>
      <c r="L14" s="268">
        <v>3130</v>
      </c>
      <c r="M14" s="269">
        <v>3170</v>
      </c>
      <c r="N14" s="270">
        <v>-1.3</v>
      </c>
    </row>
    <row r="15" spans="1:16" ht="13.5" customHeight="1" x14ac:dyDescent="0.15">
      <c r="A15" s="248"/>
      <c r="B15" s="244"/>
      <c r="C15" s="244"/>
      <c r="D15" s="244"/>
      <c r="E15" s="244"/>
      <c r="F15" s="244"/>
      <c r="G15" s="1164" t="s">
        <v>484</v>
      </c>
      <c r="H15" s="1165"/>
      <c r="I15" s="1165"/>
      <c r="J15" s="1166"/>
      <c r="K15" s="267">
        <v>84943</v>
      </c>
      <c r="L15" s="268">
        <v>1123</v>
      </c>
      <c r="M15" s="269">
        <v>1822</v>
      </c>
      <c r="N15" s="270">
        <v>-38.4</v>
      </c>
    </row>
    <row r="16" spans="1:16" x14ac:dyDescent="0.15">
      <c r="A16" s="248"/>
      <c r="B16" s="244"/>
      <c r="C16" s="244"/>
      <c r="D16" s="244"/>
      <c r="E16" s="244"/>
      <c r="F16" s="244"/>
      <c r="G16" s="1167" t="s">
        <v>485</v>
      </c>
      <c r="H16" s="1168"/>
      <c r="I16" s="1168"/>
      <c r="J16" s="1169"/>
      <c r="K16" s="268">
        <v>-751795</v>
      </c>
      <c r="L16" s="268">
        <v>-9937</v>
      </c>
      <c r="M16" s="269">
        <v>-7642</v>
      </c>
      <c r="N16" s="270">
        <v>30</v>
      </c>
    </row>
    <row r="17" spans="1:16" x14ac:dyDescent="0.15">
      <c r="A17" s="248"/>
      <c r="B17" s="244"/>
      <c r="C17" s="244"/>
      <c r="D17" s="244"/>
      <c r="E17" s="244"/>
      <c r="F17" s="244"/>
      <c r="G17" s="1167" t="s">
        <v>168</v>
      </c>
      <c r="H17" s="1168"/>
      <c r="I17" s="1168"/>
      <c r="J17" s="1169"/>
      <c r="K17" s="268">
        <v>7832202</v>
      </c>
      <c r="L17" s="268">
        <v>103528</v>
      </c>
      <c r="M17" s="269">
        <v>81603</v>
      </c>
      <c r="N17" s="270">
        <v>26.9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1" t="s">
        <v>490</v>
      </c>
      <c r="H21" s="1162"/>
      <c r="I21" s="1162"/>
      <c r="J21" s="1163"/>
      <c r="K21" s="280">
        <v>10.67</v>
      </c>
      <c r="L21" s="281">
        <v>7.96</v>
      </c>
      <c r="M21" s="282">
        <v>2.71</v>
      </c>
      <c r="N21" s="249"/>
      <c r="O21" s="283"/>
      <c r="P21" s="279"/>
    </row>
    <row r="22" spans="1:16" s="284" customFormat="1" x14ac:dyDescent="0.15">
      <c r="A22" s="279"/>
      <c r="B22" s="249"/>
      <c r="C22" s="249"/>
      <c r="D22" s="249"/>
      <c r="E22" s="249"/>
      <c r="F22" s="249"/>
      <c r="G22" s="1161" t="s">
        <v>491</v>
      </c>
      <c r="H22" s="1162"/>
      <c r="I22" s="1162"/>
      <c r="J22" s="1163"/>
      <c r="K22" s="285">
        <v>98.1</v>
      </c>
      <c r="L22" s="286">
        <v>98.3</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0" t="s">
        <v>472</v>
      </c>
      <c r="L30" s="254"/>
      <c r="M30" s="255" t="s">
        <v>473</v>
      </c>
      <c r="N30" s="256"/>
    </row>
    <row r="31" spans="1:16" x14ac:dyDescent="0.15">
      <c r="A31" s="248"/>
      <c r="B31" s="244"/>
      <c r="C31" s="244"/>
      <c r="D31" s="244"/>
      <c r="E31" s="244"/>
      <c r="F31" s="244"/>
      <c r="G31" s="257"/>
      <c r="H31" s="258"/>
      <c r="I31" s="258"/>
      <c r="J31" s="259"/>
      <c r="K31" s="1151"/>
      <c r="L31" s="260" t="s">
        <v>474</v>
      </c>
      <c r="M31" s="261" t="s">
        <v>475</v>
      </c>
      <c r="N31" s="262" t="s">
        <v>476</v>
      </c>
    </row>
    <row r="32" spans="1:16" ht="27" customHeight="1" x14ac:dyDescent="0.15">
      <c r="A32" s="248"/>
      <c r="B32" s="244"/>
      <c r="C32" s="244"/>
      <c r="D32" s="244"/>
      <c r="E32" s="244"/>
      <c r="F32" s="244"/>
      <c r="G32" s="1152" t="s">
        <v>495</v>
      </c>
      <c r="H32" s="1153"/>
      <c r="I32" s="1153"/>
      <c r="J32" s="1154"/>
      <c r="K32" s="294">
        <v>3074988</v>
      </c>
      <c r="L32" s="294">
        <v>40646</v>
      </c>
      <c r="M32" s="295">
        <v>50969</v>
      </c>
      <c r="N32" s="296">
        <v>-20.3</v>
      </c>
    </row>
    <row r="33" spans="1:16" ht="13.5" customHeight="1" x14ac:dyDescent="0.15">
      <c r="A33" s="248"/>
      <c r="B33" s="244"/>
      <c r="C33" s="244"/>
      <c r="D33" s="244"/>
      <c r="E33" s="244"/>
      <c r="F33" s="244"/>
      <c r="G33" s="1152" t="s">
        <v>496</v>
      </c>
      <c r="H33" s="1153"/>
      <c r="I33" s="1153"/>
      <c r="J33" s="1154"/>
      <c r="K33" s="294" t="s">
        <v>481</v>
      </c>
      <c r="L33" s="294" t="s">
        <v>481</v>
      </c>
      <c r="M33" s="295" t="s">
        <v>481</v>
      </c>
      <c r="N33" s="296" t="s">
        <v>481</v>
      </c>
    </row>
    <row r="34" spans="1:16" ht="27" customHeight="1" x14ac:dyDescent="0.15">
      <c r="A34" s="248"/>
      <c r="B34" s="244"/>
      <c r="C34" s="244"/>
      <c r="D34" s="244"/>
      <c r="E34" s="244"/>
      <c r="F34" s="244"/>
      <c r="G34" s="1152" t="s">
        <v>497</v>
      </c>
      <c r="H34" s="1153"/>
      <c r="I34" s="1153"/>
      <c r="J34" s="1154"/>
      <c r="K34" s="294" t="s">
        <v>481</v>
      </c>
      <c r="L34" s="294" t="s">
        <v>481</v>
      </c>
      <c r="M34" s="295">
        <v>29</v>
      </c>
      <c r="N34" s="296" t="s">
        <v>481</v>
      </c>
    </row>
    <row r="35" spans="1:16" ht="27" customHeight="1" x14ac:dyDescent="0.15">
      <c r="A35" s="248"/>
      <c r="B35" s="244"/>
      <c r="C35" s="244"/>
      <c r="D35" s="244"/>
      <c r="E35" s="244"/>
      <c r="F35" s="244"/>
      <c r="G35" s="1152" t="s">
        <v>498</v>
      </c>
      <c r="H35" s="1153"/>
      <c r="I35" s="1153"/>
      <c r="J35" s="1154"/>
      <c r="K35" s="294">
        <v>358745</v>
      </c>
      <c r="L35" s="294">
        <v>4742</v>
      </c>
      <c r="M35" s="295">
        <v>14294</v>
      </c>
      <c r="N35" s="296">
        <v>-66.8</v>
      </c>
    </row>
    <row r="36" spans="1:16" ht="27" customHeight="1" x14ac:dyDescent="0.15">
      <c r="A36" s="248"/>
      <c r="B36" s="244"/>
      <c r="C36" s="244"/>
      <c r="D36" s="244"/>
      <c r="E36" s="244"/>
      <c r="F36" s="244"/>
      <c r="G36" s="1152" t="s">
        <v>499</v>
      </c>
      <c r="H36" s="1153"/>
      <c r="I36" s="1153"/>
      <c r="J36" s="1154"/>
      <c r="K36" s="294">
        <v>773</v>
      </c>
      <c r="L36" s="294">
        <v>10</v>
      </c>
      <c r="M36" s="295">
        <v>1493</v>
      </c>
      <c r="N36" s="296">
        <v>-99.3</v>
      </c>
    </row>
    <row r="37" spans="1:16" ht="13.5" customHeight="1" x14ac:dyDescent="0.15">
      <c r="A37" s="248"/>
      <c r="B37" s="244"/>
      <c r="C37" s="244"/>
      <c r="D37" s="244"/>
      <c r="E37" s="244"/>
      <c r="F37" s="244"/>
      <c r="G37" s="1152" t="s">
        <v>500</v>
      </c>
      <c r="H37" s="1153"/>
      <c r="I37" s="1153"/>
      <c r="J37" s="1154"/>
      <c r="K37" s="294" t="s">
        <v>481</v>
      </c>
      <c r="L37" s="294" t="s">
        <v>481</v>
      </c>
      <c r="M37" s="295">
        <v>1584</v>
      </c>
      <c r="N37" s="296" t="s">
        <v>481</v>
      </c>
    </row>
    <row r="38" spans="1:16" ht="27" customHeight="1" x14ac:dyDescent="0.15">
      <c r="A38" s="248"/>
      <c r="B38" s="244"/>
      <c r="C38" s="244"/>
      <c r="D38" s="244"/>
      <c r="E38" s="244"/>
      <c r="F38" s="244"/>
      <c r="G38" s="1155" t="s">
        <v>501</v>
      </c>
      <c r="H38" s="1156"/>
      <c r="I38" s="1156"/>
      <c r="J38" s="1157"/>
      <c r="K38" s="297" t="s">
        <v>481</v>
      </c>
      <c r="L38" s="297" t="s">
        <v>481</v>
      </c>
      <c r="M38" s="298">
        <v>4</v>
      </c>
      <c r="N38" s="299" t="s">
        <v>481</v>
      </c>
      <c r="O38" s="293"/>
    </row>
    <row r="39" spans="1:16" x14ac:dyDescent="0.15">
      <c r="A39" s="248"/>
      <c r="B39" s="244"/>
      <c r="C39" s="244"/>
      <c r="D39" s="244"/>
      <c r="E39" s="244"/>
      <c r="F39" s="244"/>
      <c r="G39" s="1155" t="s">
        <v>502</v>
      </c>
      <c r="H39" s="1156"/>
      <c r="I39" s="1156"/>
      <c r="J39" s="1157"/>
      <c r="K39" s="300">
        <v>-123699</v>
      </c>
      <c r="L39" s="300">
        <v>-1635</v>
      </c>
      <c r="M39" s="301">
        <v>-4432</v>
      </c>
      <c r="N39" s="302">
        <v>-63.1</v>
      </c>
      <c r="O39" s="293"/>
    </row>
    <row r="40" spans="1:16" ht="27" customHeight="1" x14ac:dyDescent="0.15">
      <c r="A40" s="248"/>
      <c r="B40" s="244"/>
      <c r="C40" s="244"/>
      <c r="D40" s="244"/>
      <c r="E40" s="244"/>
      <c r="F40" s="244"/>
      <c r="G40" s="1152" t="s">
        <v>503</v>
      </c>
      <c r="H40" s="1153"/>
      <c r="I40" s="1153"/>
      <c r="J40" s="1154"/>
      <c r="K40" s="300">
        <v>-2448752</v>
      </c>
      <c r="L40" s="300">
        <v>-32368</v>
      </c>
      <c r="M40" s="301">
        <v>-44638</v>
      </c>
      <c r="N40" s="302">
        <v>-27.5</v>
      </c>
      <c r="O40" s="293"/>
    </row>
    <row r="41" spans="1:16" x14ac:dyDescent="0.15">
      <c r="A41" s="248"/>
      <c r="B41" s="244"/>
      <c r="C41" s="244"/>
      <c r="D41" s="244"/>
      <c r="E41" s="244"/>
      <c r="F41" s="244"/>
      <c r="G41" s="1158" t="s">
        <v>279</v>
      </c>
      <c r="H41" s="1159"/>
      <c r="I41" s="1159"/>
      <c r="J41" s="1160"/>
      <c r="K41" s="294">
        <v>862055</v>
      </c>
      <c r="L41" s="300">
        <v>11395</v>
      </c>
      <c r="M41" s="301">
        <v>19303</v>
      </c>
      <c r="N41" s="302">
        <v>-41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5" t="s">
        <v>472</v>
      </c>
      <c r="J49" s="1147" t="s">
        <v>507</v>
      </c>
      <c r="K49" s="1148"/>
      <c r="L49" s="1148"/>
      <c r="M49" s="1148"/>
      <c r="N49" s="1149"/>
    </row>
    <row r="50" spans="1:14" x14ac:dyDescent="0.15">
      <c r="A50" s="248"/>
      <c r="B50" s="244"/>
      <c r="C50" s="244"/>
      <c r="D50" s="244"/>
      <c r="E50" s="244"/>
      <c r="F50" s="244"/>
      <c r="G50" s="312"/>
      <c r="H50" s="313"/>
      <c r="I50" s="1146"/>
      <c r="J50" s="314" t="s">
        <v>508</v>
      </c>
      <c r="K50" s="315" t="s">
        <v>509</v>
      </c>
      <c r="L50" s="316" t="s">
        <v>510</v>
      </c>
      <c r="M50" s="317" t="s">
        <v>511</v>
      </c>
      <c r="N50" s="318" t="s">
        <v>512</v>
      </c>
    </row>
    <row r="51" spans="1:14" x14ac:dyDescent="0.15">
      <c r="A51" s="248"/>
      <c r="B51" s="244"/>
      <c r="C51" s="244"/>
      <c r="D51" s="244"/>
      <c r="E51" s="244"/>
      <c r="F51" s="244"/>
      <c r="G51" s="310" t="s">
        <v>513</v>
      </c>
      <c r="H51" s="311"/>
      <c r="I51" s="319">
        <v>4246584</v>
      </c>
      <c r="J51" s="320">
        <v>54912</v>
      </c>
      <c r="K51" s="321">
        <v>-14.7</v>
      </c>
      <c r="L51" s="322">
        <v>47569</v>
      </c>
      <c r="M51" s="323">
        <v>-23.1</v>
      </c>
      <c r="N51" s="324">
        <v>8.4</v>
      </c>
    </row>
    <row r="52" spans="1:14" x14ac:dyDescent="0.15">
      <c r="A52" s="248"/>
      <c r="B52" s="244"/>
      <c r="C52" s="244"/>
      <c r="D52" s="244"/>
      <c r="E52" s="244"/>
      <c r="F52" s="244"/>
      <c r="G52" s="325"/>
      <c r="H52" s="326" t="s">
        <v>514</v>
      </c>
      <c r="I52" s="327">
        <v>2270448</v>
      </c>
      <c r="J52" s="328">
        <v>29359</v>
      </c>
      <c r="K52" s="329">
        <v>-26.2</v>
      </c>
      <c r="L52" s="330">
        <v>26255</v>
      </c>
      <c r="M52" s="331">
        <v>-18.399999999999999</v>
      </c>
      <c r="N52" s="332">
        <v>-7.8</v>
      </c>
    </row>
    <row r="53" spans="1:14" x14ac:dyDescent="0.15">
      <c r="A53" s="248"/>
      <c r="B53" s="244"/>
      <c r="C53" s="244"/>
      <c r="D53" s="244"/>
      <c r="E53" s="244"/>
      <c r="F53" s="244"/>
      <c r="G53" s="310" t="s">
        <v>515</v>
      </c>
      <c r="H53" s="311"/>
      <c r="I53" s="319">
        <v>8415742</v>
      </c>
      <c r="J53" s="320">
        <v>109117</v>
      </c>
      <c r="K53" s="321">
        <v>98.7</v>
      </c>
      <c r="L53" s="322">
        <v>50880</v>
      </c>
      <c r="M53" s="323">
        <v>7</v>
      </c>
      <c r="N53" s="324">
        <v>91.7</v>
      </c>
    </row>
    <row r="54" spans="1:14" x14ac:dyDescent="0.15">
      <c r="A54" s="248"/>
      <c r="B54" s="244"/>
      <c r="C54" s="244"/>
      <c r="D54" s="244"/>
      <c r="E54" s="244"/>
      <c r="F54" s="244"/>
      <c r="G54" s="325"/>
      <c r="H54" s="326" t="s">
        <v>514</v>
      </c>
      <c r="I54" s="327">
        <v>2726240</v>
      </c>
      <c r="J54" s="328">
        <v>35348</v>
      </c>
      <c r="K54" s="329">
        <v>20.399999999999999</v>
      </c>
      <c r="L54" s="330">
        <v>26879</v>
      </c>
      <c r="M54" s="331">
        <v>2.4</v>
      </c>
      <c r="N54" s="332">
        <v>18</v>
      </c>
    </row>
    <row r="55" spans="1:14" x14ac:dyDescent="0.15">
      <c r="A55" s="248"/>
      <c r="B55" s="244"/>
      <c r="C55" s="244"/>
      <c r="D55" s="244"/>
      <c r="E55" s="244"/>
      <c r="F55" s="244"/>
      <c r="G55" s="310" t="s">
        <v>516</v>
      </c>
      <c r="H55" s="311"/>
      <c r="I55" s="319">
        <v>11359913</v>
      </c>
      <c r="J55" s="320">
        <v>147933</v>
      </c>
      <c r="K55" s="321">
        <v>35.6</v>
      </c>
      <c r="L55" s="322">
        <v>63956</v>
      </c>
      <c r="M55" s="323">
        <v>25.7</v>
      </c>
      <c r="N55" s="324">
        <v>9.9</v>
      </c>
    </row>
    <row r="56" spans="1:14" x14ac:dyDescent="0.15">
      <c r="A56" s="248"/>
      <c r="B56" s="244"/>
      <c r="C56" s="244"/>
      <c r="D56" s="244"/>
      <c r="E56" s="244"/>
      <c r="F56" s="244"/>
      <c r="G56" s="325"/>
      <c r="H56" s="326" t="s">
        <v>514</v>
      </c>
      <c r="I56" s="327">
        <v>4612861</v>
      </c>
      <c r="J56" s="328">
        <v>60070</v>
      </c>
      <c r="K56" s="329">
        <v>69.900000000000006</v>
      </c>
      <c r="L56" s="330">
        <v>29239</v>
      </c>
      <c r="M56" s="331">
        <v>8.8000000000000007</v>
      </c>
      <c r="N56" s="332">
        <v>61.1</v>
      </c>
    </row>
    <row r="57" spans="1:14" x14ac:dyDescent="0.15">
      <c r="A57" s="248"/>
      <c r="B57" s="244"/>
      <c r="C57" s="244"/>
      <c r="D57" s="244"/>
      <c r="E57" s="244"/>
      <c r="F57" s="244"/>
      <c r="G57" s="310" t="s">
        <v>517</v>
      </c>
      <c r="H57" s="311"/>
      <c r="I57" s="319">
        <v>7965894</v>
      </c>
      <c r="J57" s="320">
        <v>104513</v>
      </c>
      <c r="K57" s="321">
        <v>-29.4</v>
      </c>
      <c r="L57" s="322">
        <v>66255</v>
      </c>
      <c r="M57" s="323">
        <v>3.6</v>
      </c>
      <c r="N57" s="324">
        <v>-33</v>
      </c>
    </row>
    <row r="58" spans="1:14" x14ac:dyDescent="0.15">
      <c r="A58" s="248"/>
      <c r="B58" s="244"/>
      <c r="C58" s="244"/>
      <c r="D58" s="244"/>
      <c r="E58" s="244"/>
      <c r="F58" s="244"/>
      <c r="G58" s="325"/>
      <c r="H58" s="326" t="s">
        <v>514</v>
      </c>
      <c r="I58" s="327">
        <v>5463085</v>
      </c>
      <c r="J58" s="328">
        <v>71676</v>
      </c>
      <c r="K58" s="329">
        <v>19.3</v>
      </c>
      <c r="L58" s="330">
        <v>31822</v>
      </c>
      <c r="M58" s="331">
        <v>8.8000000000000007</v>
      </c>
      <c r="N58" s="332">
        <v>10.5</v>
      </c>
    </row>
    <row r="59" spans="1:14" x14ac:dyDescent="0.15">
      <c r="A59" s="248"/>
      <c r="B59" s="244"/>
      <c r="C59" s="244"/>
      <c r="D59" s="244"/>
      <c r="E59" s="244"/>
      <c r="F59" s="244"/>
      <c r="G59" s="310" t="s">
        <v>518</v>
      </c>
      <c r="H59" s="311"/>
      <c r="I59" s="319">
        <v>4606777</v>
      </c>
      <c r="J59" s="320">
        <v>60894</v>
      </c>
      <c r="K59" s="321">
        <v>-41.7</v>
      </c>
      <c r="L59" s="322">
        <v>92247</v>
      </c>
      <c r="M59" s="323">
        <v>39.200000000000003</v>
      </c>
      <c r="N59" s="324">
        <v>-80.900000000000006</v>
      </c>
    </row>
    <row r="60" spans="1:14" x14ac:dyDescent="0.15">
      <c r="A60" s="248"/>
      <c r="B60" s="244"/>
      <c r="C60" s="244"/>
      <c r="D60" s="244"/>
      <c r="E60" s="244"/>
      <c r="F60" s="244"/>
      <c r="G60" s="325"/>
      <c r="H60" s="326" t="s">
        <v>514</v>
      </c>
      <c r="I60" s="333">
        <v>3320089</v>
      </c>
      <c r="J60" s="328">
        <v>43886</v>
      </c>
      <c r="K60" s="329">
        <v>-38.799999999999997</v>
      </c>
      <c r="L60" s="330">
        <v>37204</v>
      </c>
      <c r="M60" s="331">
        <v>16.899999999999999</v>
      </c>
      <c r="N60" s="332">
        <v>-55.7</v>
      </c>
    </row>
    <row r="61" spans="1:14" x14ac:dyDescent="0.15">
      <c r="A61" s="248"/>
      <c r="B61" s="244"/>
      <c r="C61" s="244"/>
      <c r="D61" s="244"/>
      <c r="E61" s="244"/>
      <c r="F61" s="244"/>
      <c r="G61" s="310" t="s">
        <v>519</v>
      </c>
      <c r="H61" s="334"/>
      <c r="I61" s="335">
        <v>7318982</v>
      </c>
      <c r="J61" s="336">
        <v>95474</v>
      </c>
      <c r="K61" s="337">
        <v>9.6999999999999993</v>
      </c>
      <c r="L61" s="338">
        <v>64181</v>
      </c>
      <c r="M61" s="339">
        <v>10.5</v>
      </c>
      <c r="N61" s="324">
        <v>-0.8</v>
      </c>
    </row>
    <row r="62" spans="1:14" x14ac:dyDescent="0.15">
      <c r="A62" s="248"/>
      <c r="B62" s="244"/>
      <c r="C62" s="244"/>
      <c r="D62" s="244"/>
      <c r="E62" s="244"/>
      <c r="F62" s="244"/>
      <c r="G62" s="325"/>
      <c r="H62" s="326" t="s">
        <v>514</v>
      </c>
      <c r="I62" s="327">
        <v>3678545</v>
      </c>
      <c r="J62" s="328">
        <v>48068</v>
      </c>
      <c r="K62" s="329">
        <v>8.9</v>
      </c>
      <c r="L62" s="330">
        <v>30280</v>
      </c>
      <c r="M62" s="331">
        <v>3.7</v>
      </c>
      <c r="N62" s="332">
        <v>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0" t="s">
        <v>3</v>
      </c>
      <c r="D47" s="1170"/>
      <c r="E47" s="1171"/>
      <c r="F47" s="11">
        <v>60.9</v>
      </c>
      <c r="G47" s="12">
        <v>64.680000000000007</v>
      </c>
      <c r="H47" s="12">
        <v>65.27</v>
      </c>
      <c r="I47" s="12">
        <v>67.52</v>
      </c>
      <c r="J47" s="13">
        <v>67.849999999999994</v>
      </c>
    </row>
    <row r="48" spans="2:10" ht="57.75" customHeight="1" x14ac:dyDescent="0.15">
      <c r="B48" s="14"/>
      <c r="C48" s="1172" t="s">
        <v>4</v>
      </c>
      <c r="D48" s="1172"/>
      <c r="E48" s="1173"/>
      <c r="F48" s="15">
        <v>4.47</v>
      </c>
      <c r="G48" s="16">
        <v>1.06</v>
      </c>
      <c r="H48" s="16">
        <v>2.5299999999999998</v>
      </c>
      <c r="I48" s="16">
        <v>3.74</v>
      </c>
      <c r="J48" s="17">
        <v>2.25</v>
      </c>
    </row>
    <row r="49" spans="2:10" ht="57.75" customHeight="1" thickBot="1" x14ac:dyDescent="0.2">
      <c r="B49" s="18"/>
      <c r="C49" s="1174" t="s">
        <v>5</v>
      </c>
      <c r="D49" s="1174"/>
      <c r="E49" s="1175"/>
      <c r="F49" s="19">
        <v>2.72</v>
      </c>
      <c r="G49" s="20" t="s">
        <v>526</v>
      </c>
      <c r="H49" s="20">
        <v>2.33</v>
      </c>
      <c r="I49" s="20">
        <v>2.96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2017-04-12T04:20:19Z</cp:lastPrinted>
  <dcterms:created xsi:type="dcterms:W3CDTF">2017-01-25T04:02:59Z</dcterms:created>
  <dcterms:modified xsi:type="dcterms:W3CDTF">2017-05-08T13:42:45Z</dcterms:modified>
</cp:coreProperties>
</file>