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0385" yWindow="-60" windowWidth="19065" windowHeight="121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O35" i="9"/>
  <c r="BE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W34" i="9" s="1"/>
  <c r="BW35" i="9" s="1"/>
  <c r="BW36" i="9" s="1"/>
  <c r="BW37" i="9" s="1"/>
  <c r="BW38" i="9" s="1"/>
  <c r="BW39" i="9" s="1"/>
  <c r="CO34" i="9" l="1"/>
</calcChain>
</file>

<file path=xl/sharedStrings.xml><?xml version="1.0" encoding="utf-8"?>
<sst xmlns="http://schemas.openxmlformats.org/spreadsheetml/2006/main" count="1018" uniqueCount="568">
  <si>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</si>
  <si>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</si>
  <si>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</si>
  <si>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</si>
  <si>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</si>
  <si>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</si>
  <si>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</si>
  <si>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</si>
  <si>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</si>
  <si>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</si>
  <si>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</si>
  <si>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</si>
  <si>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</si>
  <si>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</si>
  <si>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</si>
  <si>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</si>
  <si>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</si>
  <si>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</si>
  <si>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</si>
  <si>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</si>
  <si>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</si>
  <si>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</si>
  <si>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</si>
  <si>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</si>
  <si>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</si>
  <si>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</si>
  <si>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</si>
  <si>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</si>
  <si>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</si>
  <si>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</si>
  <si>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</si>
  <si>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</si>
  <si>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</si>
  <si>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</si>
  <si>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</si>
  <si>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</si>
  <si>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</si>
  <si>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</si>
  <si>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</si>
  <si>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</si>
  <si>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</si>
  <si>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</si>
  <si>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</si>
  <si>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</si>
  <si>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</si>
  <si>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</si>
  <si>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</si>
  <si>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</si>
  <si>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</si>
  <si>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</si>
  <si>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</si>
  <si>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</si>
  <si>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</si>
  <si>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</si>
  <si>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</si>
  <si>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</si>
  <si>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</si>
  <si>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</si>
  <si>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</si>
  <si>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</si>
  <si>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</si>
  <si>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</si>
  <si>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</si>
  <si>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</si>
  <si>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</si>
  <si>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</si>
  <si>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</si>
  <si>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</si>
  <si>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</si>
  <si>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</si>
  <si>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</si>
  <si>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</si>
  <si>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</si>
  <si>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</si>
  <si>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</si>
  <si>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</si>
  <si>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</si>
  <si>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</si>
  <si>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</si>
  <si>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</si>
  <si>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</si>
  <si>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小松島市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</si>
  <si>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</si>
  <si>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</si>
  <si>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</si>
  <si>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</si>
  <si>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</si>
  <si>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</si>
  <si>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</si>
  <si>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</si>
  <si>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</si>
  <si>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</si>
  <si>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</si>
  <si>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</si>
  <si>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</si>
  <si>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</si>
  <si>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</si>
  <si>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</si>
  <si>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</si>
  <si>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</si>
  <si>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</si>
  <si>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</si>
  <si>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</si>
  <si>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</si>
  <si>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</si>
  <si>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</si>
  <si>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</si>
  <si>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</si>
  <si>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</si>
  <si>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</si>
  <si>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</si>
  <si>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</si>
  <si>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</si>
  <si>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</si>
  <si>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</si>
  <si>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</si>
  <si>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</si>
  <si>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</si>
  <si>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</si>
  <si>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</si>
  <si>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</si>
  <si>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</si>
  <si>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</si>
  <si>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</si>
  <si>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</si>
  <si>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</si>
  <si>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</si>
  <si>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</si>
  <si>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</si>
  <si>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</si>
  <si>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</si>
  <si>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</si>
  <si>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</si>
  <si>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</si>
  <si>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</si>
  <si>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</si>
  <si>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</si>
  <si>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</si>
  <si>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</si>
  <si>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</si>
  <si>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</si>
  <si>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</si>
  <si>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</si>
  <si>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</si>
  <si>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</si>
  <si>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</si>
  <si>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</si>
  <si>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</si>
  <si>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</si>
  <si>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</si>
  <si>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</si>
  <si>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</si>
  <si>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</si>
  <si>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</si>
  <si>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</si>
  <si>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</si>
  <si>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</si>
  <si>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</si>
  <si>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</si>
  <si>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</si>
  <si>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</si>
  <si>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</si>
  <si>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</si>
  <si>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</si>
  <si>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</si>
  <si>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</si>
  <si>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</si>
  <si>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</si>
  <si>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</si>
  <si>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</si>
  <si>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</si>
  <si>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</si>
  <si>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</si>
  <si>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</si>
  <si>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</si>
  <si>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</si>
  <si>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</si>
  <si>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</si>
  <si>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</si>
  <si>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</si>
  <si>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</si>
  <si>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</si>
  <si>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</si>
  <si>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</si>
  <si>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</si>
  <si>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</si>
  <si>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</si>
  <si>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</si>
  <si>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</si>
  <si>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</si>
  <si>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</si>
  <si>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</si>
  <si>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</si>
  <si>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</si>
  <si>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徳島県小松島市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</si>
  <si>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</si>
  <si>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</si>
  <si>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</si>
  <si>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</si>
  <si>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</si>
  <si>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</si>
  <si>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</si>
  <si>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</si>
  <si>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</si>
  <si>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</si>
  <si>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</si>
  <si>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</si>
  <si>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</si>
  <si>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</si>
  <si>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</si>
  <si>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</si>
  <si>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</si>
  <si>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</si>
  <si>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</si>
  <si>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</si>
  <si>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</si>
  <si>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</si>
  <si>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</si>
  <si>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</si>
  <si>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</si>
  <si>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</si>
  <si>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</si>
  <si>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</si>
  <si>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</si>
  <si>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</si>
  <si>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</si>
  <si>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</si>
  <si>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</si>
  <si>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</si>
  <si>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</si>
  <si>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</si>
  <si>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</si>
  <si>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</si>
  <si>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</si>
  <si>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</si>
  <si>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</si>
  <si>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</si>
  <si>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</si>
  <si>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</si>
  <si>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</si>
  <si>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</si>
  <si>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</si>
  <si>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</si>
  <si>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</si>
  <si>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</si>
  <si>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</si>
  <si>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</si>
  <si>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</si>
  <si>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</si>
  <si>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</si>
  <si>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</si>
  <si>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</si>
  <si>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</si>
  <si>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</si>
  <si>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</si>
  <si>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</si>
  <si>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</si>
  <si>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</si>
  <si>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</si>
  <si>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</si>
  <si>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</si>
  <si>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</si>
  <si>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</si>
  <si>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</si>
  <si>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</si>
  <si>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</si>
  <si>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</si>
  <si>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</si>
  <si>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</si>
  <si>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</si>
  <si>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</si>
  <si>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</si>
  <si>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</si>
  <si>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</si>
  <si>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</si>
  <si>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</si>
  <si>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</si>
  <si>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</si>
  <si>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</si>
  <si>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</si>
  <si>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</si>
  <si>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</si>
  <si>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</si>
  <si>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</si>
  <si>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</si>
  <si>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</si>
  <si>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</si>
  <si>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</si>
  <si>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</si>
  <si>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</si>
  <si>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</si>
  <si>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</si>
  <si>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</si>
  <si>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</si>
  <si>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</si>
  <si>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</si>
  <si>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</si>
  <si>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</si>
  <si>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</si>
  <si>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</si>
  <si>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</si>
  <si>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</si>
  <si>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</si>
  <si>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</si>
  <si>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</si>
  <si>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</si>
  <si>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</si>
  <si>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</si>
  <si>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</si>
  <si>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</si>
  <si>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</si>
  <si>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</si>
  <si>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</si>
  <si>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</si>
  <si>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</si>
  <si>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</si>
  <si>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</si>
  <si>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</si>
  <si>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</si>
  <si>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</si>
  <si>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</si>
  <si>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</si>
  <si>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</si>
  <si>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</si>
  <si>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</si>
  <si>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</si>
  <si>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</si>
  <si>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</si>
  <si>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</si>
  <si>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</si>
  <si>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</si>
  <si>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</si>
  <si>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</si>
  <si>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</si>
  <si>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</si>
  <si>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</si>
  <si>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</si>
  <si>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</si>
  <si>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</si>
  <si>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</si>
  <si>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</si>
  <si>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</si>
  <si>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</si>
  <si>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徳島県小松島市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</si>
  <si>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</si>
  <si>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</si>
  <si>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</si>
  <si>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</si>
  <si>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</si>
  <si>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</si>
  <si>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</si>
  <si>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</si>
  <si>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</si>
  <si>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</si>
  <si>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</si>
  <si>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</si>
  <si>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</si>
  <si>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</si>
  <si>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</si>
  <si>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</si>
  <si>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</si>
  <si>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</si>
  <si>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</si>
  <si>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</si>
  <si>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小松島市住宅新築資金等貸付事業特別会計</t>
    <phoneticPr fontId="5"/>
  </si>
  <si>
    <t>小松島市土地取得事業特別会計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</si>
  <si>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</si>
  <si>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</si>
  <si>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</si>
  <si>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</si>
  <si>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</si>
  <si>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</si>
  <si>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</si>
  <si>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</si>
  <si>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</si>
  <si>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</si>
  <si>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</si>
  <si>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</si>
  <si>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</si>
  <si>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</si>
  <si>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</si>
  <si>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小松島市競輪事業特別会計</t>
    <phoneticPr fontId="5"/>
  </si>
  <si>
    <t>小松島市後期高齢者医療特別会計</t>
    <phoneticPr fontId="5"/>
  </si>
  <si>
    <t>小松島市国民健康保険特別会計</t>
    <phoneticPr fontId="5"/>
  </si>
  <si>
    <t>小松島市介護保険特別会計</t>
    <phoneticPr fontId="5"/>
  </si>
  <si>
    <t>水道事業会計</t>
    <phoneticPr fontId="5"/>
  </si>
  <si>
    <t>法適用企業</t>
    <phoneticPr fontId="5"/>
  </si>
  <si>
    <t>自動車運送事業会計</t>
    <phoneticPr fontId="5"/>
  </si>
  <si>
    <t>小松島市公共下水道事業特別会計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</si>
  <si>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</si>
  <si>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</si>
  <si>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</si>
  <si>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</si>
  <si>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</si>
  <si>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</si>
  <si>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</si>
  <si>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</si>
  <si>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</si>
  <si>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</si>
  <si>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</si>
  <si>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</si>
  <si>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</si>
  <si>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</si>
  <si>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</si>
  <si>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</si>
  <si>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</si>
  <si>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</si>
  <si>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</si>
  <si>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</si>
  <si>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</si>
  <si>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</si>
  <si>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</si>
  <si>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</si>
  <si>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</si>
  <si>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</si>
  <si>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</si>
  <si>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</si>
  <si>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</si>
  <si>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</si>
  <si>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</si>
  <si>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</si>
  <si>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</si>
  <si>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</si>
  <si>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</si>
  <si>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</si>
  <si>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</si>
  <si>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</si>
  <si>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</si>
  <si>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</si>
  <si>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</si>
  <si>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</si>
  <si>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</si>
  <si>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</si>
  <si>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</si>
  <si>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</si>
  <si>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</si>
  <si>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</si>
  <si>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</si>
  <si>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</si>
  <si>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</si>
  <si>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</si>
  <si>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</si>
  <si>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</si>
  <si>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</si>
  <si>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</si>
  <si>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</si>
  <si>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</si>
  <si>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</si>
  <si>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</si>
  <si>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</si>
  <si>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</si>
  <si>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</si>
  <si>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</si>
  <si>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</si>
  <si>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</si>
  <si>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</si>
  <si>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</si>
  <si>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</si>
  <si>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</si>
  <si>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</si>
  <si>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</si>
  <si>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</si>
  <si>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</si>
  <si>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</si>
  <si>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</si>
  <si>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</si>
  <si>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</si>
  <si>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</si>
  <si>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</si>
  <si>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</si>
  <si>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</si>
  <si>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</si>
  <si>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</si>
  <si>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</si>
  <si>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</si>
  <si>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</si>
  <si>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</si>
  <si>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</si>
  <si>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</si>
  <si>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</si>
  <si>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</si>
  <si>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</si>
  <si>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</si>
  <si>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</si>
  <si>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</si>
  <si>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</si>
  <si>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</si>
  <si>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</si>
  <si>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</si>
  <si>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</si>
  <si>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</si>
  <si>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</si>
  <si>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</si>
  <si>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</si>
  <si>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</si>
  <si>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</si>
  <si>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</si>
  <si>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</si>
  <si>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</si>
  <si>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</si>
  <si>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</si>
  <si>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</si>
  <si>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</si>
  <si>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</si>
  <si>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</si>
  <si>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</si>
  <si>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</si>
  <si>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</si>
  <si>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</si>
  <si>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</si>
  <si>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</si>
  <si>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</si>
  <si>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</si>
  <si>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</si>
  <si>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</si>
  <si>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</si>
  <si>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</si>
  <si>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</si>
  <si>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</si>
  <si>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</si>
  <si>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</si>
  <si>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</si>
  <si>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</si>
  <si>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</si>
  <si>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</si>
  <si>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</si>
  <si>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</si>
  <si>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</si>
  <si>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</si>
  <si>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</si>
  <si>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3.30</t>
  </si>
  <si>
    <t>小松島市住宅新築資金等貸付事業特別会計</t>
  </si>
  <si>
    <t>▲ 2.76</t>
  </si>
  <si>
    <t>▲ 2.73</t>
  </si>
  <si>
    <t>▲ 2.72</t>
  </si>
  <si>
    <t>▲ 2.70</t>
  </si>
  <si>
    <t>▲ 2.69</t>
  </si>
  <si>
    <t>水道事業会計</t>
  </si>
  <si>
    <t>一般会計</t>
  </si>
  <si>
    <t>▲ 0.53</t>
  </si>
  <si>
    <t>小松島市国民健康保険特別会計</t>
  </si>
  <si>
    <t>小松島市介護保険特別会計</t>
  </si>
  <si>
    <t>小松島市競輪事業特別会計</t>
  </si>
  <si>
    <t>▲ 3.63</t>
  </si>
  <si>
    <t>▲ 1.76</t>
  </si>
  <si>
    <t>小松島市後期高齢者医療特別会計</t>
  </si>
  <si>
    <t>自動車運送事業会計</t>
  </si>
  <si>
    <t>▲ 0.00</t>
  </si>
  <si>
    <t>その他会計（赤字）</t>
  </si>
  <si>
    <t>その他会計（黒字）</t>
  </si>
  <si>
    <t>-</t>
    <phoneticPr fontId="2"/>
  </si>
  <si>
    <t>-</t>
    <phoneticPr fontId="2"/>
  </si>
  <si>
    <t>小松島市外三町村衛生組合（一般会計）</t>
  </si>
  <si>
    <t>那賀川北岸地域湛水防除施設組合
（那賀川北岸地域湛水防除施設組合会計）</t>
  </si>
  <si>
    <t>徳島県後期高齢者医療広域連合（一般会計）</t>
  </si>
  <si>
    <t>徳島県後期高齢者医療広域連合
（後期高齢者医療特別会計）</t>
  </si>
  <si>
    <t>徳島県市町村総合事務組合（一般会計）</t>
  </si>
  <si>
    <t>徳島県市町村総合事務組合
（徳島滞納整理機構特別会計）</t>
  </si>
  <si>
    <t>-</t>
    <phoneticPr fontId="2"/>
  </si>
  <si>
    <t>-</t>
    <phoneticPr fontId="2"/>
  </si>
  <si>
    <t>-</t>
    <phoneticPr fontId="2"/>
  </si>
  <si>
    <t>-</t>
    <phoneticPr fontId="2"/>
  </si>
  <si>
    <t>○</t>
    <phoneticPr fontId="2"/>
  </si>
  <si>
    <t>小松島市土地開発公社</t>
    <rPh sb="0" eb="4">
      <t>コマツシマシ</t>
    </rPh>
    <rPh sb="4" eb="6">
      <t>トチ</t>
    </rPh>
    <rPh sb="6" eb="8">
      <t>カイハツ</t>
    </rPh>
    <rPh sb="8" eb="10">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</si>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</sst>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33626</c:v>
                </c:pt>
                <c:pt idx="1">
                  <c:v>29390</c:v>
                </c:pt>
                <c:pt idx="2">
                  <c:v>28505</c:v>
                </c:pt>
                <c:pt idx="3">
                  <c:v>40576</c:v>
                </c:pt>
                <c:pt idx="4">
                  <c:v>39189</c:v>
                </c:pt>
              </c:numCache>
            </c:numRef>
          </c:val>
          <c:smooth val="0"/>
        </c:ser>
        <c:dLbls>
          <c:showLegendKey val="0"/>
          <c:showVal val="0"/>
          <c:showCatName val="0"/>
          <c:showSerName val="0"/>
          <c:showPercent val="0"/>
          <c:showBubbleSize val="0"/>
        </c:dLbls>
        <c:marker val="1"/>
        <c:smooth val="0"/>
        <c:axId val="1098208"/>
        <c:axId val="337940448"/>
      </c:lineChart>
      <c:catAx>
        <c:axId val="109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940448"/>
        <c:crosses val="autoZero"/>
        <c:auto val="1"/>
        <c:lblAlgn val="ctr"/>
        <c:lblOffset val="100"/>
        <c:tickLblSkip val="1"/>
        <c:tickMarkSkip val="1"/>
        <c:noMultiLvlLbl val="0"/>
      </c:catAx>
      <c:valAx>
        <c:axId val="337940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c:v>
                </c:pt>
                <c:pt idx="1">
                  <c:v>0.08</c:v>
                </c:pt>
                <c:pt idx="2">
                  <c:v>0.38</c:v>
                </c:pt>
                <c:pt idx="3">
                  <c:v>0.55000000000000004</c:v>
                </c:pt>
                <c:pt idx="4">
                  <c:v>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3.66</c:v>
                </c:pt>
                <c:pt idx="1">
                  <c:v>7.16</c:v>
                </c:pt>
                <c:pt idx="2">
                  <c:v>12.36</c:v>
                </c:pt>
                <c:pt idx="3">
                  <c:v>19.170000000000002</c:v>
                </c:pt>
                <c:pt idx="4">
                  <c:v>21.21</c:v>
                </c:pt>
              </c:numCache>
            </c:numRef>
          </c:val>
        </c:ser>
        <c:dLbls>
          <c:showLegendKey val="0"/>
          <c:showVal val="0"/>
          <c:showCatName val="0"/>
          <c:showSerName val="0"/>
          <c:showPercent val="0"/>
          <c:showBubbleSize val="0"/>
        </c:dLbls>
        <c:gapWidth val="250"/>
        <c:overlap val="100"/>
        <c:axId val="338486040"/>
        <c:axId val="338486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6.19</c:v>
                </c:pt>
                <c:pt idx="1">
                  <c:v>6.88</c:v>
                </c:pt>
                <c:pt idx="2">
                  <c:v>5.52</c:v>
                </c:pt>
                <c:pt idx="3">
                  <c:v>7.05</c:v>
                </c:pt>
                <c:pt idx="4">
                  <c:v>2.09</c:v>
                </c:pt>
              </c:numCache>
            </c:numRef>
          </c:val>
          <c:smooth val="0"/>
        </c:ser>
        <c:dLbls>
          <c:showLegendKey val="0"/>
          <c:showVal val="0"/>
          <c:showCatName val="0"/>
          <c:showSerName val="0"/>
          <c:showPercent val="0"/>
          <c:showBubbleSize val="0"/>
        </c:dLbls>
        <c:marker val="1"/>
        <c:smooth val="0"/>
        <c:axId val="338486040"/>
        <c:axId val="338486424"/>
      </c:lineChart>
      <c:catAx>
        <c:axId val="33848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486424"/>
        <c:crosses val="autoZero"/>
        <c:auto val="1"/>
        <c:lblAlgn val="ctr"/>
        <c:lblOffset val="100"/>
        <c:tickLblSkip val="1"/>
        <c:tickMarkSkip val="1"/>
        <c:noMultiLvlLbl val="0"/>
      </c:catAx>
      <c:valAx>
        <c:axId val="33848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48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0.14000000000000001</c:v>
                </c:pt>
                <c:pt idx="4">
                  <c:v>#N/A</c:v>
                </c:pt>
                <c:pt idx="5">
                  <c:v>0.06</c:v>
                </c:pt>
                <c:pt idx="6">
                  <c:v>#N/A</c:v>
                </c:pt>
                <c:pt idx="7">
                  <c:v>0.04</c:v>
                </c:pt>
                <c:pt idx="8">
                  <c:v>#N/A</c:v>
                </c:pt>
                <c:pt idx="9">
                  <c:v>0.03</c:v>
                </c:pt>
              </c:numCache>
            </c:numRef>
          </c:val>
        </c:ser>
        <c:ser>
          <c:idx val="3"/>
          <c:order val="3"/>
          <c:tx>
            <c:strRef>
              <c:f>データシート!$A$30</c:f>
              <c:strCache>
                <c:ptCount val="1"/>
                <c:pt idx="0">
                  <c:v>小松島市後期高齢者医療特別会計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7.0000000000000007E-2</c:v>
                </c:pt>
                <c:pt idx="4">
                  <c:v>#N/A</c:v>
                </c:pt>
                <c:pt idx="5">
                  <c:v>0.08</c:v>
                </c:pt>
                <c:pt idx="6">
                  <c:v>#N/A</c:v>
                </c:pt>
                <c:pt idx="7">
                  <c:v>0.08</c:v>
                </c:pt>
                <c:pt idx="8">
                  <c:v>#N/A</c:v>
                </c:pt>
                <c:pt idx="9">
                  <c:v>0.1</c:v>
                </c:pt>
              </c:numCache>
            </c:numRef>
          </c:val>
        </c:ser>
        <c:ser>
          <c:idx val="4"/>
          <c:order val="4"/>
          <c:tx>
            <c:strRef>
              <c:f>データシート!$A$31</c:f>
              <c:strCache>
                <c:ptCount val="1"/>
                <c:pt idx="0">
                  <c:v>小松島市競輪事業特別会計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3.63</c:v>
                </c:pt>
                <c:pt idx="1">
                  <c:v>#N/A</c:v>
                </c:pt>
                <c:pt idx="2">
                  <c:v>1.76</c:v>
                </c:pt>
                <c:pt idx="3">
                  <c:v>#N/A</c:v>
                </c:pt>
                <c:pt idx="4">
                  <c:v>#N/A</c:v>
                </c:pt>
                <c:pt idx="5">
                  <c:v>0.69</c:v>
                </c:pt>
                <c:pt idx="6">
                  <c:v>#N/A</c:v>
                </c:pt>
                <c:pt idx="7">
                  <c:v>0.87</c:v>
                </c:pt>
                <c:pt idx="8">
                  <c:v>#N/A</c:v>
                </c:pt>
                <c:pt idx="9">
                  <c:v>0.1</c:v>
                </c:pt>
              </c:numCache>
            </c:numRef>
          </c:val>
        </c:ser>
        <c:ser>
          <c:idx val="5"/>
          <c:order val="5"/>
          <c:tx>
            <c:strRef>
              <c:f>データシート!$A$32</c:f>
              <c:strCache>
                <c:ptCount val="1"/>
                <c:pt idx="0">
                  <c:v>小松島市介護保険特別会計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0.05</c:v>
                </c:pt>
                <c:pt idx="4">
                  <c:v>#N/A</c:v>
                </c:pt>
                <c:pt idx="5">
                  <c:v>0.22</c:v>
                </c:pt>
                <c:pt idx="6">
                  <c:v>#N/A</c:v>
                </c:pt>
                <c:pt idx="7">
                  <c:v>0.31</c:v>
                </c:pt>
                <c:pt idx="8">
                  <c:v>#N/A</c:v>
                </c:pt>
                <c:pt idx="9">
                  <c:v>0.23</c:v>
                </c:pt>
              </c:numCache>
            </c:numRef>
          </c:val>
        </c:ser>
        <c:ser>
          <c:idx val="6"/>
          <c:order val="6"/>
          <c:tx>
            <c:strRef>
              <c:f>データシート!$A$33</c:f>
              <c:strCache>
                <c:ptCount val="1"/>
                <c:pt idx="0">
                  <c:v>小松島市国民健康保険特別会計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2.2000000000000002</c:v>
                </c:pt>
                <c:pt idx="2">
                  <c:v>#N/A</c:v>
                </c:pt>
                <c:pt idx="3">
                  <c:v>1.39</c:v>
                </c:pt>
                <c:pt idx="4">
                  <c:v>#N/A</c:v>
                </c:pt>
                <c:pt idx="5">
                  <c:v>0.22</c:v>
                </c:pt>
                <c:pt idx="6">
                  <c:v>#N/A</c:v>
                </c:pt>
                <c:pt idx="7">
                  <c:v>0.35</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0.53</c:v>
                </c:pt>
                <c:pt idx="1">
                  <c:v>#N/A</c:v>
                </c:pt>
                <c:pt idx="2">
                  <c:v>#N/A</c:v>
                </c:pt>
                <c:pt idx="3">
                  <c:v>2.81</c:v>
                </c:pt>
                <c:pt idx="4">
                  <c:v>#N/A</c:v>
                </c:pt>
                <c:pt idx="5">
                  <c:v>3.09</c:v>
                </c:pt>
                <c:pt idx="6">
                  <c:v>#N/A</c:v>
                </c:pt>
                <c:pt idx="7">
                  <c:v>3.25</c:v>
                </c:pt>
                <c:pt idx="8">
                  <c:v>#N/A</c:v>
                </c:pt>
                <c:pt idx="9">
                  <c:v>3.37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10.24</c:v>
                </c:pt>
                <c:pt idx="2">
                  <c:v>#N/A</c:v>
                </c:pt>
                <c:pt idx="3">
                  <c:v>10.99</c:v>
                </c:pt>
                <c:pt idx="4">
                  <c:v>#N/A</c:v>
                </c:pt>
                <c:pt idx="5">
                  <c:v>11.01</c:v>
                </c:pt>
                <c:pt idx="6">
                  <c:v>#N/A</c:v>
                </c:pt>
                <c:pt idx="7">
                  <c:v>9.01</c:v>
                </c:pt>
                <c:pt idx="8">
                  <c:v>#N/A</c:v>
                </c:pt>
                <c:pt idx="9">
                  <c:v>8.0299999999999994</c:v>
                </c:pt>
              </c:numCache>
            </c:numRef>
          </c:val>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2.76</c:v>
                </c:pt>
                <c:pt idx="1">
                  <c:v>#N/A</c:v>
                </c:pt>
                <c:pt idx="2">
                  <c:v>2.73</c:v>
                </c:pt>
                <c:pt idx="3">
                  <c:v>#N/A</c:v>
                </c:pt>
                <c:pt idx="4">
                  <c:v>2.72</c:v>
                </c:pt>
                <c:pt idx="5">
                  <c:v>#N/A</c:v>
                </c:pt>
                <c:pt idx="6">
                  <c:v>2.7</c:v>
                </c:pt>
                <c:pt idx="7">
                  <c:v>#N/A</c:v>
                </c:pt>
                <c:pt idx="8">
                  <c:v>2.69</c:v>
                </c:pt>
                <c:pt idx="9">
                  <c:v>#N/A</c:v>
                </c:pt>
              </c:numCache>
            </c:numRef>
          </c:val>
        </c:ser>
        <c:dLbls>
          <c:showLegendKey val="0"/>
          <c:showVal val="0"/>
          <c:showCatName val="0"/>
          <c:showSerName val="0"/>
          <c:showPercent val="0"/>
          <c:showBubbleSize val="0"/>
        </c:dLbls>
        <c:gapWidth val="150"/>
        <c:overlap val="100"/>
        <c:axId val="337791976"/>
        <c:axId val="342566712"/>
      </c:barChart>
      <c:catAx>
        <c:axId val="33779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566712"/>
        <c:crosses val="autoZero"/>
        <c:auto val="1"/>
        <c:lblAlgn val="ctr"/>
        <c:lblOffset val="100"/>
        <c:tickLblSkip val="1"/>
        <c:tickMarkSkip val="1"/>
        <c:noMultiLvlLbl val="0"/>
      </c:catAx>
      <c:valAx>
        <c:axId val="34256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9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1064</c:v>
                </c:pt>
                <c:pt idx="5">
                  <c:v>1106</c:v>
                </c:pt>
                <c:pt idx="8">
                  <c:v>1108</c:v>
                </c:pt>
                <c:pt idx="11">
                  <c:v>1113</c:v>
                </c:pt>
                <c:pt idx="14">
                  <c:v>1124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166</c:v>
                </c:pt>
                <c:pt idx="3">
                  <c:v>166</c:v>
                </c:pt>
                <c:pt idx="6">
                  <c:v>166</c:v>
                </c:pt>
                <c:pt idx="9">
                  <c:v>135</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c:v>
                </c:pt>
                <c:pt idx="3">
                  <c:v>29</c:v>
                </c:pt>
                <c:pt idx="6">
                  <c:v>84</c:v>
                </c:pt>
                <c:pt idx="9">
                  <c:v>108</c:v>
                </c:pt>
                <c:pt idx="12">
                  <c:v>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2261</c:v>
                </c:pt>
                <c:pt idx="3">
                  <c:v>2187</c:v>
                </c:pt>
                <c:pt idx="6">
                  <c:v>2037</c:v>
                </c:pt>
                <c:pt idx="9">
                  <c:v>1998</c:v>
                </c:pt>
                <c:pt idx="12">
                  <c:v>1903</c:v>
                </c:pt>
              </c:numCache>
            </c:numRef>
          </c:val>
        </c:ser>
        <c:dLbls>
          <c:showLegendKey val="0"/>
          <c:showVal val="0"/>
          <c:showCatName val="0"/>
          <c:showSerName val="0"/>
          <c:showPercent val="0"/>
          <c:showBubbleSize val="0"/>
        </c:dLbls>
        <c:gapWidth val="100"/>
        <c:overlap val="100"/>
        <c:axId val="345554488"/>
        <c:axId val="337788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1375</c:v>
                </c:pt>
                <c:pt idx="2">
                  <c:v>#N/A</c:v>
                </c:pt>
                <c:pt idx="3">
                  <c:v>#N/A</c:v>
                </c:pt>
                <c:pt idx="4">
                  <c:v>1278</c:v>
                </c:pt>
                <c:pt idx="5">
                  <c:v>#N/A</c:v>
                </c:pt>
                <c:pt idx="6">
                  <c:v>#N/A</c:v>
                </c:pt>
                <c:pt idx="7">
                  <c:v>1179</c:v>
                </c:pt>
                <c:pt idx="8">
                  <c:v>#N/A</c:v>
                </c:pt>
                <c:pt idx="9">
                  <c:v>#N/A</c:v>
                </c:pt>
                <c:pt idx="10">
                  <c:v>1128</c:v>
                </c:pt>
                <c:pt idx="11">
                  <c:v>#N/A</c:v>
                </c:pt>
                <c:pt idx="12">
                  <c:v>#N/A</c:v>
                </c:pt>
                <c:pt idx="13">
                  <c:v>950</c:v>
                </c:pt>
                <c:pt idx="14">
                  <c:v>#N/A</c:v>
                </c:pt>
              </c:numCache>
            </c:numRef>
          </c:val>
          <c:smooth val="0"/>
        </c:ser>
        <c:dLbls>
          <c:showLegendKey val="0"/>
          <c:showVal val="0"/>
          <c:showCatName val="0"/>
          <c:showSerName val="0"/>
          <c:showPercent val="0"/>
          <c:showBubbleSize val="0"/>
        </c:dLbls>
        <c:marker val="1"/>
        <c:smooth val="0"/>
        <c:axId val="345554488"/>
        <c:axId val="337788792"/>
      </c:lineChart>
      <c:catAx>
        <c:axId val="34555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788792"/>
        <c:crosses val="autoZero"/>
        <c:auto val="1"/>
        <c:lblAlgn val="ctr"/>
        <c:lblOffset val="100"/>
        <c:tickLblSkip val="1"/>
        <c:tickMarkSkip val="1"/>
        <c:noMultiLvlLbl val="0"/>
      </c:catAx>
      <c:valAx>
        <c:axId val="337788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5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10463</c:v>
                </c:pt>
                <c:pt idx="5">
                  <c:v>10771</c:v>
                </c:pt>
                <c:pt idx="8">
                  <c:v>11709</c:v>
                </c:pt>
                <c:pt idx="11">
                  <c:v>11460</c:v>
                </c:pt>
                <c:pt idx="14">
                  <c:v>11611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1296</c:v>
                </c:pt>
                <c:pt idx="5">
                  <c:v>1146</c:v>
                </c:pt>
                <c:pt idx="8">
                  <c:v>902</c:v>
                </c:pt>
                <c:pt idx="11">
                  <c:v>711</c:v>
                </c:pt>
                <c:pt idx="14">
                  <c:v>586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1720</c:v>
                </c:pt>
                <c:pt idx="5">
                  <c:v>2411</c:v>
                </c:pt>
                <c:pt idx="8">
                  <c:v>3313</c:v>
                </c:pt>
                <c:pt idx="11">
                  <c:v>3933</c:v>
                </c:pt>
                <c:pt idx="14">
                  <c:v>4409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3</c:v>
                </c:pt>
                <c:pt idx="6">
                  <c:v>3</c:v>
                </c:pt>
                <c:pt idx="9">
                  <c:v>5</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2831</c:v>
                </c:pt>
                <c:pt idx="3">
                  <c:v>2802</c:v>
                </c:pt>
                <c:pt idx="6">
                  <c:v>2623</c:v>
                </c:pt>
                <c:pt idx="9">
                  <c:v>2591</c:v>
                </c:pt>
                <c:pt idx="12">
                  <c:v>2306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504</c:v>
                </c:pt>
                <c:pt idx="3">
                  <c:v>347</c:v>
                </c:pt>
                <c:pt idx="6">
                  <c:v>246</c:v>
                </c:pt>
                <c:pt idx="9">
                  <c:v>115</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3710</c:v>
                </c:pt>
                <c:pt idx="3">
                  <c:v>3955</c:v>
                </c:pt>
                <c:pt idx="6">
                  <c:v>4352</c:v>
                </c:pt>
                <c:pt idx="9">
                  <c:v>4908</c:v>
                </c:pt>
                <c:pt idx="12">
                  <c:v>4941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17301</c:v>
                </c:pt>
                <c:pt idx="3">
                  <c:v>16832</c:v>
                </c:pt>
                <c:pt idx="6">
                  <c:v>16583</c:v>
                </c:pt>
                <c:pt idx="9">
                  <c:v>16113</c:v>
                </c:pt>
                <c:pt idx="12">
                  <c:v>15969</c:v>
                </c:pt>
              </c:numCache>
            </c:numRef>
          </c:val>
        </c:ser>
        <c:dLbls>
          <c:showLegendKey val="0"/>
          <c:showVal val="0"/>
          <c:showCatName val="0"/>
          <c:showSerName val="0"/>
          <c:showPercent val="0"/>
          <c:showBubbleSize val="0"/>
        </c:dLbls>
        <c:gapWidth val="100"/>
        <c:overlap val="100"/>
        <c:axId val="338462104"/>
        <c:axId val="344142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10869</c:v>
                </c:pt>
                <c:pt idx="2">
                  <c:v>#N/A</c:v>
                </c:pt>
                <c:pt idx="3">
                  <c:v>#N/A</c:v>
                </c:pt>
                <c:pt idx="4">
                  <c:v>9611</c:v>
                </c:pt>
                <c:pt idx="5">
                  <c:v>#N/A</c:v>
                </c:pt>
                <c:pt idx="6">
                  <c:v>#N/A</c:v>
                </c:pt>
                <c:pt idx="7">
                  <c:v>7883</c:v>
                </c:pt>
                <c:pt idx="8">
                  <c:v>#N/A</c:v>
                </c:pt>
                <c:pt idx="9">
                  <c:v>#N/A</c:v>
                </c:pt>
                <c:pt idx="10">
                  <c:v>7627</c:v>
                </c:pt>
                <c:pt idx="11">
                  <c:v>#N/A</c:v>
                </c:pt>
                <c:pt idx="12">
                  <c:v>#N/A</c:v>
                </c:pt>
                <c:pt idx="13">
                  <c:v>6682</c:v>
                </c:pt>
                <c:pt idx="14">
                  <c:v>#N/A</c:v>
                </c:pt>
              </c:numCache>
            </c:numRef>
          </c:val>
          <c:smooth val="0"/>
        </c:ser>
        <c:dLbls>
          <c:showLegendKey val="0"/>
          <c:showVal val="0"/>
          <c:showCatName val="0"/>
          <c:showSerName val="0"/>
          <c:showPercent val="0"/>
          <c:showBubbleSize val="0"/>
        </c:dLbls>
        <c:marker val="1"/>
        <c:smooth val="0"/>
        <c:axId val="338462104"/>
        <c:axId val="344142632"/>
      </c:lineChart>
      <c:catAx>
        <c:axId val="33846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142632"/>
        <c:crosses val="autoZero"/>
        <c:auto val="1"/>
        <c:lblAlgn val="ctr"/>
        <c:lblOffset val="100"/>
        <c:tickLblSkip val="1"/>
        <c:tickMarkSkip val="1"/>
        <c:noMultiLvlLbl val="0"/>
      </c:catAx>
      <c:valAx>
        <c:axId val="344142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46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徳島県小松島市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40,104
39,913
45.37
15,253,451
15,090,833
60,946
8,970,449
15,969,405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84.4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類似団体の平均に比べ高い数値となっているが、人口減や高齢化が進んでいることから、更なる財政基盤の強化が求められる。市税徴収率向上等の自主財源確保に努める。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7" name="直線コネクタ 66"/>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0" name="直線コネクタ 69"/>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3" name="直線コネクタ 72"/>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6" name="直線コネクタ 75"/>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0" name="円/楕円 89"/>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1" name="テキスト ボックス 90"/>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4" name="円/楕円 93"/>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5" name="テキスト ボックス 94"/>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職員の</a:t>
          </a:r>
          <a:r>
            <a:rPr lang="ja-JP" altLang="en-US" sz="1100" b="0" i="0" baseline="0">
              <a:solidFill>
                <a:schemeClr val="dk1"/>
              </a:solidFill>
              <a:effectLst/>
              <a:latin typeface="+mn-lt"/>
              <a:ea typeface="+mn-ea"/>
              <a:cs typeface="+mn-cs"/>
            </a:rPr>
            <a:t>臨時特例</a:t>
          </a:r>
          <a:r>
            <a:rPr lang="ja-JP" altLang="ja-JP" sz="1100" b="0" i="0" baseline="0">
              <a:solidFill>
                <a:schemeClr val="dk1"/>
              </a:solidFill>
              <a:effectLst/>
              <a:latin typeface="+mn-lt"/>
              <a:ea typeface="+mn-ea"/>
              <a:cs typeface="+mn-cs"/>
            </a:rPr>
            <a:t>給与カット</a:t>
          </a:r>
          <a:r>
            <a:rPr lang="ja-JP" altLang="en-US" sz="1100" b="0" i="0" baseline="0">
              <a:solidFill>
                <a:schemeClr val="dk1"/>
              </a:solidFill>
              <a:effectLst/>
              <a:latin typeface="+mn-lt"/>
              <a:ea typeface="+mn-ea"/>
              <a:cs typeface="+mn-cs"/>
            </a:rPr>
            <a:t>の廃止や退職手当の増加</a:t>
          </a:r>
          <a:r>
            <a:rPr lang="ja-JP" altLang="ja-JP" sz="1100" b="0" i="0" baseline="0">
              <a:solidFill>
                <a:schemeClr val="dk1"/>
              </a:solidFill>
              <a:effectLst/>
              <a:latin typeface="+mn-lt"/>
              <a:ea typeface="+mn-ea"/>
              <a:cs typeface="+mn-cs"/>
            </a:rPr>
            <a:t>による歳出経常一般財源の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もあり経常収支比率が９２．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高い水準</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あ</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、財政構造の硬直化が深刻である。義務的経費の割合が大きいため、新規地方債の抑制や扶助費における審査等事務の適正な運営に努め、義務的経費の縮減を図る。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80554</xdr:rowOff>
    </xdr:to>
    <xdr:cxnSp macro="">
      <xdr:nvCxnSpPr>
        <xdr:cNvPr id="132" name="直線コネクタ 131"/>
        <xdr:cNvCxnSpPr/>
      </xdr:nvCxnSpPr>
      <xdr:spPr>
        <a:xfrm>
          <a:off x="4114800" y="103606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125367</xdr:rowOff>
    </xdr:to>
    <xdr:cxnSp macro="">
      <xdr:nvCxnSpPr>
        <xdr:cNvPr id="135" name="直線コネクタ 134"/>
        <xdr:cNvCxnSpPr/>
      </xdr:nvCxnSpPr>
      <xdr:spPr>
        <a:xfrm flipV="1">
          <a:off x="3225800" y="1036066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104684</xdr:rowOff>
    </xdr:from>
    <xdr:to>
      <xdr:col>4</xdr:col>
      <xdr:colOff>482600</xdr:colOff>
      <xdr:row>60</xdr:row>
      <xdr:rowOff>125367</xdr:rowOff>
    </xdr:to>
    <xdr:cxnSp macro="">
      <xdr:nvCxnSpPr>
        <xdr:cNvPr id="138" name="直線コネクタ 137"/>
        <xdr:cNvCxnSpPr/>
      </xdr:nvCxnSpPr>
      <xdr:spPr>
        <a:xfrm>
          <a:off x="2336800" y="103916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104684</xdr:rowOff>
    </xdr:from>
    <xdr:to>
      <xdr:col>3</xdr:col>
      <xdr:colOff>279400</xdr:colOff>
      <xdr:row>60</xdr:row>
      <xdr:rowOff>135709</xdr:rowOff>
    </xdr:to>
    <xdr:cxnSp macro="">
      <xdr:nvCxnSpPr>
        <xdr:cNvPr id="141" name="直線コネクタ 140"/>
        <xdr:cNvCxnSpPr/>
      </xdr:nvCxnSpPr>
      <xdr:spPr>
        <a:xfrm flipV="1">
          <a:off x="1447800" y="103916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29754</xdr:rowOff>
    </xdr:from>
    <xdr:to>
      <xdr:col>7</xdr:col>
      <xdr:colOff>203200</xdr:colOff>
      <xdr:row>60</xdr:row>
      <xdr:rowOff>131354</xdr:rowOff>
    </xdr:to>
    <xdr:sp macro="" textlink="">
      <xdr:nvSpPr>
        <xdr:cNvPr id="151" name="円/楕円 150"/>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1831</xdr:rowOff>
    </xdr:from>
    <xdr:ext cx="762000" cy="259045"/>
    <xdr:sp macro="" textlink="">
      <xdr:nvSpPr>
        <xdr:cNvPr id="152" name="財政構造の弾力性該当値テキスト"/>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3" name="円/楕円 152"/>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109237</xdr:rowOff>
    </xdr:from>
    <xdr:ext cx="736600" cy="259045"/>
    <xdr:sp macro="" textlink="">
      <xdr:nvSpPr>
        <xdr:cNvPr id="154" name="テキスト ボックス 153"/>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74567</xdr:rowOff>
    </xdr:from>
    <xdr:to>
      <xdr:col>4</xdr:col>
      <xdr:colOff>533400</xdr:colOff>
      <xdr:row>61</xdr:row>
      <xdr:rowOff>4717</xdr:rowOff>
    </xdr:to>
    <xdr:sp macro="" textlink="">
      <xdr:nvSpPr>
        <xdr:cNvPr id="155" name="円/楕円 154"/>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160944</xdr:rowOff>
    </xdr:from>
    <xdr:ext cx="762000" cy="259045"/>
    <xdr:sp macro="" textlink="">
      <xdr:nvSpPr>
        <xdr:cNvPr id="156" name="テキスト ボックス 155"/>
        <xdr:cNvSpPr txBox="1"/>
      </xdr:nvSpPr>
      <xdr:spPr>
        <a:xfrm>
          <a:off x="2844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53884</xdr:rowOff>
    </xdr:from>
    <xdr:to>
      <xdr:col>3</xdr:col>
      <xdr:colOff>330200</xdr:colOff>
      <xdr:row>60</xdr:row>
      <xdr:rowOff>155484</xdr:rowOff>
    </xdr:to>
    <xdr:sp macro="" textlink="">
      <xdr:nvSpPr>
        <xdr:cNvPr id="157" name="円/楕円 156"/>
        <xdr:cNvSpPr/>
      </xdr:nvSpPr>
      <xdr:spPr>
        <a:xfrm>
          <a:off x="2286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140261</xdr:rowOff>
    </xdr:from>
    <xdr:ext cx="762000" cy="259045"/>
    <xdr:sp macro="" textlink="">
      <xdr:nvSpPr>
        <xdr:cNvPr id="158" name="テキスト ボックス 157"/>
        <xdr:cNvSpPr txBox="1"/>
      </xdr:nvSpPr>
      <xdr:spPr>
        <a:xfrm>
          <a:off x="1955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59" name="円/楕円 158"/>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171286</xdr:rowOff>
    </xdr:from>
    <xdr:ext cx="762000" cy="259045"/>
    <xdr:sp macro="" textlink="">
      <xdr:nvSpPr>
        <xdr:cNvPr id="160" name="テキスト ボックス 159"/>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類似団体の平均に比べ決算額は低い水準であるが、公営施設数が多いため、人件費や施設の維持管理経費として物件費がかさむ構造である。小松島市行政改革プラン</a:t>
          </a:r>
          <a:r>
            <a:rPr lang="ja-JP" altLang="en-US" sz="1100" b="0" i="0" baseline="0">
              <a:solidFill>
                <a:schemeClr val="dk1"/>
              </a:solidFill>
              <a:effectLst/>
              <a:latin typeface="+mn-lt"/>
              <a:ea typeface="+mn-ea"/>
              <a:cs typeface="+mn-cs"/>
            </a:rPr>
            <a:t>２０１５</a:t>
          </a:r>
          <a:r>
            <a:rPr lang="ja-JP" altLang="ja-JP" sz="1100" b="0" i="0" baseline="0">
              <a:solidFill>
                <a:schemeClr val="dk1"/>
              </a:solidFill>
              <a:effectLst/>
              <a:latin typeface="+mn-lt"/>
              <a:ea typeface="+mn-ea"/>
              <a:cs typeface="+mn-cs"/>
            </a:rPr>
            <a:t>に基づき、業務の民営化、施設の再編を推進し、歳出構造の転換を図っていく。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84544</xdr:rowOff>
    </xdr:from>
    <xdr:to>
      <xdr:col>7</xdr:col>
      <xdr:colOff>152400</xdr:colOff>
      <xdr:row>82</xdr:row>
      <xdr:rowOff>99780</xdr:rowOff>
    </xdr:to>
    <xdr:cxnSp macro="">
      <xdr:nvCxnSpPr>
        <xdr:cNvPr id="192" name="直線コネクタ 191"/>
        <xdr:cNvCxnSpPr/>
      </xdr:nvCxnSpPr>
      <xdr:spPr>
        <a:xfrm>
          <a:off x="4114800" y="14143444"/>
          <a:ext cx="838200" cy="1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84544</xdr:rowOff>
    </xdr:from>
    <xdr:to>
      <xdr:col>6</xdr:col>
      <xdr:colOff>0</xdr:colOff>
      <xdr:row>82</xdr:row>
      <xdr:rowOff>84586</xdr:rowOff>
    </xdr:to>
    <xdr:cxnSp macro="">
      <xdr:nvCxnSpPr>
        <xdr:cNvPr id="195" name="直線コネクタ 194"/>
        <xdr:cNvCxnSpPr/>
      </xdr:nvCxnSpPr>
      <xdr:spPr>
        <a:xfrm flipV="1">
          <a:off x="3225800" y="14143444"/>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84586</xdr:rowOff>
    </xdr:from>
    <xdr:to>
      <xdr:col>4</xdr:col>
      <xdr:colOff>482600</xdr:colOff>
      <xdr:row>82</xdr:row>
      <xdr:rowOff>94721</xdr:rowOff>
    </xdr:to>
    <xdr:cxnSp macro="">
      <xdr:nvCxnSpPr>
        <xdr:cNvPr id="198" name="直線コネクタ 197"/>
        <xdr:cNvCxnSpPr/>
      </xdr:nvCxnSpPr>
      <xdr:spPr>
        <a:xfrm flipV="1">
          <a:off x="2336800" y="1414348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88962</xdr:rowOff>
    </xdr:from>
    <xdr:to>
      <xdr:col>3</xdr:col>
      <xdr:colOff>279400</xdr:colOff>
      <xdr:row>82</xdr:row>
      <xdr:rowOff>94721</xdr:rowOff>
    </xdr:to>
    <xdr:cxnSp macro="">
      <xdr:nvCxnSpPr>
        <xdr:cNvPr id="201" name="直線コネクタ 200"/>
        <xdr:cNvCxnSpPr/>
      </xdr:nvCxnSpPr>
      <xdr:spPr>
        <a:xfrm>
          <a:off x="1447800" y="14147862"/>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48980</xdr:rowOff>
    </xdr:from>
    <xdr:to>
      <xdr:col>7</xdr:col>
      <xdr:colOff>203200</xdr:colOff>
      <xdr:row>82</xdr:row>
      <xdr:rowOff>150580</xdr:rowOff>
    </xdr:to>
    <xdr:sp macro="" textlink="">
      <xdr:nvSpPr>
        <xdr:cNvPr id="211" name="円/楕円 210"/>
        <xdr:cNvSpPr/>
      </xdr:nvSpPr>
      <xdr:spPr>
        <a:xfrm>
          <a:off x="4902200" y="141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141707</xdr:rowOff>
    </xdr:from>
    <xdr:ext cx="762000" cy="259045"/>
    <xdr:sp macro="" textlink="">
      <xdr:nvSpPr>
        <xdr:cNvPr id="212" name="人件費・物件費等の状況該当値テキスト"/>
        <xdr:cNvSpPr txBox="1"/>
      </xdr:nvSpPr>
      <xdr:spPr>
        <a:xfrm>
          <a:off x="5041900" y="140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33744</xdr:rowOff>
    </xdr:from>
    <xdr:to>
      <xdr:col>6</xdr:col>
      <xdr:colOff>50800</xdr:colOff>
      <xdr:row>82</xdr:row>
      <xdr:rowOff>135344</xdr:rowOff>
    </xdr:to>
    <xdr:sp macro="" textlink="">
      <xdr:nvSpPr>
        <xdr:cNvPr id="213" name="円/楕円 212"/>
        <xdr:cNvSpPr/>
      </xdr:nvSpPr>
      <xdr:spPr>
        <a:xfrm>
          <a:off x="4064000" y="140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145521</xdr:rowOff>
    </xdr:from>
    <xdr:ext cx="736600" cy="259045"/>
    <xdr:sp macro="" textlink="">
      <xdr:nvSpPr>
        <xdr:cNvPr id="214" name="テキスト ボックス 213"/>
        <xdr:cNvSpPr txBox="1"/>
      </xdr:nvSpPr>
      <xdr:spPr>
        <a:xfrm>
          <a:off x="3733800" y="1386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33786</xdr:rowOff>
    </xdr:from>
    <xdr:to>
      <xdr:col>4</xdr:col>
      <xdr:colOff>533400</xdr:colOff>
      <xdr:row>82</xdr:row>
      <xdr:rowOff>135386</xdr:rowOff>
    </xdr:to>
    <xdr:sp macro="" textlink="">
      <xdr:nvSpPr>
        <xdr:cNvPr id="215" name="円/楕円 214"/>
        <xdr:cNvSpPr/>
      </xdr:nvSpPr>
      <xdr:spPr>
        <a:xfrm>
          <a:off x="3175000" y="14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145563</xdr:rowOff>
    </xdr:from>
    <xdr:ext cx="762000" cy="259045"/>
    <xdr:sp macro="" textlink="">
      <xdr:nvSpPr>
        <xdr:cNvPr id="216" name="テキスト ボックス 215"/>
        <xdr:cNvSpPr txBox="1"/>
      </xdr:nvSpPr>
      <xdr:spPr>
        <a:xfrm>
          <a:off x="2844800" y="1386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43921</xdr:rowOff>
    </xdr:from>
    <xdr:to>
      <xdr:col>3</xdr:col>
      <xdr:colOff>330200</xdr:colOff>
      <xdr:row>82</xdr:row>
      <xdr:rowOff>145521</xdr:rowOff>
    </xdr:to>
    <xdr:sp macro="" textlink="">
      <xdr:nvSpPr>
        <xdr:cNvPr id="217" name="円/楕円 216"/>
        <xdr:cNvSpPr/>
      </xdr:nvSpPr>
      <xdr:spPr>
        <a:xfrm>
          <a:off x="2286000" y="141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155698</xdr:rowOff>
    </xdr:from>
    <xdr:ext cx="762000" cy="259045"/>
    <xdr:sp macro="" textlink="">
      <xdr:nvSpPr>
        <xdr:cNvPr id="218" name="テキスト ボックス 217"/>
        <xdr:cNvSpPr txBox="1"/>
      </xdr:nvSpPr>
      <xdr:spPr>
        <a:xfrm>
          <a:off x="1955800" y="1387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38162</xdr:rowOff>
    </xdr:from>
    <xdr:to>
      <xdr:col>2</xdr:col>
      <xdr:colOff>127000</xdr:colOff>
      <xdr:row>82</xdr:row>
      <xdr:rowOff>139762</xdr:rowOff>
    </xdr:to>
    <xdr:sp macro="" textlink="">
      <xdr:nvSpPr>
        <xdr:cNvPr id="219" name="円/楕円 218"/>
        <xdr:cNvSpPr/>
      </xdr:nvSpPr>
      <xdr:spPr>
        <a:xfrm>
          <a:off x="1397000" y="140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149939</xdr:rowOff>
    </xdr:from>
    <xdr:ext cx="762000" cy="259045"/>
    <xdr:sp macro="" textlink="">
      <xdr:nvSpPr>
        <xdr:cNvPr id="220" name="テキスト ボックス 219"/>
        <xdr:cNvSpPr txBox="1"/>
      </xdr:nvSpPr>
      <xdr:spPr>
        <a:xfrm>
          <a:off x="1066800" y="138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類似団体と比較するとやや高い水準ではあるが、今後とも人事院勧告に準拠し、適正な給与水準を保つよう努める。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86</xdr:row>
      <xdr:rowOff>72644</xdr:rowOff>
    </xdr:to>
    <xdr:cxnSp macro="">
      <xdr:nvCxnSpPr>
        <xdr:cNvPr id="252" name="直線コネクタ 251"/>
        <xdr:cNvCxnSpPr/>
      </xdr:nvCxnSpPr>
      <xdr:spPr>
        <a:xfrm flipV="1">
          <a:off x="16179800" y="147883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130302</xdr:rowOff>
    </xdr:to>
    <xdr:cxnSp macro="">
      <xdr:nvCxnSpPr>
        <xdr:cNvPr id="255" name="直線コネクタ 254"/>
        <xdr:cNvCxnSpPr/>
      </xdr:nvCxnSpPr>
      <xdr:spPr>
        <a:xfrm flipV="1">
          <a:off x="15290800" y="1481734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82042</xdr:rowOff>
    </xdr:from>
    <xdr:to>
      <xdr:col>22</xdr:col>
      <xdr:colOff>203200</xdr:colOff>
      <xdr:row>88</xdr:row>
      <xdr:rowOff>130302</xdr:rowOff>
    </xdr:to>
    <xdr:cxnSp macro="">
      <xdr:nvCxnSpPr>
        <xdr:cNvPr id="258" name="直線コネクタ 257"/>
        <xdr:cNvCxnSpPr/>
      </xdr:nvCxnSpPr>
      <xdr:spPr>
        <a:xfrm>
          <a:off x="14401800" y="151696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65532</xdr:rowOff>
    </xdr:from>
    <xdr:to>
      <xdr:col>21</xdr:col>
      <xdr:colOff>0</xdr:colOff>
      <xdr:row>88</xdr:row>
      <xdr:rowOff>82042</xdr:rowOff>
    </xdr:to>
    <xdr:cxnSp macro="">
      <xdr:nvCxnSpPr>
        <xdr:cNvPr id="261" name="直線コネクタ 260"/>
        <xdr:cNvCxnSpPr/>
      </xdr:nvCxnSpPr>
      <xdr:spPr>
        <a:xfrm>
          <a:off x="13512800" y="14638782"/>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1" name="円/楕円 270"/>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2"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3" name="円/楕円 272"/>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4" name="テキスト ボックス 273"/>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79502</xdr:rowOff>
    </xdr:from>
    <xdr:to>
      <xdr:col>22</xdr:col>
      <xdr:colOff>254000</xdr:colOff>
      <xdr:row>89</xdr:row>
      <xdr:rowOff>9652</xdr:rowOff>
    </xdr:to>
    <xdr:sp macro="" textlink="">
      <xdr:nvSpPr>
        <xdr:cNvPr id="275" name="円/楕円 274"/>
        <xdr:cNvSpPr/>
      </xdr:nvSpPr>
      <xdr:spPr>
        <a:xfrm>
          <a:off x="15240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165879</xdr:rowOff>
    </xdr:from>
    <xdr:ext cx="762000" cy="259045"/>
    <xdr:sp macro="" textlink="">
      <xdr:nvSpPr>
        <xdr:cNvPr id="276" name="テキスト ボックス 275"/>
        <xdr:cNvSpPr txBox="1"/>
      </xdr:nvSpPr>
      <xdr:spPr>
        <a:xfrm>
          <a:off x="14909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31242</xdr:rowOff>
    </xdr:from>
    <xdr:to>
      <xdr:col>21</xdr:col>
      <xdr:colOff>50800</xdr:colOff>
      <xdr:row>88</xdr:row>
      <xdr:rowOff>132842</xdr:rowOff>
    </xdr:to>
    <xdr:sp macro="" textlink="">
      <xdr:nvSpPr>
        <xdr:cNvPr id="277" name="円/楕円 276"/>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117619</xdr:rowOff>
    </xdr:from>
    <xdr:ext cx="762000" cy="259045"/>
    <xdr:sp macro="" textlink="">
      <xdr:nvSpPr>
        <xdr:cNvPr id="278" name="テキスト ボックス 277"/>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14732</xdr:rowOff>
    </xdr:from>
    <xdr:to>
      <xdr:col>19</xdr:col>
      <xdr:colOff>533400</xdr:colOff>
      <xdr:row>85</xdr:row>
      <xdr:rowOff>116332</xdr:rowOff>
    </xdr:to>
    <xdr:sp macro="" textlink="">
      <xdr:nvSpPr>
        <xdr:cNvPr id="279" name="円/楕円 278"/>
        <xdr:cNvSpPr/>
      </xdr:nvSpPr>
      <xdr:spPr>
        <a:xfrm>
          <a:off x="13462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126509</xdr:rowOff>
    </xdr:from>
    <xdr:ext cx="762000" cy="259045"/>
    <xdr:sp macro="" textlink="">
      <xdr:nvSpPr>
        <xdr:cNvPr id="280" name="テキスト ボックス 279"/>
        <xdr:cNvSpPr txBox="1"/>
      </xdr:nvSpPr>
      <xdr:spPr>
        <a:xfrm>
          <a:off x="13131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類似団体の平均的水準であるが、小松島市行政改革プラン</a:t>
          </a:r>
          <a:r>
            <a:rPr lang="ja-JP" altLang="en-US" sz="1100" b="0" i="0" baseline="0">
              <a:solidFill>
                <a:schemeClr val="dk1"/>
              </a:solidFill>
              <a:effectLst/>
              <a:latin typeface="+mn-lt"/>
              <a:ea typeface="+mn-ea"/>
              <a:cs typeface="+mn-cs"/>
            </a:rPr>
            <a:t>２０１５</a:t>
          </a:r>
          <a:r>
            <a:rPr lang="ja-JP" altLang="ja-JP" sz="1100" b="0" i="0" baseline="0">
              <a:solidFill>
                <a:schemeClr val="dk1"/>
              </a:solidFill>
              <a:effectLst/>
              <a:latin typeface="+mn-lt"/>
              <a:ea typeface="+mn-ea"/>
              <a:cs typeface="+mn-cs"/>
            </a:rPr>
            <a:t>に基づく出先機関の見直し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効率的な運営及び組織機構の</a:t>
          </a:r>
          <a:r>
            <a:rPr lang="ja-JP" altLang="en-US" sz="1100" b="0" i="0" baseline="0">
              <a:solidFill>
                <a:schemeClr val="dk1"/>
              </a:solidFill>
              <a:effectLst/>
              <a:latin typeface="+mn-lt"/>
              <a:ea typeface="+mn-ea"/>
              <a:cs typeface="+mn-cs"/>
            </a:rPr>
            <a:t>確立、</a:t>
          </a:r>
          <a:r>
            <a:rPr lang="ja-JP" altLang="ja-JP" sz="1100" b="0" i="0" baseline="0">
              <a:solidFill>
                <a:schemeClr val="dk1"/>
              </a:solidFill>
              <a:effectLst/>
              <a:latin typeface="+mn-lt"/>
              <a:ea typeface="+mn-ea"/>
              <a:cs typeface="+mn-cs"/>
            </a:rPr>
            <a:t>民間委託・民営化を推進</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今後とも類似団体と比較して職員数の多い部門を中心に、計画的な職員削減を図り、適正な定員管理を行う。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134317</xdr:rowOff>
    </xdr:from>
    <xdr:to>
      <xdr:col>24</xdr:col>
      <xdr:colOff>558800</xdr:colOff>
      <xdr:row>61</xdr:row>
      <xdr:rowOff>158448</xdr:rowOff>
    </xdr:to>
    <xdr:cxnSp macro="">
      <xdr:nvCxnSpPr>
        <xdr:cNvPr id="317" name="直線コネクタ 316"/>
        <xdr:cNvCxnSpPr/>
      </xdr:nvCxnSpPr>
      <xdr:spPr>
        <a:xfrm>
          <a:off x="16179800" y="1059276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134317</xdr:rowOff>
    </xdr:to>
    <xdr:cxnSp macro="">
      <xdr:nvCxnSpPr>
        <xdr:cNvPr id="320" name="直線コネクタ 319"/>
        <xdr:cNvCxnSpPr/>
      </xdr:nvCxnSpPr>
      <xdr:spPr>
        <a:xfrm>
          <a:off x="15290800" y="105847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136616</xdr:rowOff>
    </xdr:to>
    <xdr:cxnSp macro="">
      <xdr:nvCxnSpPr>
        <xdr:cNvPr id="323" name="直線コネクタ 322"/>
        <xdr:cNvCxnSpPr/>
      </xdr:nvCxnSpPr>
      <xdr:spPr>
        <a:xfrm flipV="1">
          <a:off x="14401800" y="105847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136616</xdr:rowOff>
    </xdr:from>
    <xdr:to>
      <xdr:col>21</xdr:col>
      <xdr:colOff>0</xdr:colOff>
      <xdr:row>61</xdr:row>
      <xdr:rowOff>137764</xdr:rowOff>
    </xdr:to>
    <xdr:cxnSp macro="">
      <xdr:nvCxnSpPr>
        <xdr:cNvPr id="326" name="直線コネクタ 325"/>
        <xdr:cNvCxnSpPr/>
      </xdr:nvCxnSpPr>
      <xdr:spPr>
        <a:xfrm flipV="1">
          <a:off x="13512800" y="10595066"/>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107648</xdr:rowOff>
    </xdr:from>
    <xdr:to>
      <xdr:col>24</xdr:col>
      <xdr:colOff>609600</xdr:colOff>
      <xdr:row>62</xdr:row>
      <xdr:rowOff>37798</xdr:rowOff>
    </xdr:to>
    <xdr:sp macro="" textlink="">
      <xdr:nvSpPr>
        <xdr:cNvPr id="336" name="円/楕円 335"/>
        <xdr:cNvSpPr/>
      </xdr:nvSpPr>
      <xdr:spPr>
        <a:xfrm>
          <a:off x="169672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124175</xdr:rowOff>
    </xdr:from>
    <xdr:ext cx="762000" cy="259045"/>
    <xdr:sp macro="" textlink="">
      <xdr:nvSpPr>
        <xdr:cNvPr id="337" name="定員管理の状況該当値テキスト"/>
        <xdr:cNvSpPr txBox="1"/>
      </xdr:nvSpPr>
      <xdr:spPr>
        <a:xfrm>
          <a:off x="171069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38" name="円/楕円 337"/>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23844</xdr:rowOff>
    </xdr:from>
    <xdr:ext cx="736600" cy="259045"/>
    <xdr:sp macro="" textlink="">
      <xdr:nvSpPr>
        <xdr:cNvPr id="339" name="テキスト ボックス 338"/>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40" name="円/楕円 339"/>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15801</xdr:rowOff>
    </xdr:from>
    <xdr:ext cx="762000" cy="259045"/>
    <xdr:sp macro="" textlink="">
      <xdr:nvSpPr>
        <xdr:cNvPr id="341" name="テキスト ボックス 340"/>
        <xdr:cNvSpPr txBox="1"/>
      </xdr:nvSpPr>
      <xdr:spPr>
        <a:xfrm>
          <a:off x="14909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85816</xdr:rowOff>
    </xdr:from>
    <xdr:to>
      <xdr:col>21</xdr:col>
      <xdr:colOff>50800</xdr:colOff>
      <xdr:row>62</xdr:row>
      <xdr:rowOff>15966</xdr:rowOff>
    </xdr:to>
    <xdr:sp macro="" textlink="">
      <xdr:nvSpPr>
        <xdr:cNvPr id="342" name="円/楕円 341"/>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26143</xdr:rowOff>
    </xdr:from>
    <xdr:ext cx="762000" cy="259045"/>
    <xdr:sp macro="" textlink="">
      <xdr:nvSpPr>
        <xdr:cNvPr id="343" name="テキスト ボックス 34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86964</xdr:rowOff>
    </xdr:from>
    <xdr:to>
      <xdr:col>19</xdr:col>
      <xdr:colOff>533400</xdr:colOff>
      <xdr:row>62</xdr:row>
      <xdr:rowOff>17114</xdr:rowOff>
    </xdr:to>
    <xdr:sp macro="" textlink="">
      <xdr:nvSpPr>
        <xdr:cNvPr id="344" name="円/楕円 343"/>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27291</xdr:rowOff>
    </xdr:from>
    <xdr:ext cx="762000" cy="259045"/>
    <xdr:sp macro="" textlink="">
      <xdr:nvSpPr>
        <xdr:cNvPr id="345" name="テキスト ボックス 344"/>
        <xdr:cNvSpPr txBox="1"/>
      </xdr:nvSpPr>
      <xdr:spPr>
        <a:xfrm>
          <a:off x="13131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普通建設事業の財源として発行した地方債の元利償還金が、昨年度より数値は若干改善したものの、依然として高い水準にあり、類似団体の平均を上回っている。急激に数値を改善することは困難であるが、普通建設事業計画の内容、規模、実施時期等を厳選することにより毎年度の事業費及び地方債発行を必要最小限に抑制し、元利償還金を低減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74168</xdr:rowOff>
    </xdr:from>
    <xdr:to>
      <xdr:col>24</xdr:col>
      <xdr:colOff>558800</xdr:colOff>
      <xdr:row>38</xdr:row>
      <xdr:rowOff>107950</xdr:rowOff>
    </xdr:to>
    <xdr:cxnSp macro="">
      <xdr:nvCxnSpPr>
        <xdr:cNvPr id="377" name="直線コネクタ 376"/>
        <xdr:cNvCxnSpPr/>
      </xdr:nvCxnSpPr>
      <xdr:spPr>
        <a:xfrm flipV="1">
          <a:off x="16179800" y="65892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132080</xdr:rowOff>
    </xdr:to>
    <xdr:cxnSp macro="">
      <xdr:nvCxnSpPr>
        <xdr:cNvPr id="380" name="直線コネクタ 379"/>
        <xdr:cNvCxnSpPr/>
      </xdr:nvCxnSpPr>
      <xdr:spPr>
        <a:xfrm flipV="1">
          <a:off x="15290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170688</xdr:rowOff>
    </xdr:to>
    <xdr:cxnSp macro="">
      <xdr:nvCxnSpPr>
        <xdr:cNvPr id="383" name="直線コネクタ 382"/>
        <xdr:cNvCxnSpPr/>
      </xdr:nvCxnSpPr>
      <xdr:spPr>
        <a:xfrm flipV="1">
          <a:off x="14401800" y="66471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35433</xdr:rowOff>
    </xdr:to>
    <xdr:cxnSp macro="">
      <xdr:nvCxnSpPr>
        <xdr:cNvPr id="386" name="直線コネクタ 385"/>
        <xdr:cNvCxnSpPr/>
      </xdr:nvCxnSpPr>
      <xdr:spPr>
        <a:xfrm flipV="1">
          <a:off x="13512800" y="66857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23368</xdr:rowOff>
    </xdr:from>
    <xdr:to>
      <xdr:col>24</xdr:col>
      <xdr:colOff>609600</xdr:colOff>
      <xdr:row>38</xdr:row>
      <xdr:rowOff>124968</xdr:rowOff>
    </xdr:to>
    <xdr:sp macro="" textlink="">
      <xdr:nvSpPr>
        <xdr:cNvPr id="396" name="円/楕円 395"/>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166895</xdr:rowOff>
    </xdr:from>
    <xdr:ext cx="762000" cy="259045"/>
    <xdr:sp macro="" textlink="">
      <xdr:nvSpPr>
        <xdr:cNvPr id="397" name="公債費負担の状況該当値テキスト"/>
        <xdr:cNvSpPr txBox="1"/>
      </xdr:nvSpPr>
      <xdr:spPr>
        <a:xfrm>
          <a:off x="17106900" y="651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8" name="円/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143527</xdr:rowOff>
    </xdr:from>
    <xdr:ext cx="736600" cy="259045"/>
    <xdr:sp macro="" textlink="">
      <xdr:nvSpPr>
        <xdr:cNvPr id="399" name="テキスト ボックス 398"/>
        <xdr:cNvSpPr txBox="1"/>
      </xdr:nvSpPr>
      <xdr:spPr>
        <a:xfrm>
          <a:off x="15798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0" name="円/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401" name="テキスト ボックス 400"/>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402" name="円/楕円 401"/>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34815</xdr:rowOff>
    </xdr:from>
    <xdr:ext cx="762000" cy="259045"/>
    <xdr:sp macro="" textlink="">
      <xdr:nvSpPr>
        <xdr:cNvPr id="403" name="テキスト ボックス 402"/>
        <xdr:cNvSpPr txBox="1"/>
      </xdr:nvSpPr>
      <xdr:spPr>
        <a:xfrm>
          <a:off x="14020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156083</xdr:rowOff>
    </xdr:from>
    <xdr:to>
      <xdr:col>19</xdr:col>
      <xdr:colOff>533400</xdr:colOff>
      <xdr:row>39</xdr:row>
      <xdr:rowOff>86233</xdr:rowOff>
    </xdr:to>
    <xdr:sp macro="" textlink="">
      <xdr:nvSpPr>
        <xdr:cNvPr id="404" name="円/楕円 403"/>
        <xdr:cNvSpPr/>
      </xdr:nvSpPr>
      <xdr:spPr>
        <a:xfrm>
          <a:off x="13462000" y="66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71010</xdr:rowOff>
    </xdr:from>
    <xdr:ext cx="762000" cy="259045"/>
    <xdr:sp macro="" textlink="">
      <xdr:nvSpPr>
        <xdr:cNvPr id="405" name="テキスト ボックス 404"/>
        <xdr:cNvSpPr txBox="1"/>
      </xdr:nvSpPr>
      <xdr:spPr>
        <a:xfrm>
          <a:off x="13131800" y="675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現在高等の影響により類似団体の平均を上回っているが、地方債残高は平成１６年度以降減少に転じ、また職員数の減による退職手当負担見込額の減少により、昨年度より数値が改善している。引き続き地方債の発行額の抑制、小松島市行政改革プラン</a:t>
          </a:r>
          <a:r>
            <a:rPr lang="ja-JP" altLang="en-US" sz="1100" b="0" i="0" baseline="0">
              <a:solidFill>
                <a:schemeClr val="dk1"/>
              </a:solidFill>
              <a:effectLst/>
              <a:latin typeface="+mn-lt"/>
              <a:ea typeface="+mn-ea"/>
              <a:cs typeface="+mn-cs"/>
            </a:rPr>
            <a:t>２０１５</a:t>
          </a:r>
          <a:r>
            <a:rPr lang="ja-JP" altLang="ja-JP" sz="1100" b="0" i="0" baseline="0">
              <a:solidFill>
                <a:schemeClr val="dk1"/>
              </a:solidFill>
              <a:effectLst/>
              <a:latin typeface="+mn-lt"/>
              <a:ea typeface="+mn-ea"/>
              <a:cs typeface="+mn-cs"/>
            </a:rPr>
            <a:t>の推進により、将来負担比率の抑制を図っていく。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140081</xdr:rowOff>
    </xdr:from>
    <xdr:to>
      <xdr:col>24</xdr:col>
      <xdr:colOff>558800</xdr:colOff>
      <xdr:row>14</xdr:row>
      <xdr:rowOff>162200</xdr:rowOff>
    </xdr:to>
    <xdr:cxnSp macro="">
      <xdr:nvCxnSpPr>
        <xdr:cNvPr id="439" name="直線コネクタ 438"/>
        <xdr:cNvCxnSpPr/>
      </xdr:nvCxnSpPr>
      <xdr:spPr>
        <a:xfrm flipV="1">
          <a:off x="16179800" y="254038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162200</xdr:rowOff>
    </xdr:from>
    <xdr:to>
      <xdr:col>23</xdr:col>
      <xdr:colOff>406400</xdr:colOff>
      <xdr:row>14</xdr:row>
      <xdr:rowOff>169439</xdr:rowOff>
    </xdr:to>
    <xdr:cxnSp macro="">
      <xdr:nvCxnSpPr>
        <xdr:cNvPr id="442" name="直線コネクタ 441"/>
        <xdr:cNvCxnSpPr/>
      </xdr:nvCxnSpPr>
      <xdr:spPr>
        <a:xfrm flipV="1">
          <a:off x="15290800" y="25625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169439</xdr:rowOff>
    </xdr:from>
    <xdr:to>
      <xdr:col>22</xdr:col>
      <xdr:colOff>203200</xdr:colOff>
      <xdr:row>15</xdr:row>
      <xdr:rowOff>42027</xdr:rowOff>
    </xdr:to>
    <xdr:cxnSp macro="">
      <xdr:nvCxnSpPr>
        <xdr:cNvPr id="445" name="直線コネクタ 444"/>
        <xdr:cNvCxnSpPr/>
      </xdr:nvCxnSpPr>
      <xdr:spPr>
        <a:xfrm flipV="1">
          <a:off x="14401800" y="2569739"/>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42027</xdr:rowOff>
    </xdr:from>
    <xdr:to>
      <xdr:col>21</xdr:col>
      <xdr:colOff>0</xdr:colOff>
      <xdr:row>15</xdr:row>
      <xdr:rowOff>73798</xdr:rowOff>
    </xdr:to>
    <xdr:cxnSp macro="">
      <xdr:nvCxnSpPr>
        <xdr:cNvPr id="448" name="直線コネクタ 447"/>
        <xdr:cNvCxnSpPr/>
      </xdr:nvCxnSpPr>
      <xdr:spPr>
        <a:xfrm flipV="1">
          <a:off x="13512800" y="2613777"/>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89281</xdr:rowOff>
    </xdr:from>
    <xdr:to>
      <xdr:col>24</xdr:col>
      <xdr:colOff>609600</xdr:colOff>
      <xdr:row>15</xdr:row>
      <xdr:rowOff>19431</xdr:rowOff>
    </xdr:to>
    <xdr:sp macro="" textlink="">
      <xdr:nvSpPr>
        <xdr:cNvPr id="458" name="円/楕円 457"/>
        <xdr:cNvSpPr/>
      </xdr:nvSpPr>
      <xdr:spPr>
        <a:xfrm>
          <a:off x="169672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61358</xdr:rowOff>
    </xdr:from>
    <xdr:ext cx="762000" cy="259045"/>
    <xdr:sp macro="" textlink="">
      <xdr:nvSpPr>
        <xdr:cNvPr id="459" name="将来負担の状況該当値テキスト"/>
        <xdr:cNvSpPr txBox="1"/>
      </xdr:nvSpPr>
      <xdr:spPr>
        <a:xfrm>
          <a:off x="17106900" y="2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111400</xdr:rowOff>
    </xdr:from>
    <xdr:to>
      <xdr:col>23</xdr:col>
      <xdr:colOff>457200</xdr:colOff>
      <xdr:row>15</xdr:row>
      <xdr:rowOff>41550</xdr:rowOff>
    </xdr:to>
    <xdr:sp macro="" textlink="">
      <xdr:nvSpPr>
        <xdr:cNvPr id="460" name="円/楕円 459"/>
        <xdr:cNvSpPr/>
      </xdr:nvSpPr>
      <xdr:spPr>
        <a:xfrm>
          <a:off x="16129000" y="25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26327</xdr:rowOff>
    </xdr:from>
    <xdr:ext cx="736600" cy="259045"/>
    <xdr:sp macro="" textlink="">
      <xdr:nvSpPr>
        <xdr:cNvPr id="461" name="テキスト ボックス 460"/>
        <xdr:cNvSpPr txBox="1"/>
      </xdr:nvSpPr>
      <xdr:spPr>
        <a:xfrm>
          <a:off x="15798800" y="259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118639</xdr:rowOff>
    </xdr:from>
    <xdr:to>
      <xdr:col>22</xdr:col>
      <xdr:colOff>254000</xdr:colOff>
      <xdr:row>15</xdr:row>
      <xdr:rowOff>48789</xdr:rowOff>
    </xdr:to>
    <xdr:sp macro="" textlink="">
      <xdr:nvSpPr>
        <xdr:cNvPr id="462" name="円/楕円 461"/>
        <xdr:cNvSpPr/>
      </xdr:nvSpPr>
      <xdr:spPr>
        <a:xfrm>
          <a:off x="15240000" y="25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33566</xdr:rowOff>
    </xdr:from>
    <xdr:ext cx="762000" cy="259045"/>
    <xdr:sp macro="" textlink="">
      <xdr:nvSpPr>
        <xdr:cNvPr id="463" name="テキスト ボックス 462"/>
        <xdr:cNvSpPr txBox="1"/>
      </xdr:nvSpPr>
      <xdr:spPr>
        <a:xfrm>
          <a:off x="14909800" y="260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162677</xdr:rowOff>
    </xdr:from>
    <xdr:to>
      <xdr:col>21</xdr:col>
      <xdr:colOff>50800</xdr:colOff>
      <xdr:row>15</xdr:row>
      <xdr:rowOff>92827</xdr:rowOff>
    </xdr:to>
    <xdr:sp macro="" textlink="">
      <xdr:nvSpPr>
        <xdr:cNvPr id="464" name="円/楕円 463"/>
        <xdr:cNvSpPr/>
      </xdr:nvSpPr>
      <xdr:spPr>
        <a:xfrm>
          <a:off x="14351000" y="25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77604</xdr:rowOff>
    </xdr:from>
    <xdr:ext cx="762000" cy="259045"/>
    <xdr:sp macro="" textlink="">
      <xdr:nvSpPr>
        <xdr:cNvPr id="465" name="テキスト ボックス 464"/>
        <xdr:cNvSpPr txBox="1"/>
      </xdr:nvSpPr>
      <xdr:spPr>
        <a:xfrm>
          <a:off x="14020800" y="26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22998</xdr:rowOff>
    </xdr:from>
    <xdr:to>
      <xdr:col>19</xdr:col>
      <xdr:colOff>533400</xdr:colOff>
      <xdr:row>15</xdr:row>
      <xdr:rowOff>124598</xdr:rowOff>
    </xdr:to>
    <xdr:sp macro="" textlink="">
      <xdr:nvSpPr>
        <xdr:cNvPr id="466" name="円/楕円 465"/>
        <xdr:cNvSpPr/>
      </xdr:nvSpPr>
      <xdr:spPr>
        <a:xfrm>
          <a:off x="13462000" y="25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109375</xdr:rowOff>
    </xdr:from>
    <xdr:ext cx="762000" cy="259045"/>
    <xdr:sp macro="" textlink="">
      <xdr:nvSpPr>
        <xdr:cNvPr id="467" name="テキスト ボックス 466"/>
        <xdr:cNvSpPr txBox="1"/>
      </xdr:nvSpPr>
      <xdr:spPr>
        <a:xfrm>
          <a:off x="13131800" y="268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徳島県小松島市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40,104
39,913
45.37
15,253,451
15,090,833
60,946
8,970,449
15,969,405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84.4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臨時特例</a:t>
          </a:r>
          <a:r>
            <a:rPr lang="ja-JP" altLang="ja-JP" sz="1100" b="0" i="0" baseline="0">
              <a:solidFill>
                <a:schemeClr val="dk1"/>
              </a:solidFill>
              <a:effectLst/>
              <a:latin typeface="+mn-lt"/>
              <a:ea typeface="+mn-ea"/>
              <a:cs typeface="+mn-cs"/>
            </a:rPr>
            <a:t>給与カット</a:t>
          </a:r>
          <a:r>
            <a:rPr lang="ja-JP" altLang="en-US" sz="1100" b="0" i="0" baseline="0">
              <a:solidFill>
                <a:schemeClr val="dk1"/>
              </a:solidFill>
              <a:effectLst/>
              <a:latin typeface="+mn-lt"/>
              <a:ea typeface="+mn-ea"/>
              <a:cs typeface="+mn-cs"/>
            </a:rPr>
            <a:t>の廃止等の</a:t>
          </a:r>
          <a:r>
            <a:rPr lang="ja-JP" altLang="ja-JP" sz="1100" b="0" i="0" baseline="0">
              <a:solidFill>
                <a:schemeClr val="dk1"/>
              </a:solidFill>
              <a:effectLst/>
              <a:latin typeface="+mn-lt"/>
              <a:ea typeface="+mn-ea"/>
              <a:cs typeface="+mn-cs"/>
            </a:rPr>
            <a:t>影響により、人件費に係る経常収支比率は、２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増加している。類似団体と比べて直営施設が多いことなどを要因に、</a:t>
          </a:r>
          <a:r>
            <a:rPr lang="ja-JP" altLang="ja-JP" sz="1100" b="0" i="0" baseline="0">
              <a:solidFill>
                <a:schemeClr val="dk1"/>
              </a:solidFill>
              <a:effectLst/>
              <a:latin typeface="+mn-lt"/>
              <a:ea typeface="+mn-ea"/>
              <a:cs typeface="+mn-cs"/>
            </a:rPr>
            <a:t>依然として類似団体平均より高い水準である。小松島市行政改革プラン</a:t>
          </a:r>
          <a:r>
            <a:rPr lang="ja-JP" altLang="en-US" sz="1100" b="0" i="0" baseline="0">
              <a:solidFill>
                <a:schemeClr val="dk1"/>
              </a:solidFill>
              <a:effectLst/>
              <a:latin typeface="+mn-lt"/>
              <a:ea typeface="+mn-ea"/>
              <a:cs typeface="+mn-cs"/>
            </a:rPr>
            <a:t>２０１５</a:t>
          </a:r>
          <a:r>
            <a:rPr lang="ja-JP" altLang="ja-JP" sz="1100" b="0" i="0" baseline="0">
              <a:solidFill>
                <a:schemeClr val="dk1"/>
              </a:solidFill>
              <a:effectLst/>
              <a:latin typeface="+mn-lt"/>
              <a:ea typeface="+mn-ea"/>
              <a:cs typeface="+mn-cs"/>
            </a:rPr>
            <a:t>に基づき、定員管理の適正化等により、簡素で効率的な行政体制の構築を図ることで、職員数の削減を図り、人件費の抑制に努める。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46990</xdr:rowOff>
    </xdr:to>
    <xdr:cxnSp macro="">
      <xdr:nvCxnSpPr>
        <xdr:cNvPr id="64" name="直線コネクタ 63"/>
        <xdr:cNvCxnSpPr/>
      </xdr:nvCxnSpPr>
      <xdr:spPr>
        <a:xfrm>
          <a:off x="3987800" y="6649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38</xdr:row>
      <xdr:rowOff>165100</xdr:rowOff>
    </xdr:to>
    <xdr:cxnSp macro="">
      <xdr:nvCxnSpPr>
        <xdr:cNvPr id="67" name="直線コネクタ 66"/>
        <xdr:cNvCxnSpPr/>
      </xdr:nvCxnSpPr>
      <xdr:spPr>
        <a:xfrm flipV="1">
          <a:off x="3098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165100</xdr:rowOff>
    </xdr:to>
    <xdr:cxnSp macro="">
      <xdr:nvCxnSpPr>
        <xdr:cNvPr id="70" name="直線コネクタ 69"/>
        <xdr:cNvCxnSpPr/>
      </xdr:nvCxnSpPr>
      <xdr:spPr>
        <a:xfrm>
          <a:off x="2209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38</xdr:row>
      <xdr:rowOff>165100</xdr:rowOff>
    </xdr:to>
    <xdr:cxnSp macro="">
      <xdr:nvCxnSpPr>
        <xdr:cNvPr id="73" name="直線コネクタ 72"/>
        <xdr:cNvCxnSpPr/>
      </xdr:nvCxnSpPr>
      <xdr:spPr>
        <a:xfrm flipV="1">
          <a:off x="1320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3" name="円/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5" name="円/楕円 84"/>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6" name="テキスト ボックス 85"/>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7" name="円/楕円 86"/>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88" name="テキスト ボックス 87"/>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89" name="円/楕円 88"/>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0" name="テキスト ボックス 89"/>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1" name="円/楕円 90"/>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2" name="テキスト ボックス 91"/>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％（前年度比▲０．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％）で類似団体平均と比べてもほぼ同水準にある。今後も契約方法や事務分掌の見直し、施設の統廃合など構造的な歳出の抑制に努める。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110671</xdr:rowOff>
    </xdr:to>
    <xdr:cxnSp macro="">
      <xdr:nvCxnSpPr>
        <xdr:cNvPr id="127" name="直線コネクタ 126"/>
        <xdr:cNvCxnSpPr/>
      </xdr:nvCxnSpPr>
      <xdr:spPr>
        <a:xfrm flipV="1">
          <a:off x="15671800" y="2832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4536</xdr:rowOff>
    </xdr:to>
    <xdr:cxnSp macro="">
      <xdr:nvCxnSpPr>
        <xdr:cNvPr id="130" name="直線コネクタ 129"/>
        <xdr:cNvCxnSpPr/>
      </xdr:nvCxnSpPr>
      <xdr:spPr>
        <a:xfrm flipV="1">
          <a:off x="14782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4536</xdr:rowOff>
    </xdr:to>
    <xdr:cxnSp macro="">
      <xdr:nvCxnSpPr>
        <xdr:cNvPr id="133" name="直線コネクタ 132"/>
        <xdr:cNvCxnSpPr/>
      </xdr:nvCxnSpPr>
      <xdr:spPr>
        <a:xfrm>
          <a:off x="13893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17</xdr:row>
      <xdr:rowOff>37193</xdr:rowOff>
    </xdr:to>
    <xdr:cxnSp macro="">
      <xdr:nvCxnSpPr>
        <xdr:cNvPr id="136" name="直線コネクタ 135"/>
        <xdr:cNvCxnSpPr/>
      </xdr:nvCxnSpPr>
      <xdr:spPr>
        <a:xfrm flipV="1">
          <a:off x="13004800" y="2853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8" name="円/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0" name="円/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4" name="円/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％（前年度比０．１％）と</a:t>
          </a:r>
          <a:r>
            <a:rPr lang="ja-JP" altLang="en-US" sz="1100" b="0" i="0" baseline="0">
              <a:solidFill>
                <a:schemeClr val="dk1"/>
              </a:solidFill>
              <a:effectLst/>
              <a:latin typeface="+mn-lt"/>
              <a:ea typeface="+mn-ea"/>
              <a:cs typeface="+mn-cs"/>
            </a:rPr>
            <a:t>ほぼ横ばいで推移している</a:t>
          </a:r>
          <a:r>
            <a:rPr lang="ja-JP" altLang="ja-JP" sz="1100" b="0" i="0" baseline="0">
              <a:solidFill>
                <a:schemeClr val="dk1"/>
              </a:solidFill>
              <a:effectLst/>
              <a:latin typeface="+mn-lt"/>
              <a:ea typeface="+mn-ea"/>
              <a:cs typeface="+mn-cs"/>
            </a:rPr>
            <a:t>。全体として類似団体平均よりやや高い水準であり、これは障害者自立支援費や生活保護費などが高いことが原因である。事業の抑制がなじみにくい経費ではあるが、適正に運用されるような審査事務を徹底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4535</xdr:rowOff>
    </xdr:to>
    <xdr:cxnSp macro="">
      <xdr:nvCxnSpPr>
        <xdr:cNvPr id="190" name="直線コネクタ 189"/>
        <xdr:cNvCxnSpPr/>
      </xdr:nvCxnSpPr>
      <xdr:spPr>
        <a:xfrm>
          <a:off x="3987800" y="9766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4535</xdr:rowOff>
    </xdr:to>
    <xdr:cxnSp macro="">
      <xdr:nvCxnSpPr>
        <xdr:cNvPr id="193" name="直線コネクタ 192"/>
        <xdr:cNvCxnSpPr/>
      </xdr:nvCxnSpPr>
      <xdr:spPr>
        <a:xfrm flipV="1">
          <a:off x="3098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4535</xdr:rowOff>
    </xdr:to>
    <xdr:cxnSp macro="">
      <xdr:nvCxnSpPr>
        <xdr:cNvPr id="196" name="直線コネクタ 195"/>
        <xdr:cNvCxnSpPr/>
      </xdr:nvCxnSpPr>
      <xdr:spPr>
        <a:xfrm>
          <a:off x="2209800" y="9690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9" name="直線コネクタ 198"/>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類似団体平均とほぼ同水準である。特別会計への繰出金が影響しており、今後とも各特別会計への繰出金の増加が見込まれるので、普通会計以外の特別会計の状況把握に努め、適切な運営を促す。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69850</xdr:rowOff>
    </xdr:to>
    <xdr:cxnSp macro="">
      <xdr:nvCxnSpPr>
        <xdr:cNvPr id="251" name="直線コネクタ 250"/>
        <xdr:cNvCxnSpPr/>
      </xdr:nvCxnSpPr>
      <xdr:spPr>
        <a:xfrm>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16510</xdr:rowOff>
    </xdr:to>
    <xdr:cxnSp macro="">
      <xdr:nvCxnSpPr>
        <xdr:cNvPr id="254" name="直線コネクタ 253"/>
        <xdr:cNvCxnSpPr/>
      </xdr:nvCxnSpPr>
      <xdr:spPr>
        <a:xfrm>
          <a:off x="14782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16510</xdr:rowOff>
    </xdr:to>
    <xdr:cxnSp macro="">
      <xdr:nvCxnSpPr>
        <xdr:cNvPr id="257" name="直線コネクタ 256"/>
        <xdr:cNvCxnSpPr/>
      </xdr:nvCxnSpPr>
      <xdr:spPr>
        <a:xfrm>
          <a:off x="13893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134620</xdr:rowOff>
    </xdr:to>
    <xdr:cxnSp macro="">
      <xdr:nvCxnSpPr>
        <xdr:cNvPr id="260" name="直線コネクタ 259"/>
        <xdr:cNvCxnSpPr/>
      </xdr:nvCxnSpPr>
      <xdr:spPr>
        <a:xfrm>
          <a:off x="13004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73" name="テキスト ボックス 272"/>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9" name="テキスト ボックス 27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市単独で行う補助金の減額や見直しなどにより、類似団体より低い水準で推移している。今後は団体補助から事業補助への転換を図るとともに、団体補助を中心とする同一内容の経常的な補助金については、廃止も含めた見直しを行い、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62230</xdr:rowOff>
    </xdr:from>
    <xdr:to>
      <xdr:col>24</xdr:col>
      <xdr:colOff>31750</xdr:colOff>
      <xdr:row>34</xdr:row>
      <xdr:rowOff>88900</xdr:rowOff>
    </xdr:to>
    <xdr:cxnSp macro="">
      <xdr:nvCxnSpPr>
        <xdr:cNvPr id="311" name="直線コネクタ 310"/>
        <xdr:cNvCxnSpPr/>
      </xdr:nvCxnSpPr>
      <xdr:spPr>
        <a:xfrm flipV="1">
          <a:off x="15671800" y="5891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85090</xdr:rowOff>
    </xdr:from>
    <xdr:to>
      <xdr:col>22</xdr:col>
      <xdr:colOff>565150</xdr:colOff>
      <xdr:row>34</xdr:row>
      <xdr:rowOff>88900</xdr:rowOff>
    </xdr:to>
    <xdr:cxnSp macro="">
      <xdr:nvCxnSpPr>
        <xdr:cNvPr id="314" name="直線コネクタ 313"/>
        <xdr:cNvCxnSpPr/>
      </xdr:nvCxnSpPr>
      <xdr:spPr>
        <a:xfrm>
          <a:off x="14782800" y="5914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85090</xdr:rowOff>
    </xdr:from>
    <xdr:to>
      <xdr:col>21</xdr:col>
      <xdr:colOff>361950</xdr:colOff>
      <xdr:row>34</xdr:row>
      <xdr:rowOff>107950</xdr:rowOff>
    </xdr:to>
    <xdr:cxnSp macro="">
      <xdr:nvCxnSpPr>
        <xdr:cNvPr id="317" name="直線コネクタ 316"/>
        <xdr:cNvCxnSpPr/>
      </xdr:nvCxnSpPr>
      <xdr:spPr>
        <a:xfrm flipV="1">
          <a:off x="13893800" y="5914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107950</xdr:rowOff>
    </xdr:to>
    <xdr:cxnSp macro="">
      <xdr:nvCxnSpPr>
        <xdr:cNvPr id="320" name="直線コネクタ 319"/>
        <xdr:cNvCxnSpPr/>
      </xdr:nvCxnSpPr>
      <xdr:spPr>
        <a:xfrm>
          <a:off x="13004800" y="5902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xdr:rowOff>
    </xdr:from>
    <xdr:to>
      <xdr:col>24</xdr:col>
      <xdr:colOff>82550</xdr:colOff>
      <xdr:row>34</xdr:row>
      <xdr:rowOff>113030</xdr:rowOff>
    </xdr:to>
    <xdr:sp macro="" textlink="">
      <xdr:nvSpPr>
        <xdr:cNvPr id="330" name="円/楕円 329"/>
        <xdr:cNvSpPr/>
      </xdr:nvSpPr>
      <xdr:spPr>
        <a:xfrm>
          <a:off x="16459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27957</xdr:rowOff>
    </xdr:from>
    <xdr:ext cx="762000" cy="259045"/>
    <xdr:sp macro="" textlink="">
      <xdr:nvSpPr>
        <xdr:cNvPr id="331" name="補助費等該当値テキスト"/>
        <xdr:cNvSpPr txBox="1"/>
      </xdr:nvSpPr>
      <xdr:spPr>
        <a:xfrm>
          <a:off x="165989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2" name="円/楕円 331"/>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3" name="テキスト ボックス 332"/>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34290</xdr:rowOff>
    </xdr:from>
    <xdr:to>
      <xdr:col>21</xdr:col>
      <xdr:colOff>412750</xdr:colOff>
      <xdr:row>34</xdr:row>
      <xdr:rowOff>135890</xdr:rowOff>
    </xdr:to>
    <xdr:sp macro="" textlink="">
      <xdr:nvSpPr>
        <xdr:cNvPr id="334" name="円/楕円 333"/>
        <xdr:cNvSpPr/>
      </xdr:nvSpPr>
      <xdr:spPr>
        <a:xfrm>
          <a:off x="14732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146067</xdr:rowOff>
    </xdr:from>
    <xdr:ext cx="762000" cy="259045"/>
    <xdr:sp macro="" textlink="">
      <xdr:nvSpPr>
        <xdr:cNvPr id="335" name="テキスト ボックス 334"/>
        <xdr:cNvSpPr txBox="1"/>
      </xdr:nvSpPr>
      <xdr:spPr>
        <a:xfrm>
          <a:off x="14401800" y="56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57150</xdr:rowOff>
    </xdr:from>
    <xdr:to>
      <xdr:col>20</xdr:col>
      <xdr:colOff>209550</xdr:colOff>
      <xdr:row>34</xdr:row>
      <xdr:rowOff>158750</xdr:rowOff>
    </xdr:to>
    <xdr:sp macro="" textlink="">
      <xdr:nvSpPr>
        <xdr:cNvPr id="336" name="円/楕円 335"/>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168927</xdr:rowOff>
    </xdr:from>
    <xdr:ext cx="762000" cy="259045"/>
    <xdr:sp macro="" textlink="">
      <xdr:nvSpPr>
        <xdr:cNvPr id="337" name="テキスト ボックス 336"/>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38" name="円/楕円 337"/>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39" name="テキスト ボックス 338"/>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集中改革プラン（第二幕）の推進期間である平成２２年度から２６年度の間において、地方債の新規発行額抑制に取り組んで</a:t>
          </a:r>
          <a:r>
            <a:rPr lang="ja-JP" altLang="en-US" sz="1100" b="0" i="0" baseline="0">
              <a:solidFill>
                <a:schemeClr val="dk1"/>
              </a:solidFill>
              <a:effectLst/>
              <a:latin typeface="+mn-lt"/>
              <a:ea typeface="+mn-ea"/>
              <a:cs typeface="+mn-cs"/>
            </a:rPr>
            <a:t>きたが</a:t>
          </a:r>
          <a:r>
            <a:rPr lang="ja-JP" altLang="ja-JP" sz="1100" b="0" i="0" baseline="0">
              <a:solidFill>
                <a:schemeClr val="dk1"/>
              </a:solidFill>
              <a:effectLst/>
              <a:latin typeface="+mn-lt"/>
              <a:ea typeface="+mn-ea"/>
              <a:cs typeface="+mn-cs"/>
            </a:rPr>
            <a:t>、過去の普通建設事業に伴う地方債の償還、退職手当債の償還費がかさみ、公債費は依然として高い水準である。実質公債費比率も高い水準であるため、投資的事業の抑制を図るなど公債費の抑制に努める。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33655</xdr:rowOff>
    </xdr:from>
    <xdr:to>
      <xdr:col>7</xdr:col>
      <xdr:colOff>15875</xdr:colOff>
      <xdr:row>75</xdr:row>
      <xdr:rowOff>48895</xdr:rowOff>
    </xdr:to>
    <xdr:cxnSp macro="">
      <xdr:nvCxnSpPr>
        <xdr:cNvPr id="371" name="直線コネクタ 370"/>
        <xdr:cNvCxnSpPr/>
      </xdr:nvCxnSpPr>
      <xdr:spPr>
        <a:xfrm flipV="1">
          <a:off x="3987800" y="128924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48895</xdr:rowOff>
    </xdr:from>
    <xdr:to>
      <xdr:col>5</xdr:col>
      <xdr:colOff>549275</xdr:colOff>
      <xdr:row>75</xdr:row>
      <xdr:rowOff>58420</xdr:rowOff>
    </xdr:to>
    <xdr:cxnSp macro="">
      <xdr:nvCxnSpPr>
        <xdr:cNvPr id="374" name="直線コネクタ 373"/>
        <xdr:cNvCxnSpPr/>
      </xdr:nvCxnSpPr>
      <xdr:spPr>
        <a:xfrm flipV="1">
          <a:off x="3098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58420</xdr:rowOff>
    </xdr:from>
    <xdr:to>
      <xdr:col>4</xdr:col>
      <xdr:colOff>346075</xdr:colOff>
      <xdr:row>75</xdr:row>
      <xdr:rowOff>83185</xdr:rowOff>
    </xdr:to>
    <xdr:cxnSp macro="">
      <xdr:nvCxnSpPr>
        <xdr:cNvPr id="377" name="直線コネクタ 376"/>
        <xdr:cNvCxnSpPr/>
      </xdr:nvCxnSpPr>
      <xdr:spPr>
        <a:xfrm flipV="1">
          <a:off x="2209800" y="129171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83185</xdr:rowOff>
    </xdr:from>
    <xdr:to>
      <xdr:col>3</xdr:col>
      <xdr:colOff>142875</xdr:colOff>
      <xdr:row>75</xdr:row>
      <xdr:rowOff>100330</xdr:rowOff>
    </xdr:to>
    <xdr:cxnSp macro="">
      <xdr:nvCxnSpPr>
        <xdr:cNvPr id="380" name="直線コネクタ 379"/>
        <xdr:cNvCxnSpPr/>
      </xdr:nvCxnSpPr>
      <xdr:spPr>
        <a:xfrm flipV="1">
          <a:off x="1320800" y="12941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154305</xdr:rowOff>
    </xdr:from>
    <xdr:to>
      <xdr:col>7</xdr:col>
      <xdr:colOff>66675</xdr:colOff>
      <xdr:row>75</xdr:row>
      <xdr:rowOff>84455</xdr:rowOff>
    </xdr:to>
    <xdr:sp macro="" textlink="">
      <xdr:nvSpPr>
        <xdr:cNvPr id="390" name="円/楕円 389"/>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126382</xdr:rowOff>
    </xdr:from>
    <xdr:ext cx="762000" cy="259045"/>
    <xdr:sp macro="" textlink="">
      <xdr:nvSpPr>
        <xdr:cNvPr id="391"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169545</xdr:rowOff>
    </xdr:from>
    <xdr:to>
      <xdr:col>5</xdr:col>
      <xdr:colOff>600075</xdr:colOff>
      <xdr:row>75</xdr:row>
      <xdr:rowOff>99695</xdr:rowOff>
    </xdr:to>
    <xdr:sp macro="" textlink="">
      <xdr:nvSpPr>
        <xdr:cNvPr id="392" name="円/楕円 391"/>
        <xdr:cNvSpPr/>
      </xdr:nvSpPr>
      <xdr:spPr>
        <a:xfrm>
          <a:off x="3937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84472</xdr:rowOff>
    </xdr:from>
    <xdr:ext cx="736600" cy="259045"/>
    <xdr:sp macro="" textlink="">
      <xdr:nvSpPr>
        <xdr:cNvPr id="393" name="テキスト ボックス 392"/>
        <xdr:cNvSpPr txBox="1"/>
      </xdr:nvSpPr>
      <xdr:spPr>
        <a:xfrm>
          <a:off x="3606800" y="1294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xdr:rowOff>
    </xdr:from>
    <xdr:to>
      <xdr:col>4</xdr:col>
      <xdr:colOff>396875</xdr:colOff>
      <xdr:row>75</xdr:row>
      <xdr:rowOff>109220</xdr:rowOff>
    </xdr:to>
    <xdr:sp macro="" textlink="">
      <xdr:nvSpPr>
        <xdr:cNvPr id="394" name="円/楕円 393"/>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93997</xdr:rowOff>
    </xdr:from>
    <xdr:ext cx="762000" cy="259045"/>
    <xdr:sp macro="" textlink="">
      <xdr:nvSpPr>
        <xdr:cNvPr id="395" name="テキスト ボックス 394"/>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32385</xdr:rowOff>
    </xdr:from>
    <xdr:to>
      <xdr:col>3</xdr:col>
      <xdr:colOff>193675</xdr:colOff>
      <xdr:row>75</xdr:row>
      <xdr:rowOff>133985</xdr:rowOff>
    </xdr:to>
    <xdr:sp macro="" textlink="">
      <xdr:nvSpPr>
        <xdr:cNvPr id="396" name="円/楕円 395"/>
        <xdr:cNvSpPr/>
      </xdr:nvSpPr>
      <xdr:spPr>
        <a:xfrm>
          <a:off x="2159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118763</xdr:rowOff>
    </xdr:from>
    <xdr:ext cx="762000" cy="259045"/>
    <xdr:sp macro="" textlink="">
      <xdr:nvSpPr>
        <xdr:cNvPr id="397" name="テキスト ボックス 396"/>
        <xdr:cNvSpPr txBox="1"/>
      </xdr:nvSpPr>
      <xdr:spPr>
        <a:xfrm>
          <a:off x="1828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8" name="円/楕円 397"/>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135907</xdr:rowOff>
    </xdr:from>
    <xdr:ext cx="762000" cy="259045"/>
    <xdr:sp macro="" textlink="">
      <xdr:nvSpPr>
        <xdr:cNvPr id="399" name="テキスト ボックス 398"/>
        <xdr:cNvSpPr txBox="1"/>
      </xdr:nvSpPr>
      <xdr:spPr>
        <a:xfrm>
          <a:off x="939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類似団体平均よりやや高いのは人件費・物件費が主要因である。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165100</xdr:rowOff>
    </xdr:to>
    <xdr:cxnSp macro="">
      <xdr:nvCxnSpPr>
        <xdr:cNvPr id="432" name="直線コネクタ 431"/>
        <xdr:cNvCxnSpPr/>
      </xdr:nvCxnSpPr>
      <xdr:spPr>
        <a:xfrm>
          <a:off x="15671800" y="1332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165100</xdr:rowOff>
    </xdr:to>
    <xdr:cxnSp macro="">
      <xdr:nvCxnSpPr>
        <xdr:cNvPr id="435" name="直線コネクタ 434"/>
        <xdr:cNvCxnSpPr/>
      </xdr:nvCxnSpPr>
      <xdr:spPr>
        <a:xfrm flipV="1">
          <a:off x="14782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165100</xdr:rowOff>
    </xdr:to>
    <xdr:cxnSp macro="">
      <xdr:nvCxnSpPr>
        <xdr:cNvPr id="438" name="直線コネクタ 437"/>
        <xdr:cNvCxnSpPr/>
      </xdr:nvCxnSpPr>
      <xdr:spPr>
        <a:xfrm>
          <a:off x="13893800" y="13294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92711</xdr:rowOff>
    </xdr:to>
    <xdr:cxnSp macro="">
      <xdr:nvCxnSpPr>
        <xdr:cNvPr id="441" name="直線コネクタ 440"/>
        <xdr:cNvCxnSpPr/>
      </xdr:nvCxnSpPr>
      <xdr:spPr>
        <a:xfrm>
          <a:off x="13004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51" name="円/楕円 450"/>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52"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53" name="円/楕円 45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54" name="テキスト ボックス 45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5" name="円/楕円 454"/>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6" name="テキスト ボックス 455"/>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7" name="円/楕円 45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8" name="テキスト ボックス 45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9" name="円/楕円 45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60" name="テキスト ボックス 45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徳島県小松島市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146126</xdr:rowOff>
    </xdr:from>
    <xdr:to>
      <xdr:col>4</xdr:col>
      <xdr:colOff>1117600</xdr:colOff>
      <xdr:row>19</xdr:row>
      <xdr:rowOff>49340</xdr:rowOff>
    </xdr:to>
    <xdr:cxnSp macro="">
      <xdr:nvCxnSpPr>
        <xdr:cNvPr id="50" name="直線コネクタ 49"/>
        <xdr:cNvCxnSpPr/>
      </xdr:nvCxnSpPr>
      <xdr:spPr bwMode="auto">
        <a:xfrm flipV="1">
          <a:off x="5003800" y="3279851"/>
          <a:ext cx="647700" cy="7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4800</xdr:rowOff>
    </xdr:from>
    <xdr:to>
      <xdr:col>4</xdr:col>
      <xdr:colOff>469900</xdr:colOff>
      <xdr:row>19</xdr:row>
      <xdr:rowOff>49340</xdr:rowOff>
    </xdr:to>
    <xdr:cxnSp macro="">
      <xdr:nvCxnSpPr>
        <xdr:cNvPr id="53" name="直線コネクタ 52"/>
        <xdr:cNvCxnSpPr/>
      </xdr:nvCxnSpPr>
      <xdr:spPr bwMode="auto">
        <a:xfrm>
          <a:off x="4305300" y="3309975"/>
          <a:ext cx="698500" cy="4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166218</xdr:rowOff>
    </xdr:from>
    <xdr:to>
      <xdr:col>3</xdr:col>
      <xdr:colOff>904875</xdr:colOff>
      <xdr:row>19</xdr:row>
      <xdr:rowOff>4800</xdr:rowOff>
    </xdr:to>
    <xdr:cxnSp macro="">
      <xdr:nvCxnSpPr>
        <xdr:cNvPr id="56" name="直線コネクタ 55"/>
        <xdr:cNvCxnSpPr/>
      </xdr:nvCxnSpPr>
      <xdr:spPr bwMode="auto">
        <a:xfrm>
          <a:off x="3606800" y="3299943"/>
          <a:ext cx="698500" cy="10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166218</xdr:rowOff>
    </xdr:from>
    <xdr:to>
      <xdr:col>3</xdr:col>
      <xdr:colOff>206375</xdr:colOff>
      <xdr:row>19</xdr:row>
      <xdr:rowOff>13488</xdr:rowOff>
    </xdr:to>
    <xdr:cxnSp macro="">
      <xdr:nvCxnSpPr>
        <xdr:cNvPr id="59" name="直線コネクタ 58"/>
        <xdr:cNvCxnSpPr/>
      </xdr:nvCxnSpPr>
      <xdr:spPr bwMode="auto">
        <a:xfrm flipV="1">
          <a:off x="2908300" y="3299943"/>
          <a:ext cx="698500" cy="1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95326</xdr:rowOff>
    </xdr:from>
    <xdr:to>
      <xdr:col>5</xdr:col>
      <xdr:colOff>34925</xdr:colOff>
      <xdr:row>19</xdr:row>
      <xdr:rowOff>25476</xdr:rowOff>
    </xdr:to>
    <xdr:sp macro="" textlink="">
      <xdr:nvSpPr>
        <xdr:cNvPr id="69" name="円/楕円 68"/>
        <xdr:cNvSpPr/>
      </xdr:nvSpPr>
      <xdr:spPr bwMode="auto">
        <a:xfrm>
          <a:off x="5600700" y="322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67403</xdr:rowOff>
    </xdr:from>
    <xdr:ext cx="762000" cy="259045"/>
    <xdr:sp macro="" textlink="">
      <xdr:nvSpPr>
        <xdr:cNvPr id="70" name="人口1人当たり決算額の推移該当値テキスト130"/>
        <xdr:cNvSpPr txBox="1"/>
      </xdr:nvSpPr>
      <xdr:spPr>
        <a:xfrm>
          <a:off x="5740400" y="32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169990</xdr:rowOff>
    </xdr:from>
    <xdr:to>
      <xdr:col>4</xdr:col>
      <xdr:colOff>520700</xdr:colOff>
      <xdr:row>19</xdr:row>
      <xdr:rowOff>100140</xdr:rowOff>
    </xdr:to>
    <xdr:sp macro="" textlink="">
      <xdr:nvSpPr>
        <xdr:cNvPr id="71" name="円/楕円 70"/>
        <xdr:cNvSpPr/>
      </xdr:nvSpPr>
      <xdr:spPr bwMode="auto">
        <a:xfrm>
          <a:off x="4953000" y="330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84917</xdr:rowOff>
    </xdr:from>
    <xdr:ext cx="736600" cy="259045"/>
    <xdr:sp macro="" textlink="">
      <xdr:nvSpPr>
        <xdr:cNvPr id="72" name="テキスト ボックス 71"/>
        <xdr:cNvSpPr txBox="1"/>
      </xdr:nvSpPr>
      <xdr:spPr>
        <a:xfrm>
          <a:off x="4622800" y="339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125450</xdr:rowOff>
    </xdr:from>
    <xdr:to>
      <xdr:col>3</xdr:col>
      <xdr:colOff>955675</xdr:colOff>
      <xdr:row>19</xdr:row>
      <xdr:rowOff>55600</xdr:rowOff>
    </xdr:to>
    <xdr:sp macro="" textlink="">
      <xdr:nvSpPr>
        <xdr:cNvPr id="73" name="円/楕円 72"/>
        <xdr:cNvSpPr/>
      </xdr:nvSpPr>
      <xdr:spPr bwMode="auto">
        <a:xfrm>
          <a:off x="4254500" y="325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40377</xdr:rowOff>
    </xdr:from>
    <xdr:ext cx="762000" cy="259045"/>
    <xdr:sp macro="" textlink="">
      <xdr:nvSpPr>
        <xdr:cNvPr id="74" name="テキスト ボックス 73"/>
        <xdr:cNvSpPr txBox="1"/>
      </xdr:nvSpPr>
      <xdr:spPr>
        <a:xfrm>
          <a:off x="3924300" y="334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115418</xdr:rowOff>
    </xdr:from>
    <xdr:to>
      <xdr:col>3</xdr:col>
      <xdr:colOff>257175</xdr:colOff>
      <xdr:row>19</xdr:row>
      <xdr:rowOff>45568</xdr:rowOff>
    </xdr:to>
    <xdr:sp macro="" textlink="">
      <xdr:nvSpPr>
        <xdr:cNvPr id="75" name="円/楕円 74"/>
        <xdr:cNvSpPr/>
      </xdr:nvSpPr>
      <xdr:spPr bwMode="auto">
        <a:xfrm>
          <a:off x="3556000" y="324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30345</xdr:rowOff>
    </xdr:from>
    <xdr:ext cx="762000" cy="259045"/>
    <xdr:sp macro="" textlink="">
      <xdr:nvSpPr>
        <xdr:cNvPr id="76" name="テキスト ボックス 75"/>
        <xdr:cNvSpPr txBox="1"/>
      </xdr:nvSpPr>
      <xdr:spPr>
        <a:xfrm>
          <a:off x="3225800" y="33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134138</xdr:rowOff>
    </xdr:from>
    <xdr:to>
      <xdr:col>2</xdr:col>
      <xdr:colOff>692150</xdr:colOff>
      <xdr:row>19</xdr:row>
      <xdr:rowOff>64288</xdr:rowOff>
    </xdr:to>
    <xdr:sp macro="" textlink="">
      <xdr:nvSpPr>
        <xdr:cNvPr id="77" name="円/楕円 76"/>
        <xdr:cNvSpPr/>
      </xdr:nvSpPr>
      <xdr:spPr bwMode="auto">
        <a:xfrm>
          <a:off x="2857500" y="32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49065</xdr:rowOff>
    </xdr:from>
    <xdr:ext cx="762000" cy="259045"/>
    <xdr:sp macro="" textlink="">
      <xdr:nvSpPr>
        <xdr:cNvPr id="78" name="テキスト ボックス 77"/>
        <xdr:cNvSpPr txBox="1"/>
      </xdr:nvSpPr>
      <xdr:spPr>
        <a:xfrm>
          <a:off x="2527300" y="3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325646</xdr:rowOff>
    </xdr:from>
    <xdr:to>
      <xdr:col>4</xdr:col>
      <xdr:colOff>1117600</xdr:colOff>
      <xdr:row>37</xdr:row>
      <xdr:rowOff>341609</xdr:rowOff>
    </xdr:to>
    <xdr:cxnSp macro="">
      <xdr:nvCxnSpPr>
        <xdr:cNvPr id="112" name="直線コネクタ 111"/>
        <xdr:cNvCxnSpPr/>
      </xdr:nvCxnSpPr>
      <xdr:spPr bwMode="auto">
        <a:xfrm>
          <a:off x="5003800" y="7450346"/>
          <a:ext cx="647700" cy="1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321676</xdr:rowOff>
    </xdr:from>
    <xdr:to>
      <xdr:col>4</xdr:col>
      <xdr:colOff>469900</xdr:colOff>
      <xdr:row>37</xdr:row>
      <xdr:rowOff>325646</xdr:rowOff>
    </xdr:to>
    <xdr:cxnSp macro="">
      <xdr:nvCxnSpPr>
        <xdr:cNvPr id="115" name="直線コネクタ 114"/>
        <xdr:cNvCxnSpPr/>
      </xdr:nvCxnSpPr>
      <xdr:spPr bwMode="auto">
        <a:xfrm>
          <a:off x="4305300" y="7446376"/>
          <a:ext cx="698500" cy="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313004</xdr:rowOff>
    </xdr:from>
    <xdr:to>
      <xdr:col>3</xdr:col>
      <xdr:colOff>904875</xdr:colOff>
      <xdr:row>37</xdr:row>
      <xdr:rowOff>321676</xdr:rowOff>
    </xdr:to>
    <xdr:cxnSp macro="">
      <xdr:nvCxnSpPr>
        <xdr:cNvPr id="118" name="直線コネクタ 117"/>
        <xdr:cNvCxnSpPr/>
      </xdr:nvCxnSpPr>
      <xdr:spPr bwMode="auto">
        <a:xfrm>
          <a:off x="3606800" y="7437704"/>
          <a:ext cx="698500" cy="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304756</xdr:rowOff>
    </xdr:from>
    <xdr:to>
      <xdr:col>3</xdr:col>
      <xdr:colOff>206375</xdr:colOff>
      <xdr:row>37</xdr:row>
      <xdr:rowOff>313004</xdr:rowOff>
    </xdr:to>
    <xdr:cxnSp macro="">
      <xdr:nvCxnSpPr>
        <xdr:cNvPr id="121" name="直線コネクタ 120"/>
        <xdr:cNvCxnSpPr/>
      </xdr:nvCxnSpPr>
      <xdr:spPr bwMode="auto">
        <a:xfrm>
          <a:off x="2908300" y="7429456"/>
          <a:ext cx="698500" cy="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290809</xdr:rowOff>
    </xdr:from>
    <xdr:to>
      <xdr:col>5</xdr:col>
      <xdr:colOff>34925</xdr:colOff>
      <xdr:row>38</xdr:row>
      <xdr:rowOff>49509</xdr:rowOff>
    </xdr:to>
    <xdr:sp macro="" textlink="">
      <xdr:nvSpPr>
        <xdr:cNvPr id="131" name="円/楕円 130"/>
        <xdr:cNvSpPr/>
      </xdr:nvSpPr>
      <xdr:spPr bwMode="auto">
        <a:xfrm>
          <a:off x="5600700" y="741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274846</xdr:rowOff>
    </xdr:from>
    <xdr:to>
      <xdr:col>4</xdr:col>
      <xdr:colOff>520700</xdr:colOff>
      <xdr:row>38</xdr:row>
      <xdr:rowOff>33546</xdr:rowOff>
    </xdr:to>
    <xdr:sp macro="" textlink="">
      <xdr:nvSpPr>
        <xdr:cNvPr id="133" name="円/楕円 132"/>
        <xdr:cNvSpPr/>
      </xdr:nvSpPr>
      <xdr:spPr bwMode="auto">
        <a:xfrm>
          <a:off x="4953000" y="739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18323</xdr:rowOff>
    </xdr:from>
    <xdr:ext cx="736600" cy="259045"/>
    <xdr:sp macro="" textlink="">
      <xdr:nvSpPr>
        <xdr:cNvPr id="134" name="テキスト ボックス 133"/>
        <xdr:cNvSpPr txBox="1"/>
      </xdr:nvSpPr>
      <xdr:spPr>
        <a:xfrm>
          <a:off x="4622800" y="7485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270876</xdr:rowOff>
    </xdr:from>
    <xdr:to>
      <xdr:col>3</xdr:col>
      <xdr:colOff>955675</xdr:colOff>
      <xdr:row>38</xdr:row>
      <xdr:rowOff>29576</xdr:rowOff>
    </xdr:to>
    <xdr:sp macro="" textlink="">
      <xdr:nvSpPr>
        <xdr:cNvPr id="135" name="円/楕円 134"/>
        <xdr:cNvSpPr/>
      </xdr:nvSpPr>
      <xdr:spPr bwMode="auto">
        <a:xfrm>
          <a:off x="4254500" y="739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14353</xdr:rowOff>
    </xdr:from>
    <xdr:ext cx="762000" cy="259045"/>
    <xdr:sp macro="" textlink="">
      <xdr:nvSpPr>
        <xdr:cNvPr id="136" name="テキスト ボックス 135"/>
        <xdr:cNvSpPr txBox="1"/>
      </xdr:nvSpPr>
      <xdr:spPr>
        <a:xfrm>
          <a:off x="3924300" y="74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262204</xdr:rowOff>
    </xdr:from>
    <xdr:to>
      <xdr:col>3</xdr:col>
      <xdr:colOff>257175</xdr:colOff>
      <xdr:row>38</xdr:row>
      <xdr:rowOff>20904</xdr:rowOff>
    </xdr:to>
    <xdr:sp macro="" textlink="">
      <xdr:nvSpPr>
        <xdr:cNvPr id="137" name="円/楕円 136"/>
        <xdr:cNvSpPr/>
      </xdr:nvSpPr>
      <xdr:spPr bwMode="auto">
        <a:xfrm>
          <a:off x="35560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5681</xdr:rowOff>
    </xdr:from>
    <xdr:ext cx="762000" cy="259045"/>
    <xdr:sp macro="" textlink="">
      <xdr:nvSpPr>
        <xdr:cNvPr id="138" name="テキスト ボックス 137"/>
        <xdr:cNvSpPr txBox="1"/>
      </xdr:nvSpPr>
      <xdr:spPr>
        <a:xfrm>
          <a:off x="3225800" y="74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253956</xdr:rowOff>
    </xdr:from>
    <xdr:to>
      <xdr:col>2</xdr:col>
      <xdr:colOff>692150</xdr:colOff>
      <xdr:row>38</xdr:row>
      <xdr:rowOff>12656</xdr:rowOff>
    </xdr:to>
    <xdr:sp macro="" textlink="">
      <xdr:nvSpPr>
        <xdr:cNvPr id="139" name="円/楕円 138"/>
        <xdr:cNvSpPr/>
      </xdr:nvSpPr>
      <xdr:spPr bwMode="auto">
        <a:xfrm>
          <a:off x="2857500" y="737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340333</xdr:rowOff>
    </xdr:from>
    <xdr:ext cx="762000" cy="259045"/>
    <xdr:sp macro="" textlink="">
      <xdr:nvSpPr>
        <xdr:cNvPr id="140" name="テキスト ボックス 139"/>
        <xdr:cNvSpPr txBox="1"/>
      </xdr:nvSpPr>
      <xdr:spPr>
        <a:xfrm>
          <a:off x="2527300" y="746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年度も前年度に続き実質収支は黒字であった。しかしながら、今後の財政見通しにおいて、「</a:t>
          </a:r>
          <a:r>
            <a:rPr lang="ja-JP" altLang="en-US" sz="1100" b="0" i="0" baseline="0">
              <a:solidFill>
                <a:schemeClr val="dk1"/>
              </a:solidFill>
              <a:effectLst/>
              <a:latin typeface="+mn-lt"/>
              <a:ea typeface="+mn-ea"/>
              <a:cs typeface="+mn-cs"/>
            </a:rPr>
            <a:t>日峯大神子広域公園（脇谷地区）整備事業</a:t>
          </a:r>
          <a:r>
            <a:rPr lang="ja-JP" altLang="ja-JP" sz="1100" b="0" i="0" baseline="0">
              <a:solidFill>
                <a:schemeClr val="dk1"/>
              </a:solidFill>
              <a:effectLst/>
              <a:latin typeface="+mn-lt"/>
              <a:ea typeface="+mn-ea"/>
              <a:cs typeface="+mn-cs"/>
            </a:rPr>
            <a:t>」等の大型建設事業が</a:t>
          </a:r>
          <a:r>
            <a:rPr lang="ja-JP" altLang="en-US" sz="1100" b="0" i="0" baseline="0">
              <a:solidFill>
                <a:schemeClr val="dk1"/>
              </a:solidFill>
              <a:effectLst/>
              <a:latin typeface="+mn-lt"/>
              <a:ea typeface="+mn-ea"/>
              <a:cs typeface="+mn-cs"/>
            </a:rPr>
            <a:t>控えていることから</a:t>
          </a:r>
          <a:r>
            <a:rPr lang="ja-JP" altLang="ja-JP" sz="1100" b="0" i="0" baseline="0">
              <a:solidFill>
                <a:schemeClr val="dk1"/>
              </a:solidFill>
              <a:effectLst/>
              <a:latin typeface="+mn-lt"/>
              <a:ea typeface="+mn-ea"/>
              <a:cs typeface="+mn-cs"/>
            </a:rPr>
            <a:t>、後年度における公債費負担増も懸念され</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、行財政改革への手綱を緩めず、小松島市行政改革プラン</a:t>
          </a:r>
          <a:r>
            <a:rPr lang="ja-JP" altLang="en-US" sz="1100" b="0" i="0" baseline="0">
              <a:solidFill>
                <a:schemeClr val="dk1"/>
              </a:solidFill>
              <a:effectLst/>
              <a:latin typeface="+mn-lt"/>
              <a:ea typeface="+mn-ea"/>
              <a:cs typeface="+mn-cs"/>
            </a:rPr>
            <a:t>２０１５</a:t>
          </a:r>
          <a:r>
            <a:rPr lang="ja-JP" altLang="ja-JP" sz="1100" b="0" i="0" baseline="0">
              <a:solidFill>
                <a:schemeClr val="dk1"/>
              </a:solidFill>
              <a:effectLst/>
              <a:latin typeface="+mn-lt"/>
              <a:ea typeface="+mn-ea"/>
              <a:cs typeface="+mn-cs"/>
            </a:rPr>
            <a:t>を着実に実施する。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現在、連結実質決算における赤字比率は発生していない。しかしながら、住宅新築資金等貸付事業特別会計において赤字額を抱えており、今後とも償還強化等に取り組み、累積赤字の解消を図っていく。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過去の普通建設事業の財源として発行した地方債等の元利償還金の返済額が大きく、依然として実質公債費比率は高水準となっている。</a:t>
          </a:r>
          <a:endParaRPr lang="ja-JP" altLang="ja-JP" sz="1400">
            <a:effectLst/>
          </a:endParaRPr>
        </a:p>
        <a:p>
          <a:pPr rtl="0"/>
          <a:r>
            <a:rPr lang="ja-JP" altLang="en-US" sz="1100" b="0" i="0" baseline="0">
              <a:solidFill>
                <a:schemeClr val="dk1"/>
              </a:solidFill>
              <a:effectLst/>
              <a:latin typeface="+mn-lt"/>
              <a:ea typeface="+mn-ea"/>
              <a:cs typeface="+mn-cs"/>
            </a:rPr>
            <a:t>今後の財政見通しについては「新中学校建設事業」等の大型の普通建設事業の施行に伴い</a:t>
          </a:r>
          <a:r>
            <a:rPr lang="ja-JP" altLang="ja-JP" sz="1100" b="0" i="0" baseline="0">
              <a:solidFill>
                <a:schemeClr val="dk1"/>
              </a:solidFill>
              <a:effectLst/>
              <a:latin typeface="+mn-lt"/>
              <a:ea typeface="+mn-ea"/>
              <a:cs typeface="+mn-cs"/>
            </a:rPr>
            <a:t>、既発債の償還費について</a:t>
          </a:r>
          <a:r>
            <a:rPr lang="ja-JP" altLang="en-US" sz="1100" b="0" i="0" baseline="0">
              <a:solidFill>
                <a:schemeClr val="dk1"/>
              </a:solidFill>
              <a:effectLst/>
              <a:latin typeface="+mn-lt"/>
              <a:ea typeface="+mn-ea"/>
              <a:cs typeface="+mn-cs"/>
            </a:rPr>
            <a:t>も増加が見込まれるため、普通建設事業の施行については、</a:t>
          </a:r>
          <a:r>
            <a:rPr lang="ja-JP" altLang="ja-JP" sz="1100" b="0" i="0" baseline="0">
              <a:solidFill>
                <a:schemeClr val="dk1"/>
              </a:solidFill>
              <a:effectLst/>
              <a:latin typeface="+mn-lt"/>
              <a:ea typeface="+mn-ea"/>
              <a:cs typeface="+mn-cs"/>
            </a:rPr>
            <a:t>より一層の計画内容や規模等について精査を行い、元利償還金の低減を目指す。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集中改革プランの取り組みにより、地方債残高は平成１６年度以降減少に転じ、また職員数の減による退職手当負担見込額も着実に減少している。</a:t>
          </a:r>
          <a:r>
            <a:rPr lang="ja-JP" altLang="en-US" sz="1100" b="0" i="0" baseline="0">
              <a:solidFill>
                <a:schemeClr val="dk1"/>
              </a:solidFill>
              <a:effectLst/>
              <a:latin typeface="+mn-lt"/>
              <a:ea typeface="+mn-ea"/>
              <a:cs typeface="+mn-cs"/>
            </a:rPr>
            <a:t>しかしながら今後の財政見通しにおいて、大型建設事業の施行に伴う一般会計等に係る地方債の現在高の増加が見込まれることから、定員管理の抑制など小松島市行政改革プラン２０１５の目標を着実に実施し、将来負担比率の抑制を図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15253451</v>
      </c>
      <c r="BO4" s="349"/>
      <c r="BP4" s="349"/>
      <c r="BQ4" s="349"/>
      <c r="BR4" s="349"/>
      <c r="BS4" s="349"/>
      <c r="BT4" s="349"/>
      <c r="BU4" s="350"/>
      <c r="BV4" s="348">
        <v>15148700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0.7</v>
      </c>
      <c r="CU4" s="355"/>
      <c r="CV4" s="355"/>
      <c r="CW4" s="355"/>
      <c r="CX4" s="355"/>
      <c r="CY4" s="355"/>
      <c r="CZ4" s="355"/>
      <c r="DA4" s="356"/>
      <c r="DB4" s="354">
        <v>0.6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15090833</v>
      </c>
      <c r="BO5" s="386"/>
      <c r="BP5" s="386"/>
      <c r="BQ5" s="386"/>
      <c r="BR5" s="386"/>
      <c r="BS5" s="386"/>
      <c r="BT5" s="386"/>
      <c r="BU5" s="387"/>
      <c r="BV5" s="385">
        <v>15053960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92.6</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162618</v>
      </c>
      <c r="BO6" s="386"/>
      <c r="BP6" s="386"/>
      <c r="BQ6" s="386"/>
      <c r="BR6" s="386"/>
      <c r="BS6" s="386"/>
      <c r="BT6" s="386"/>
      <c r="BU6" s="387"/>
      <c r="BV6" s="385">
        <v>94740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100.3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101672</v>
      </c>
      <c r="BO7" s="386"/>
      <c r="BP7" s="386"/>
      <c r="BQ7" s="386"/>
      <c r="BR7" s="386"/>
      <c r="BS7" s="386"/>
      <c r="BT7" s="386"/>
      <c r="BU7" s="387"/>
      <c r="BV7" s="385">
        <v>45037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8970449</v>
      </c>
      <c r="CU7" s="386"/>
      <c r="CV7" s="386"/>
      <c r="CW7" s="386"/>
      <c r="CX7" s="386"/>
      <c r="CY7" s="386"/>
      <c r="CZ7" s="386"/>
      <c r="DA7" s="387"/>
      <c r="DB7" s="385">
        <v>9028619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60946</v>
      </c>
      <c r="BO8" s="386"/>
      <c r="BP8" s="386"/>
      <c r="BQ8" s="386"/>
      <c r="BR8" s="386"/>
      <c r="BS8" s="386"/>
      <c r="BT8" s="386"/>
      <c r="BU8" s="387"/>
      <c r="BV8" s="385">
        <v>49703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40614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11243</v>
      </c>
      <c r="BO9" s="386"/>
      <c r="BP9" s="386"/>
      <c r="BQ9" s="386"/>
      <c r="BR9" s="386"/>
      <c r="BS9" s="386"/>
      <c r="BT9" s="386"/>
      <c r="BU9" s="387"/>
      <c r="BV9" s="385">
        <v>15897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18.8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42115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171629</v>
      </c>
      <c r="BO10" s="386"/>
      <c r="BP10" s="386"/>
      <c r="BQ10" s="386"/>
      <c r="BR10" s="386"/>
      <c r="BS10" s="386"/>
      <c r="BT10" s="386"/>
      <c r="BU10" s="387"/>
      <c r="BV10" s="385">
        <v>621035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4497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40104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39913</v>
      </c>
      <c r="S13" s="467"/>
      <c r="T13" s="467"/>
      <c r="U13" s="467"/>
      <c r="V13" s="468"/>
      <c r="W13" s="401" t="s">
        <v>123</v>
      </c>
      <c r="X13" s="402"/>
      <c r="Y13" s="402"/>
      <c r="Z13" s="402"/>
      <c r="AA13" s="402"/>
      <c r="AB13" s="392"/>
      <c r="AC13" s="436">
        <v>1438</v>
      </c>
      <c r="AD13" s="437"/>
      <c r="AE13" s="437"/>
      <c r="AF13" s="437"/>
      <c r="AG13" s="476"/>
      <c r="AH13" s="436">
        <v>1699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187369</v>
      </c>
      <c r="BO13" s="386"/>
      <c r="BP13" s="386"/>
      <c r="BQ13" s="386"/>
      <c r="BR13" s="386"/>
      <c r="BS13" s="386"/>
      <c r="BT13" s="386"/>
      <c r="BU13" s="387"/>
      <c r="BV13" s="385">
        <v>636932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40520</v>
      </c>
      <c r="S14" s="467"/>
      <c r="T14" s="467"/>
      <c r="U14" s="467"/>
      <c r="V14" s="468"/>
      <c r="W14" s="375"/>
      <c r="X14" s="376"/>
      <c r="Y14" s="376"/>
      <c r="Z14" s="376"/>
      <c r="AA14" s="376"/>
      <c r="AB14" s="365"/>
      <c r="AC14" s="469">
        <v>8.1999999999999993</v>
      </c>
      <c r="AD14" s="470"/>
      <c r="AE14" s="470"/>
      <c r="AF14" s="470"/>
      <c r="AG14" s="471"/>
      <c r="AH14" s="469">
        <v>8.6999999999999993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84.4</v>
      </c>
      <c r="CU14" s="481"/>
      <c r="CV14" s="481"/>
      <c r="CW14" s="481"/>
      <c r="CX14" s="481"/>
      <c r="CY14" s="481"/>
      <c r="CZ14" s="481"/>
      <c r="DA14" s="482"/>
      <c r="DB14" s="480">
        <v>95.4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40319</v>
      </c>
      <c r="S15" s="467"/>
      <c r="T15" s="467"/>
      <c r="U15" s="467"/>
      <c r="V15" s="468"/>
      <c r="W15" s="401" t="s">
        <v>130</v>
      </c>
      <c r="X15" s="402"/>
      <c r="Y15" s="402"/>
      <c r="Z15" s="402"/>
      <c r="AA15" s="402"/>
      <c r="AB15" s="392"/>
      <c r="AC15" s="436">
        <v>4151</v>
      </c>
      <c r="AD15" s="437"/>
      <c r="AE15" s="437"/>
      <c r="AF15" s="437"/>
      <c r="AG15" s="476"/>
      <c r="AH15" s="436">
        <v>4963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3785473</v>
      </c>
      <c r="BO15" s="349"/>
      <c r="BP15" s="349"/>
      <c r="BQ15" s="349"/>
      <c r="BR15" s="349"/>
      <c r="BS15" s="349"/>
      <c r="BT15" s="349"/>
      <c r="BU15" s="350"/>
      <c r="BV15" s="348">
        <v>3728763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23.6</v>
      </c>
      <c r="AD16" s="470"/>
      <c r="AE16" s="470"/>
      <c r="AF16" s="470"/>
      <c r="AG16" s="471"/>
      <c r="AH16" s="469">
        <v>25.5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7199786</v>
      </c>
      <c r="BO16" s="386"/>
      <c r="BP16" s="386"/>
      <c r="BQ16" s="386"/>
      <c r="BR16" s="386"/>
      <c r="BS16" s="386"/>
      <c r="BT16" s="386"/>
      <c r="BU16" s="387"/>
      <c r="BV16" s="385">
        <v>7214965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11981</v>
      </c>
      <c r="AD17" s="437"/>
      <c r="AE17" s="437"/>
      <c r="AF17" s="437"/>
      <c r="AG17" s="476"/>
      <c r="AH17" s="436">
        <v>12450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4866513</v>
      </c>
      <c r="BO17" s="386"/>
      <c r="BP17" s="386"/>
      <c r="BQ17" s="386"/>
      <c r="BR17" s="386"/>
      <c r="BS17" s="386"/>
      <c r="BT17" s="386"/>
      <c r="BU17" s="387"/>
      <c r="BV17" s="385">
        <v>4811749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45.37</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63.9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8506081</v>
      </c>
      <c r="BO18" s="386"/>
      <c r="BP18" s="386"/>
      <c r="BQ18" s="386"/>
      <c r="BR18" s="386"/>
      <c r="BS18" s="386"/>
      <c r="BT18" s="386"/>
      <c r="BU18" s="387"/>
      <c r="BV18" s="385">
        <v>8509049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895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10123865</v>
      </c>
      <c r="BO19" s="386"/>
      <c r="BP19" s="386"/>
      <c r="BQ19" s="386"/>
      <c r="BR19" s="386"/>
      <c r="BS19" s="386"/>
      <c r="BT19" s="386"/>
      <c r="BU19" s="387"/>
      <c r="BV19" s="385">
        <v>10239116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15201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15969405</v>
      </c>
      <c r="BO23" s="386"/>
      <c r="BP23" s="386"/>
      <c r="BQ23" s="386"/>
      <c r="BR23" s="386"/>
      <c r="BS23" s="386"/>
      <c r="BT23" s="386"/>
      <c r="BU23" s="387"/>
      <c r="BV23" s="385">
        <v>16112737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7920</v>
      </c>
      <c r="R24" s="437"/>
      <c r="S24" s="437"/>
      <c r="T24" s="437"/>
      <c r="U24" s="437"/>
      <c r="V24" s="476"/>
      <c r="W24" s="531"/>
      <c r="X24" s="519"/>
      <c r="Y24" s="520"/>
      <c r="Z24" s="435" t="s">
        <v>153</v>
      </c>
      <c r="AA24" s="415"/>
      <c r="AB24" s="415"/>
      <c r="AC24" s="415"/>
      <c r="AD24" s="415"/>
      <c r="AE24" s="415"/>
      <c r="AF24" s="415"/>
      <c r="AG24" s="416"/>
      <c r="AH24" s="436">
        <v>341</v>
      </c>
      <c r="AI24" s="437"/>
      <c r="AJ24" s="437"/>
      <c r="AK24" s="437"/>
      <c r="AL24" s="476"/>
      <c r="AM24" s="436">
        <v>1051303</v>
      </c>
      <c r="AN24" s="437"/>
      <c r="AO24" s="437"/>
      <c r="AP24" s="437"/>
      <c r="AQ24" s="437"/>
      <c r="AR24" s="476"/>
      <c r="AS24" s="436">
        <v>3083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9851123</v>
      </c>
      <c r="BO24" s="386"/>
      <c r="BP24" s="386"/>
      <c r="BQ24" s="386"/>
      <c r="BR24" s="386"/>
      <c r="BS24" s="386"/>
      <c r="BT24" s="386"/>
      <c r="BU24" s="387"/>
      <c r="BV24" s="385">
        <v>9277590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7030</v>
      </c>
      <c r="R25" s="437"/>
      <c r="S25" s="437"/>
      <c r="T25" s="437"/>
      <c r="U25" s="437"/>
      <c r="V25" s="476"/>
      <c r="W25" s="531"/>
      <c r="X25" s="519"/>
      <c r="Y25" s="520"/>
      <c r="Z25" s="435" t="s">
        <v>156</v>
      </c>
      <c r="AA25" s="415"/>
      <c r="AB25" s="415"/>
      <c r="AC25" s="415"/>
      <c r="AD25" s="415"/>
      <c r="AE25" s="415"/>
      <c r="AF25" s="415"/>
      <c r="AG25" s="416"/>
      <c r="AH25" s="436">
        <v>37</v>
      </c>
      <c r="AI25" s="437"/>
      <c r="AJ25" s="437"/>
      <c r="AK25" s="437"/>
      <c r="AL25" s="476"/>
      <c r="AM25" s="436">
        <v>103859</v>
      </c>
      <c r="AN25" s="437"/>
      <c r="AO25" s="437"/>
      <c r="AP25" s="437"/>
      <c r="AQ25" s="437"/>
      <c r="AR25" s="476"/>
      <c r="AS25" s="436">
        <v>2807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2339772</v>
      </c>
      <c r="BO25" s="349"/>
      <c r="BP25" s="349"/>
      <c r="BQ25" s="349"/>
      <c r="BR25" s="349"/>
      <c r="BS25" s="349"/>
      <c r="BT25" s="349"/>
      <c r="BU25" s="350"/>
      <c r="BV25" s="348">
        <v>2472452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6610</v>
      </c>
      <c r="R26" s="437"/>
      <c r="S26" s="437"/>
      <c r="T26" s="437"/>
      <c r="U26" s="437"/>
      <c r="V26" s="476"/>
      <c r="W26" s="531"/>
      <c r="X26" s="519"/>
      <c r="Y26" s="520"/>
      <c r="Z26" s="435" t="s">
        <v>159</v>
      </c>
      <c r="AA26" s="541"/>
      <c r="AB26" s="541"/>
      <c r="AC26" s="541"/>
      <c r="AD26" s="541"/>
      <c r="AE26" s="541"/>
      <c r="AF26" s="541"/>
      <c r="AG26" s="542"/>
      <c r="AH26" s="436">
        <v>34</v>
      </c>
      <c r="AI26" s="437"/>
      <c r="AJ26" s="437"/>
      <c r="AK26" s="437"/>
      <c r="AL26" s="476"/>
      <c r="AM26" s="436">
        <v>114444</v>
      </c>
      <c r="AN26" s="437"/>
      <c r="AO26" s="437"/>
      <c r="AP26" s="437"/>
      <c r="AQ26" s="437"/>
      <c r="AR26" s="476"/>
      <c r="AS26" s="436">
        <v>3366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4720</v>
      </c>
      <c r="R27" s="437"/>
      <c r="S27" s="437"/>
      <c r="T27" s="437"/>
      <c r="U27" s="437"/>
      <c r="V27" s="476"/>
      <c r="W27" s="531"/>
      <c r="X27" s="519"/>
      <c r="Y27" s="520"/>
      <c r="Z27" s="435" t="s">
        <v>162</v>
      </c>
      <c r="AA27" s="415"/>
      <c r="AB27" s="415"/>
      <c r="AC27" s="415"/>
      <c r="AD27" s="415"/>
      <c r="AE27" s="415"/>
      <c r="AF27" s="415"/>
      <c r="AG27" s="416"/>
      <c r="AH27" s="436">
        <v>18</v>
      </c>
      <c r="AI27" s="437"/>
      <c r="AJ27" s="437"/>
      <c r="AK27" s="437"/>
      <c r="AL27" s="476"/>
      <c r="AM27" s="436">
        <v>45108</v>
      </c>
      <c r="AN27" s="437"/>
      <c r="AO27" s="437"/>
      <c r="AP27" s="437"/>
      <c r="AQ27" s="437"/>
      <c r="AR27" s="476"/>
      <c r="AS27" s="436">
        <v>2506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4170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1902364</v>
      </c>
      <c r="BO28" s="349"/>
      <c r="BP28" s="349"/>
      <c r="BQ28" s="349"/>
      <c r="BR28" s="349"/>
      <c r="BS28" s="349"/>
      <c r="BT28" s="349"/>
      <c r="BU28" s="350"/>
      <c r="BV28" s="348">
        <v>1730735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15</v>
      </c>
      <c r="M29" s="437"/>
      <c r="N29" s="437"/>
      <c r="O29" s="437"/>
      <c r="P29" s="476"/>
      <c r="Q29" s="436">
        <v>3910</v>
      </c>
      <c r="R29" s="437"/>
      <c r="S29" s="437"/>
      <c r="T29" s="437"/>
      <c r="U29" s="437"/>
      <c r="V29" s="476"/>
      <c r="W29" s="532"/>
      <c r="X29" s="533"/>
      <c r="Y29" s="534"/>
      <c r="Z29" s="435" t="s">
        <v>169</v>
      </c>
      <c r="AA29" s="415"/>
      <c r="AB29" s="415"/>
      <c r="AC29" s="415"/>
      <c r="AD29" s="415"/>
      <c r="AE29" s="415"/>
      <c r="AF29" s="415"/>
      <c r="AG29" s="416"/>
      <c r="AH29" s="436">
        <v>359</v>
      </c>
      <c r="AI29" s="437"/>
      <c r="AJ29" s="437"/>
      <c r="AK29" s="437"/>
      <c r="AL29" s="476"/>
      <c r="AM29" s="436">
        <v>1096411</v>
      </c>
      <c r="AN29" s="437"/>
      <c r="AO29" s="437"/>
      <c r="AP29" s="437"/>
      <c r="AQ29" s="437"/>
      <c r="AR29" s="476"/>
      <c r="AS29" s="436">
        <v>3054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1109502</v>
      </c>
      <c r="BO29" s="386"/>
      <c r="BP29" s="386"/>
      <c r="BQ29" s="386"/>
      <c r="BR29" s="386"/>
      <c r="BS29" s="386"/>
      <c r="BT29" s="386"/>
      <c r="BU29" s="387"/>
      <c r="BV29" s="385">
        <v>1108394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222194</v>
      </c>
      <c r="BO30" s="555"/>
      <c r="BP30" s="555"/>
      <c r="BQ30" s="555"/>
      <c r="BR30" s="555"/>
      <c r="BS30" s="555"/>
      <c r="BT30" s="555"/>
      <c r="BU30" s="556"/>
      <c r="BV30" s="554">
        <v>269797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小松島市競輪事業特別会計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小松島市公共下水道事業特別会計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小松島市外三町村衛生組合（一般会計）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小松島市土地開発公社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小松島市住宅新築資金等貸付事業特別会計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小松島市後期高齢者医療特別会計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自動車運送事業会計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那賀川北岸地域湛水防除施設組合
（那賀川北岸地域湛水防除施設組合会計）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小松島市土地取得事業特別会計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小松島市国民健康保険特別会計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徳島県後期高齢者医療広域連合（一般会計）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小松島市介護保険特別会計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徳島県後期高齢者医療広域連合
（後期高齢者医療特別会計）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徳島県市町村総合事務組合（一般会計）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徳島県市町村総合事務組合
（徳島滞納整理機構特別会計）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9" t="s">
        <v>24</v>
      </c>
      <c r="C41" s="1170"/>
      <c r="D41" s="81"/>
      <c r="E41" s="1175" t="s">
        <v>25</v>
      </c>
      <c r="F41" s="1175"/>
      <c r="G41" s="1175"/>
      <c r="H41" s="1176"/>
      <c r="I41" s="82">
        <v>17301</v>
      </c>
      <c r="J41" s="83">
        <v>16832</v>
      </c>
      <c r="K41" s="83">
        <v>16583</v>
      </c>
      <c r="L41" s="83">
        <v>16113</v>
      </c>
      <c r="M41" s="84">
        <v>15969</v>
      </c>
    </row>
    <row r="42" spans="2:13" ht="27.75" customHeight="1" x14ac:dyDescent="0.15">
      <c r="B42" s="1171"/>
      <c r="C42" s="1172"/>
      <c r="D42" s="85"/>
      <c r="E42" s="1177" t="s">
        <v>26</v>
      </c>
      <c r="F42" s="1177"/>
      <c r="G42" s="1177"/>
      <c r="H42" s="1178"/>
      <c r="I42" s="86" t="s">
        <v>487</v>
      </c>
      <c r="J42" s="87" t="s">
        <v>487</v>
      </c>
      <c r="K42" s="87" t="s">
        <v>487</v>
      </c>
      <c r="L42" s="87" t="s">
        <v>487</v>
      </c>
      <c r="M42" s="88" t="s">
        <v>487</v>
      </c>
    </row>
    <row r="43" spans="2:13" ht="27.75" customHeight="1" x14ac:dyDescent="0.15">
      <c r="B43" s="1171"/>
      <c r="C43" s="1172"/>
      <c r="D43" s="85"/>
      <c r="E43" s="1177" t="s">
        <v>27</v>
      </c>
      <c r="F43" s="1177"/>
      <c r="G43" s="1177"/>
      <c r="H43" s="1178"/>
      <c r="I43" s="86">
        <v>3710</v>
      </c>
      <c r="J43" s="87">
        <v>3955</v>
      </c>
      <c r="K43" s="87">
        <v>4352</v>
      </c>
      <c r="L43" s="87">
        <v>4908</v>
      </c>
      <c r="M43" s="88">
        <v>4941</v>
      </c>
    </row>
    <row r="44" spans="2:13" ht="27.75" customHeight="1" x14ac:dyDescent="0.15">
      <c r="B44" s="1171"/>
      <c r="C44" s="1172"/>
      <c r="D44" s="85"/>
      <c r="E44" s="1177" t="s">
        <v>28</v>
      </c>
      <c r="F44" s="1177"/>
      <c r="G44" s="1177"/>
      <c r="H44" s="1178"/>
      <c r="I44" s="86">
        <v>504</v>
      </c>
      <c r="J44" s="87">
        <v>347</v>
      </c>
      <c r="K44" s="87">
        <v>246</v>
      </c>
      <c r="L44" s="87">
        <v>115</v>
      </c>
      <c r="M44" s="88">
        <v>63</v>
      </c>
    </row>
    <row r="45" spans="2:13" ht="27.75" customHeight="1" x14ac:dyDescent="0.15">
      <c r="B45" s="1171"/>
      <c r="C45" s="1172"/>
      <c r="D45" s="85"/>
      <c r="E45" s="1177" t="s">
        <v>29</v>
      </c>
      <c r="F45" s="1177"/>
      <c r="G45" s="1177"/>
      <c r="H45" s="1178"/>
      <c r="I45" s="86">
        <v>2831</v>
      </c>
      <c r="J45" s="87">
        <v>2802</v>
      </c>
      <c r="K45" s="87">
        <v>2623</v>
      </c>
      <c r="L45" s="87">
        <v>2591</v>
      </c>
      <c r="M45" s="88">
        <v>2306</v>
      </c>
    </row>
    <row r="46" spans="2:13" ht="27.75" customHeight="1" x14ac:dyDescent="0.15">
      <c r="B46" s="1171"/>
      <c r="C46" s="1172"/>
      <c r="D46" s="85"/>
      <c r="E46" s="1177" t="s">
        <v>30</v>
      </c>
      <c r="F46" s="1177"/>
      <c r="G46" s="1177"/>
      <c r="H46" s="1178"/>
      <c r="I46" s="86">
        <v>2</v>
      </c>
      <c r="J46" s="87">
        <v>3</v>
      </c>
      <c r="K46" s="87">
        <v>3</v>
      </c>
      <c r="L46" s="87">
        <v>5</v>
      </c>
      <c r="M46" s="88">
        <v>7</v>
      </c>
    </row>
    <row r="47" spans="2:13" ht="27.75" customHeight="1" x14ac:dyDescent="0.15">
      <c r="B47" s="1171"/>
      <c r="C47" s="1172"/>
      <c r="D47" s="85"/>
      <c r="E47" s="1177" t="s">
        <v>31</v>
      </c>
      <c r="F47" s="1177"/>
      <c r="G47" s="1177"/>
      <c r="H47" s="1178"/>
      <c r="I47" s="86" t="s">
        <v>487</v>
      </c>
      <c r="J47" s="87" t="s">
        <v>487</v>
      </c>
      <c r="K47" s="87" t="s">
        <v>487</v>
      </c>
      <c r="L47" s="87" t="s">
        <v>487</v>
      </c>
      <c r="M47" s="88" t="s">
        <v>487</v>
      </c>
    </row>
    <row r="48" spans="2:13" ht="27.75" customHeight="1" x14ac:dyDescent="0.15">
      <c r="B48" s="1173"/>
      <c r="C48" s="1174"/>
      <c r="D48" s="85"/>
      <c r="E48" s="1177" t="s">
        <v>32</v>
      </c>
      <c r="F48" s="1177"/>
      <c r="G48" s="1177"/>
      <c r="H48" s="1178"/>
      <c r="I48" s="86" t="s">
        <v>487</v>
      </c>
      <c r="J48" s="87" t="s">
        <v>487</v>
      </c>
      <c r="K48" s="87" t="s">
        <v>487</v>
      </c>
      <c r="L48" s="87" t="s">
        <v>487</v>
      </c>
      <c r="M48" s="88" t="s">
        <v>487</v>
      </c>
    </row>
    <row r="49" spans="2:13" ht="27.75" customHeight="1" x14ac:dyDescent="0.15">
      <c r="B49" s="1179" t="s">
        <v>33</v>
      </c>
      <c r="C49" s="1180"/>
      <c r="D49" s="89"/>
      <c r="E49" s="1177" t="s">
        <v>34</v>
      </c>
      <c r="F49" s="1177"/>
      <c r="G49" s="1177"/>
      <c r="H49" s="1178"/>
      <c r="I49" s="86">
        <v>1720</v>
      </c>
      <c r="J49" s="87">
        <v>2411</v>
      </c>
      <c r="K49" s="87">
        <v>3313</v>
      </c>
      <c r="L49" s="87">
        <v>3933</v>
      </c>
      <c r="M49" s="88">
        <v>4409</v>
      </c>
    </row>
    <row r="50" spans="2:13" ht="27.75" customHeight="1" x14ac:dyDescent="0.15">
      <c r="B50" s="1171"/>
      <c r="C50" s="1172"/>
      <c r="D50" s="85"/>
      <c r="E50" s="1177" t="s">
        <v>35</v>
      </c>
      <c r="F50" s="1177"/>
      <c r="G50" s="1177"/>
      <c r="H50" s="1178"/>
      <c r="I50" s="86">
        <v>1296</v>
      </c>
      <c r="J50" s="87">
        <v>1146</v>
      </c>
      <c r="K50" s="87">
        <v>902</v>
      </c>
      <c r="L50" s="87">
        <v>711</v>
      </c>
      <c r="M50" s="88">
        <v>586</v>
      </c>
    </row>
    <row r="51" spans="2:13" ht="27.75" customHeight="1" x14ac:dyDescent="0.15">
      <c r="B51" s="1173"/>
      <c r="C51" s="1174"/>
      <c r="D51" s="85"/>
      <c r="E51" s="1177" t="s">
        <v>36</v>
      </c>
      <c r="F51" s="1177"/>
      <c r="G51" s="1177"/>
      <c r="H51" s="1178"/>
      <c r="I51" s="86">
        <v>10463</v>
      </c>
      <c r="J51" s="87">
        <v>10771</v>
      </c>
      <c r="K51" s="87">
        <v>11709</v>
      </c>
      <c r="L51" s="87">
        <v>11460</v>
      </c>
      <c r="M51" s="88">
        <v>11611</v>
      </c>
    </row>
    <row r="52" spans="2:13" ht="27.75" customHeight="1" thickBot="1" x14ac:dyDescent="0.2">
      <c r="B52" s="1181" t="s">
        <v>37</v>
      </c>
      <c r="C52" s="1182"/>
      <c r="D52" s="90"/>
      <c r="E52" s="1183" t="s">
        <v>38</v>
      </c>
      <c r="F52" s="1183"/>
      <c r="G52" s="1183"/>
      <c r="H52" s="1184"/>
      <c r="I52" s="91">
        <v>10869</v>
      </c>
      <c r="J52" s="92">
        <v>9611</v>
      </c>
      <c r="K52" s="92">
        <v>7883</v>
      </c>
      <c r="L52" s="92">
        <v>7627</v>
      </c>
      <c r="M52" s="93">
        <v>6682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33626</v>
      </c>
      <c r="E3" s="116"/>
      <c r="F3" s="117">
        <v>78670</v>
      </c>
      <c r="G3" s="118"/>
      <c r="H3" s="119"/>
    </row>
    <row r="4" spans="1:8" x14ac:dyDescent="0.15">
      <c r="A4" s="120"/>
      <c r="B4" s="121"/>
      <c r="C4" s="122"/>
      <c r="D4" s="123">
        <v>15232</v>
      </c>
      <c r="E4" s="124"/>
      <c r="F4" s="125">
        <v>38094</v>
      </c>
      <c r="G4" s="126"/>
      <c r="H4" s="127"/>
    </row>
    <row r="5" spans="1:8" x14ac:dyDescent="0.15">
      <c r="A5" s="108" t="s">
        <v>519</v>
      </c>
      <c r="B5" s="113"/>
      <c r="C5" s="114"/>
      <c r="D5" s="115">
        <v>29390</v>
      </c>
      <c r="E5" s="116"/>
      <c r="F5" s="117">
        <v>67201</v>
      </c>
      <c r="G5" s="118"/>
      <c r="H5" s="119"/>
    </row>
    <row r="6" spans="1:8" x14ac:dyDescent="0.15">
      <c r="A6" s="120"/>
      <c r="B6" s="121"/>
      <c r="C6" s="122"/>
      <c r="D6" s="123">
        <v>16325</v>
      </c>
      <c r="E6" s="124"/>
      <c r="F6" s="125">
        <v>35210</v>
      </c>
      <c r="G6" s="126"/>
      <c r="H6" s="127"/>
    </row>
    <row r="7" spans="1:8" x14ac:dyDescent="0.15">
      <c r="A7" s="108" t="s">
        <v>520</v>
      </c>
      <c r="B7" s="113"/>
      <c r="C7" s="114"/>
      <c r="D7" s="115">
        <v>28505</v>
      </c>
      <c r="E7" s="116"/>
      <c r="F7" s="117">
        <v>75709</v>
      </c>
      <c r="G7" s="118"/>
      <c r="H7" s="119"/>
    </row>
    <row r="8" spans="1:8" x14ac:dyDescent="0.15">
      <c r="A8" s="120"/>
      <c r="B8" s="121"/>
      <c r="C8" s="122"/>
      <c r="D8" s="123">
        <v>9194</v>
      </c>
      <c r="E8" s="124"/>
      <c r="F8" s="125">
        <v>35212</v>
      </c>
      <c r="G8" s="126"/>
      <c r="H8" s="127"/>
    </row>
    <row r="9" spans="1:8" x14ac:dyDescent="0.15">
      <c r="A9" s="108" t="s">
        <v>521</v>
      </c>
      <c r="B9" s="113"/>
      <c r="C9" s="114"/>
      <c r="D9" s="115">
        <v>40576</v>
      </c>
      <c r="E9" s="116"/>
      <c r="F9" s="117">
        <v>90961</v>
      </c>
      <c r="G9" s="118"/>
      <c r="H9" s="119"/>
    </row>
    <row r="10" spans="1:8" x14ac:dyDescent="0.15">
      <c r="A10" s="120"/>
      <c r="B10" s="121"/>
      <c r="C10" s="122"/>
      <c r="D10" s="123">
        <v>14070</v>
      </c>
      <c r="E10" s="124"/>
      <c r="F10" s="125">
        <v>37720</v>
      </c>
      <c r="G10" s="126"/>
      <c r="H10" s="127"/>
    </row>
    <row r="11" spans="1:8" x14ac:dyDescent="0.15">
      <c r="A11" s="108" t="s">
        <v>522</v>
      </c>
      <c r="B11" s="113"/>
      <c r="C11" s="114"/>
      <c r="D11" s="115">
        <v>39189</v>
      </c>
      <c r="E11" s="116"/>
      <c r="F11" s="117">
        <v>106614</v>
      </c>
      <c r="G11" s="118"/>
      <c r="H11" s="119"/>
    </row>
    <row r="12" spans="1:8" x14ac:dyDescent="0.15">
      <c r="A12" s="120"/>
      <c r="B12" s="121"/>
      <c r="C12" s="128"/>
      <c r="D12" s="123">
        <v>25031</v>
      </c>
      <c r="E12" s="124"/>
      <c r="F12" s="125">
        <v>45545</v>
      </c>
      <c r="G12" s="126"/>
      <c r="H12" s="127"/>
    </row>
    <row r="13" spans="1:8" x14ac:dyDescent="0.15">
      <c r="A13" s="108"/>
      <c r="B13" s="113"/>
      <c r="C13" s="129"/>
      <c r="D13" s="130">
        <v>34257</v>
      </c>
      <c r="E13" s="131"/>
      <c r="F13" s="132">
        <v>83831</v>
      </c>
      <c r="G13" s="133"/>
      <c r="H13" s="119"/>
    </row>
    <row r="14" spans="1:8" x14ac:dyDescent="0.15">
      <c r="A14" s="120"/>
      <c r="B14" s="121"/>
      <c r="C14" s="122"/>
      <c r="D14" s="123">
        <v>15970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-3.3</v>
      </c>
      <c r="C19" s="134">
        <f>ROUND(VALUE(SUBSTITUTE(実質収支比率等に係る経年分析!G$48,"▲","-")),2)</f>
        <v>0.08</v>
      </c>
      <c r="D19" s="134">
        <f>ROUND(VALUE(SUBSTITUTE(実質収支比率等に係る経年分析!H$48,"▲","-")),2)</f>
        <v>0.38</v>
      </c>
      <c r="E19" s="134">
        <f>ROUND(VALUE(SUBSTITUTE(実質収支比率等に係る経年分析!I$48,"▲","-")),2)</f>
        <v>0.55000000000000004</v>
      </c>
      <c r="F19" s="134">
        <f>ROUND(VALUE(SUBSTITUTE(実質収支比率等に係る経年分析!J$48,"▲","-")),2)</f>
        <v>0.68</v>
      </c>
    </row>
    <row r="20" spans="1:11" x14ac:dyDescent="0.15">
      <c r="A20" s="134" t="s">
        <v>43</v>
      </c>
      <c r="B20" s="134">
        <f>ROUND(VALUE(SUBSTITUTE(実質収支比率等に係る経年分析!F$47,"▲","-")),2)</f>
        <v>3.66</v>
      </c>
      <c r="C20" s="134">
        <f>ROUND(VALUE(SUBSTITUTE(実質収支比率等に係る経年分析!G$47,"▲","-")),2)</f>
        <v>7.16</v>
      </c>
      <c r="D20" s="134">
        <f>ROUND(VALUE(SUBSTITUTE(実質収支比率等に係る経年分析!H$47,"▲","-")),2)</f>
        <v>12.36</v>
      </c>
      <c r="E20" s="134">
        <f>ROUND(VALUE(SUBSTITUTE(実質収支比率等に係る経年分析!I$47,"▲","-")),2)</f>
        <v>19.170000000000002</v>
      </c>
      <c r="F20" s="134">
        <f>ROUND(VALUE(SUBSTITUTE(実質収支比率等に係る経年分析!J$47,"▲","-")),2)</f>
        <v>21.21</v>
      </c>
    </row>
    <row r="21" spans="1:11" x14ac:dyDescent="0.15">
      <c r="A21" s="134" t="s">
        <v>44</v>
      </c>
      <c r="B21" s="134">
        <f>IF(ISNUMBER(VALUE(SUBSTITUTE(実質収支比率等に係る経年分析!F$49,"▲","-"))),ROUND(VALUE(SUBSTITUTE(実質収支比率等に係る経年分析!F$49,"▲","-")),2),NA())</f>
        <v>6.19</v>
      </c>
      <c r="C21" s="134">
        <f>IF(ISNUMBER(VALUE(SUBSTITUTE(実質収支比率等に係る経年分析!G$49,"▲","-"))),ROUND(VALUE(SUBSTITUTE(実質収支比率等に係る経年分析!G$49,"▲","-")),2),NA())</f>
        <v>6.88</v>
      </c>
      <c r="D21" s="134">
        <f>IF(ISNUMBER(VALUE(SUBSTITUTE(実質収支比率等に係る経年分析!H$49,"▲","-"))),ROUND(VALUE(SUBSTITUTE(実質収支比率等に係る経年分析!H$49,"▲","-")),2),NA())</f>
        <v>5.52</v>
      </c>
      <c r="E21" s="134">
        <f>IF(ISNUMBER(VALUE(SUBSTITUTE(実質収支比率等に係る経年分析!I$49,"▲","-"))),ROUND(VALUE(SUBSTITUTE(実質収支比率等に係る経年分析!I$49,"▲","-")),2),NA())</f>
        <v>7.05</v>
      </c>
      <c r="F21" s="134">
        <f>IF(ISNUMBER(VALUE(SUBSTITUTE(実質収支比率等に係る経年分析!J$49,"▲","-"))),ROUND(VALUE(SUBSTITUTE(実質収支比率等に係る経年分析!J$49,"▲","-")),2),NA())</f>
        <v>2.09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自動車運送事業会計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小松島市後期高齢者医療特別会計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小松島市競輪事業特別会計</v>
      </c>
      <c r="B31" s="135">
        <f>IF(ROUND(VALUE(SUBSTITUTE(連結実質赤字比率に係る赤字・黒字の構成分析!F$39,"▲", "-")), 2) &lt; 0, ABS(ROUND(VALUE(SUBSTITUTE(連結実質赤字比率に係る赤字・黒字の構成分析!F$39,"▲", "-")), 2)), NA())</f>
        <v>3.63</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1.76</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小松島市介護保険特別会計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小松島市国民健康保険特別会計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2.2000000000000002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f>IF(ROUND(VALUE(SUBSTITUTE(連結実質赤字比率に係る赤字・黒字の構成分析!F$36,"▲", "-")), 2) &lt; 0, ABS(ROUND(VALUE(SUBSTITUTE(連結実質赤字比率に係る赤字・黒字の構成分析!F$36,"▲", "-")), 2)), NA())</f>
        <v>0.53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8.0299999999999994</v>
      </c>
    </row>
    <row r="36" spans="1:16" x14ac:dyDescent="0.15">
      <c r="A36" s="135" t="str">
        <f>IF(連結実質赤字比率に係る赤字・黒字の構成分析!C$34="",NA(),連結実質赤字比率に係る赤字・黒字の構成分析!C$34)</f>
        <v>小松島市住宅新築資金等貸付事業特別会計</v>
      </c>
      <c r="B36" s="135">
        <f>IF(ROUND(VALUE(SUBSTITUTE(連結実質赤字比率に係る赤字・黒字の構成分析!F$34,"▲", "-")), 2) &lt; 0, ABS(ROUND(VALUE(SUBSTITUTE(連結実質赤字比率に係る赤字・黒字の構成分析!F$34,"▲", "-")), 2)), NA())</f>
        <v>2.76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1064</v>
      </c>
      <c r="E42" s="136"/>
      <c r="F42" s="136"/>
      <c r="G42" s="136">
        <f>'実質公債費比率（分子）の構造'!L$52</f>
        <v>1106</v>
      </c>
      <c r="H42" s="136"/>
      <c r="I42" s="136"/>
      <c r="J42" s="136">
        <f>'実質公債費比率（分子）の構造'!M$52</f>
        <v>1108</v>
      </c>
      <c r="K42" s="136"/>
      <c r="L42" s="136"/>
      <c r="M42" s="136">
        <f>'実質公債費比率（分子）の構造'!N$52</f>
        <v>1113</v>
      </c>
      <c r="N42" s="136"/>
      <c r="O42" s="136"/>
      <c r="P42" s="136">
        <f>'実質公債費比率（分子）の構造'!O$52</f>
        <v>1124</v>
      </c>
    </row>
    <row r="43" spans="1:16" x14ac:dyDescent="0.15">
      <c r="A43" s="136" t="s">
        <v>52</v>
      </c>
      <c r="B43" s="136">
        <f>'実質公債費比率（分子）の構造'!K$51</f>
        <v>1</v>
      </c>
      <c r="C43" s="136"/>
      <c r="D43" s="136"/>
      <c r="E43" s="136">
        <f>'実質公債費比率（分子）の構造'!L$51</f>
        <v>2</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166</v>
      </c>
      <c r="C45" s="136"/>
      <c r="D45" s="136"/>
      <c r="E45" s="136">
        <f>'実質公債費比率（分子）の構造'!L$49</f>
        <v>166</v>
      </c>
      <c r="F45" s="136"/>
      <c r="G45" s="136"/>
      <c r="H45" s="136">
        <f>'実質公債費比率（分子）の構造'!M$49</f>
        <v>166</v>
      </c>
      <c r="I45" s="136"/>
      <c r="J45" s="136"/>
      <c r="K45" s="136">
        <f>'実質公債費比率（分子）の構造'!N$49</f>
        <v>135</v>
      </c>
      <c r="L45" s="136"/>
      <c r="M45" s="136"/>
      <c r="N45" s="136">
        <f>'実質公債費比率（分子）の構造'!O$49</f>
        <v>55</v>
      </c>
      <c r="O45" s="136"/>
      <c r="P45" s="136"/>
    </row>
    <row r="46" spans="1:16" x14ac:dyDescent="0.15">
      <c r="A46" s="136" t="s">
        <v>55</v>
      </c>
      <c r="B46" s="136">
        <f>'実質公債費比率（分子）の構造'!K$48</f>
        <v>11</v>
      </c>
      <c r="C46" s="136"/>
      <c r="D46" s="136"/>
      <c r="E46" s="136">
        <f>'実質公債費比率（分子）の構造'!L$48</f>
        <v>29</v>
      </c>
      <c r="F46" s="136"/>
      <c r="G46" s="136"/>
      <c r="H46" s="136">
        <f>'実質公債費比率（分子）の構造'!M$48</f>
        <v>84</v>
      </c>
      <c r="I46" s="136"/>
      <c r="J46" s="136"/>
      <c r="K46" s="136">
        <f>'実質公債費比率（分子）の構造'!N$48</f>
        <v>108</v>
      </c>
      <c r="L46" s="136"/>
      <c r="M46" s="136"/>
      <c r="N46" s="136">
        <f>'実質公債費比率（分子）の構造'!O$48</f>
        <v>116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2261</v>
      </c>
      <c r="C49" s="136"/>
      <c r="D49" s="136"/>
      <c r="E49" s="136">
        <f>'実質公債費比率（分子）の構造'!L$45</f>
        <v>2187</v>
      </c>
      <c r="F49" s="136"/>
      <c r="G49" s="136"/>
      <c r="H49" s="136">
        <f>'実質公債費比率（分子）の構造'!M$45</f>
        <v>2037</v>
      </c>
      <c r="I49" s="136"/>
      <c r="J49" s="136"/>
      <c r="K49" s="136">
        <f>'実質公債費比率（分子）の構造'!N$45</f>
        <v>1998</v>
      </c>
      <c r="L49" s="136"/>
      <c r="M49" s="136"/>
      <c r="N49" s="136">
        <f>'実質公債費比率（分子）の構造'!O$45</f>
        <v>1903</v>
      </c>
      <c r="O49" s="136"/>
      <c r="P49" s="136"/>
    </row>
    <row r="50" spans="1:16" x14ac:dyDescent="0.15">
      <c r="A50" s="136" t="s">
        <v>58</v>
      </c>
      <c r="B50" s="136" t="e">
        <f>NA()</f>
        <v>#N/A</v>
      </c>
      <c r="C50" s="136">
        <f>IF(ISNUMBER('実質公債費比率（分子）の構造'!K$53),'実質公債費比率（分子）の構造'!K$53,NA())</f>
        <v>1375</v>
      </c>
      <c r="D50" s="136" t="e">
        <f>NA()</f>
        <v>#N/A</v>
      </c>
      <c r="E50" s="136" t="e">
        <f>NA()</f>
        <v>#N/A</v>
      </c>
      <c r="F50" s="136">
        <f>IF(ISNUMBER('実質公債費比率（分子）の構造'!L$53),'実質公債費比率（分子）の構造'!L$53,NA())</f>
        <v>1278</v>
      </c>
      <c r="G50" s="136" t="e">
        <f>NA()</f>
        <v>#N/A</v>
      </c>
      <c r="H50" s="136" t="e">
        <f>NA()</f>
        <v>#N/A</v>
      </c>
      <c r="I50" s="136">
        <f>IF(ISNUMBER('実質公債費比率（分子）の構造'!M$53),'実質公債費比率（分子）の構造'!M$53,NA())</f>
        <v>1179</v>
      </c>
      <c r="J50" s="136" t="e">
        <f>NA()</f>
        <v>#N/A</v>
      </c>
      <c r="K50" s="136" t="e">
        <f>NA()</f>
        <v>#N/A</v>
      </c>
      <c r="L50" s="136">
        <f>IF(ISNUMBER('実質公債費比率（分子）の構造'!N$53),'実質公債費比率（分子）の構造'!N$53,NA())</f>
        <v>1128</v>
      </c>
      <c r="M50" s="136" t="e">
        <f>NA()</f>
        <v>#N/A</v>
      </c>
      <c r="N50" s="136" t="e">
        <f>NA()</f>
        <v>#N/A</v>
      </c>
      <c r="O50" s="136">
        <f>IF(ISNUMBER('実質公債費比率（分子）の構造'!O$53),'実質公債費比率（分子）の構造'!O$53,NA())</f>
        <v>950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10463</v>
      </c>
      <c r="E56" s="135"/>
      <c r="F56" s="135"/>
      <c r="G56" s="135">
        <f>'将来負担比率（分子）の構造'!J$51</f>
        <v>10771</v>
      </c>
      <c r="H56" s="135"/>
      <c r="I56" s="135"/>
      <c r="J56" s="135">
        <f>'将来負担比率（分子）の構造'!K$51</f>
        <v>11709</v>
      </c>
      <c r="K56" s="135"/>
      <c r="L56" s="135"/>
      <c r="M56" s="135">
        <f>'将来負担比率（分子）の構造'!L$51</f>
        <v>11460</v>
      </c>
      <c r="N56" s="135"/>
      <c r="O56" s="135"/>
      <c r="P56" s="135">
        <f>'将来負担比率（分子）の構造'!M$51</f>
        <v>11611</v>
      </c>
    </row>
    <row r="57" spans="1:16" x14ac:dyDescent="0.15">
      <c r="A57" s="135" t="s">
        <v>35</v>
      </c>
      <c r="B57" s="135"/>
      <c r="C57" s="135"/>
      <c r="D57" s="135">
        <f>'将来負担比率（分子）の構造'!I$50</f>
        <v>1296</v>
      </c>
      <c r="E57" s="135"/>
      <c r="F57" s="135"/>
      <c r="G57" s="135">
        <f>'将来負担比率（分子）の構造'!J$50</f>
        <v>1146</v>
      </c>
      <c r="H57" s="135"/>
      <c r="I57" s="135"/>
      <c r="J57" s="135">
        <f>'将来負担比率（分子）の構造'!K$50</f>
        <v>902</v>
      </c>
      <c r="K57" s="135"/>
      <c r="L57" s="135"/>
      <c r="M57" s="135">
        <f>'将来負担比率（分子）の構造'!L$50</f>
        <v>711</v>
      </c>
      <c r="N57" s="135"/>
      <c r="O57" s="135"/>
      <c r="P57" s="135">
        <f>'将来負担比率（分子）の構造'!M$50</f>
        <v>586</v>
      </c>
    </row>
    <row r="58" spans="1:16" x14ac:dyDescent="0.15">
      <c r="A58" s="135" t="s">
        <v>34</v>
      </c>
      <c r="B58" s="135"/>
      <c r="C58" s="135"/>
      <c r="D58" s="135">
        <f>'将来負担比率（分子）の構造'!I$49</f>
        <v>1720</v>
      </c>
      <c r="E58" s="135"/>
      <c r="F58" s="135"/>
      <c r="G58" s="135">
        <f>'将来負担比率（分子）の構造'!J$49</f>
        <v>2411</v>
      </c>
      <c r="H58" s="135"/>
      <c r="I58" s="135"/>
      <c r="J58" s="135">
        <f>'将来負担比率（分子）の構造'!K$49</f>
        <v>3313</v>
      </c>
      <c r="K58" s="135"/>
      <c r="L58" s="135"/>
      <c r="M58" s="135">
        <f>'将来負担比率（分子）の構造'!L$49</f>
        <v>3933</v>
      </c>
      <c r="N58" s="135"/>
      <c r="O58" s="135"/>
      <c r="P58" s="135">
        <f>'将来負担比率（分子）の構造'!M$49</f>
        <v>4409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3</v>
      </c>
      <c r="F61" s="135"/>
      <c r="G61" s="135"/>
      <c r="H61" s="135">
        <f>'将来負担比率（分子）の構造'!K$46</f>
        <v>3</v>
      </c>
      <c r="I61" s="135"/>
      <c r="J61" s="135"/>
      <c r="K61" s="135">
        <f>'将来負担比率（分子）の構造'!L$46</f>
        <v>5</v>
      </c>
      <c r="L61" s="135"/>
      <c r="M61" s="135"/>
      <c r="N61" s="135">
        <f>'将来負担比率（分子）の構造'!M$46</f>
        <v>7</v>
      </c>
      <c r="O61" s="135"/>
      <c r="P61" s="135"/>
    </row>
    <row r="62" spans="1:16" x14ac:dyDescent="0.15">
      <c r="A62" s="135" t="s">
        <v>29</v>
      </c>
      <c r="B62" s="135">
        <f>'将来負担比率（分子）の構造'!I$45</f>
        <v>2831</v>
      </c>
      <c r="C62" s="135"/>
      <c r="D62" s="135"/>
      <c r="E62" s="135">
        <f>'将来負担比率（分子）の構造'!J$45</f>
        <v>2802</v>
      </c>
      <c r="F62" s="135"/>
      <c r="G62" s="135"/>
      <c r="H62" s="135">
        <f>'将来負担比率（分子）の構造'!K$45</f>
        <v>2623</v>
      </c>
      <c r="I62" s="135"/>
      <c r="J62" s="135"/>
      <c r="K62" s="135">
        <f>'将来負担比率（分子）の構造'!L$45</f>
        <v>2591</v>
      </c>
      <c r="L62" s="135"/>
      <c r="M62" s="135"/>
      <c r="N62" s="135">
        <f>'将来負担比率（分子）の構造'!M$45</f>
        <v>2306</v>
      </c>
      <c r="O62" s="135"/>
      <c r="P62" s="135"/>
    </row>
    <row r="63" spans="1:16" x14ac:dyDescent="0.15">
      <c r="A63" s="135" t="s">
        <v>28</v>
      </c>
      <c r="B63" s="135">
        <f>'将来負担比率（分子）の構造'!I$44</f>
        <v>504</v>
      </c>
      <c r="C63" s="135"/>
      <c r="D63" s="135"/>
      <c r="E63" s="135">
        <f>'将来負担比率（分子）の構造'!J$44</f>
        <v>347</v>
      </c>
      <c r="F63" s="135"/>
      <c r="G63" s="135"/>
      <c r="H63" s="135">
        <f>'将来負担比率（分子）の構造'!K$44</f>
        <v>246</v>
      </c>
      <c r="I63" s="135"/>
      <c r="J63" s="135"/>
      <c r="K63" s="135">
        <f>'将来負担比率（分子）の構造'!L$44</f>
        <v>115</v>
      </c>
      <c r="L63" s="135"/>
      <c r="M63" s="135"/>
      <c r="N63" s="135">
        <f>'将来負担比率（分子）の構造'!M$44</f>
        <v>63</v>
      </c>
      <c r="O63" s="135"/>
      <c r="P63" s="135"/>
    </row>
    <row r="64" spans="1:16" x14ac:dyDescent="0.15">
      <c r="A64" s="135" t="s">
        <v>27</v>
      </c>
      <c r="B64" s="135">
        <f>'将来負担比率（分子）の構造'!I$43</f>
        <v>3710</v>
      </c>
      <c r="C64" s="135"/>
      <c r="D64" s="135"/>
      <c r="E64" s="135">
        <f>'将来負担比率（分子）の構造'!J$43</f>
        <v>3955</v>
      </c>
      <c r="F64" s="135"/>
      <c r="G64" s="135"/>
      <c r="H64" s="135">
        <f>'将来負担比率（分子）の構造'!K$43</f>
        <v>4352</v>
      </c>
      <c r="I64" s="135"/>
      <c r="J64" s="135"/>
      <c r="K64" s="135">
        <f>'将来負担比率（分子）の構造'!L$43</f>
        <v>4908</v>
      </c>
      <c r="L64" s="135"/>
      <c r="M64" s="135"/>
      <c r="N64" s="135">
        <f>'将来負担比率（分子）の構造'!M$43</f>
        <v>4941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17301</v>
      </c>
      <c r="C66" s="135"/>
      <c r="D66" s="135"/>
      <c r="E66" s="135">
        <f>'将来負担比率（分子）の構造'!J$41</f>
        <v>16832</v>
      </c>
      <c r="F66" s="135"/>
      <c r="G66" s="135"/>
      <c r="H66" s="135">
        <f>'将来負担比率（分子）の構造'!K$41</f>
        <v>16583</v>
      </c>
      <c r="I66" s="135"/>
      <c r="J66" s="135"/>
      <c r="K66" s="135">
        <f>'将来負担比率（分子）の構造'!L$41</f>
        <v>16113</v>
      </c>
      <c r="L66" s="135"/>
      <c r="M66" s="135"/>
      <c r="N66" s="135">
        <f>'将来負担比率（分子）の構造'!M$41</f>
        <v>15969</v>
      </c>
      <c r="O66" s="135"/>
      <c r="P66" s="135"/>
    </row>
    <row r="67" spans="1:16" x14ac:dyDescent="0.15">
      <c r="A67" s="135" t="s">
        <v>62</v>
      </c>
      <c r="B67" s="135" t="e">
        <f>NA()</f>
        <v>#N/A</v>
      </c>
      <c r="C67" s="135">
        <f>IF(ISNUMBER('将来負担比率（分子）の構造'!I$52), IF('将来負担比率（分子）の構造'!I$52 &lt; 0, 0, '将来負担比率（分子）の構造'!I$52), NA())</f>
        <v>10869</v>
      </c>
      <c r="D67" s="135" t="e">
        <f>NA()</f>
        <v>#N/A</v>
      </c>
      <c r="E67" s="135" t="e">
        <f>NA()</f>
        <v>#N/A</v>
      </c>
      <c r="F67" s="135">
        <f>IF(ISNUMBER('将来負担比率（分子）の構造'!J$52), IF('将来負担比率（分子）の構造'!J$52 &lt; 0, 0, '将来負担比率（分子）の構造'!J$52), NA())</f>
        <v>9611</v>
      </c>
      <c r="G67" s="135" t="e">
        <f>NA()</f>
        <v>#N/A</v>
      </c>
      <c r="H67" s="135" t="e">
        <f>NA()</f>
        <v>#N/A</v>
      </c>
      <c r="I67" s="135">
        <f>IF(ISNUMBER('将来負担比率（分子）の構造'!K$52), IF('将来負担比率（分子）の構造'!K$52 &lt; 0, 0, '将来負担比率（分子）の構造'!K$52), NA())</f>
        <v>7883</v>
      </c>
      <c r="J67" s="135" t="e">
        <f>NA()</f>
        <v>#N/A</v>
      </c>
      <c r="K67" s="135" t="e">
        <f>NA()</f>
        <v>#N/A</v>
      </c>
      <c r="L67" s="135">
        <f>IF(ISNUMBER('将来負担比率（分子）の構造'!L$52), IF('将来負担比率（分子）の構造'!L$52 &lt; 0, 0, '将来負担比率（分子）の構造'!L$52), NA())</f>
        <v>7627</v>
      </c>
      <c r="M67" s="135" t="e">
        <f>NA()</f>
        <v>#N/A</v>
      </c>
      <c r="N67" s="135" t="e">
        <f>NA()</f>
        <v>#N/A</v>
      </c>
      <c r="O67" s="135">
        <f>IF(ISNUMBER('将来負担比率（分子）の構造'!M$52), IF('将来負担比率（分子）の構造'!M$52 &lt; 0, 0, '将来負担比率（分子）の構造'!M$52), NA())</f>
        <v>6682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4364347</v>
      </c>
      <c r="S5" s="583"/>
      <c r="T5" s="583"/>
      <c r="U5" s="583"/>
      <c r="V5" s="583"/>
      <c r="W5" s="583"/>
      <c r="X5" s="583"/>
      <c r="Y5" s="584"/>
      <c r="Z5" s="585">
        <v>28.6</v>
      </c>
      <c r="AA5" s="585"/>
      <c r="AB5" s="585"/>
      <c r="AC5" s="585"/>
      <c r="AD5" s="586">
        <v>4364347</v>
      </c>
      <c r="AE5" s="586"/>
      <c r="AF5" s="586"/>
      <c r="AG5" s="586"/>
      <c r="AH5" s="586"/>
      <c r="AI5" s="586"/>
      <c r="AJ5" s="586"/>
      <c r="AK5" s="586"/>
      <c r="AL5" s="587">
        <v>51.4</v>
      </c>
      <c r="AM5" s="588"/>
      <c r="AN5" s="588"/>
      <c r="AO5" s="589"/>
      <c r="AP5" s="579" t="s">
        <v>207</v>
      </c>
      <c r="AQ5" s="580"/>
      <c r="AR5" s="580"/>
      <c r="AS5" s="580"/>
      <c r="AT5" s="580"/>
      <c r="AU5" s="580"/>
      <c r="AV5" s="580"/>
      <c r="AW5" s="580"/>
      <c r="AX5" s="580"/>
      <c r="AY5" s="580"/>
      <c r="AZ5" s="580"/>
      <c r="BA5" s="580"/>
      <c r="BB5" s="580"/>
      <c r="BC5" s="580"/>
      <c r="BD5" s="580"/>
      <c r="BE5" s="580"/>
      <c r="BF5" s="581"/>
      <c r="BG5" s="593">
        <v>4364347</v>
      </c>
      <c r="BH5" s="594"/>
      <c r="BI5" s="594"/>
      <c r="BJ5" s="594"/>
      <c r="BK5" s="594"/>
      <c r="BL5" s="594"/>
      <c r="BM5" s="594"/>
      <c r="BN5" s="595"/>
      <c r="BO5" s="596">
        <v>100</v>
      </c>
      <c r="BP5" s="596"/>
      <c r="BQ5" s="596"/>
      <c r="BR5" s="596"/>
      <c r="BS5" s="597">
        <v>79081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111188</v>
      </c>
      <c r="S6" s="594"/>
      <c r="T6" s="594"/>
      <c r="U6" s="594"/>
      <c r="V6" s="594"/>
      <c r="W6" s="594"/>
      <c r="X6" s="594"/>
      <c r="Y6" s="595"/>
      <c r="Z6" s="596">
        <v>0.7</v>
      </c>
      <c r="AA6" s="596"/>
      <c r="AB6" s="596"/>
      <c r="AC6" s="596"/>
      <c r="AD6" s="597">
        <v>111188</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4364347</v>
      </c>
      <c r="BH6" s="594"/>
      <c r="BI6" s="594"/>
      <c r="BJ6" s="594"/>
      <c r="BK6" s="594"/>
      <c r="BL6" s="594"/>
      <c r="BM6" s="594"/>
      <c r="BN6" s="595"/>
      <c r="BO6" s="596">
        <v>100</v>
      </c>
      <c r="BP6" s="596"/>
      <c r="BQ6" s="596"/>
      <c r="BR6" s="596"/>
      <c r="BS6" s="597">
        <v>79081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198667</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198667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10953</v>
      </c>
      <c r="S7" s="594"/>
      <c r="T7" s="594"/>
      <c r="U7" s="594"/>
      <c r="V7" s="594"/>
      <c r="W7" s="594"/>
      <c r="X7" s="594"/>
      <c r="Y7" s="595"/>
      <c r="Z7" s="596">
        <v>0.1</v>
      </c>
      <c r="AA7" s="596"/>
      <c r="AB7" s="596"/>
      <c r="AC7" s="596"/>
      <c r="AD7" s="597">
        <v>10953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1943551</v>
      </c>
      <c r="BH7" s="594"/>
      <c r="BI7" s="594"/>
      <c r="BJ7" s="594"/>
      <c r="BK7" s="594"/>
      <c r="BL7" s="594"/>
      <c r="BM7" s="594"/>
      <c r="BN7" s="595"/>
      <c r="BO7" s="596">
        <v>44.5</v>
      </c>
      <c r="BP7" s="596"/>
      <c r="BQ7" s="596"/>
      <c r="BR7" s="596"/>
      <c r="BS7" s="597">
        <v>60741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1580323</v>
      </c>
      <c r="CS7" s="594"/>
      <c r="CT7" s="594"/>
      <c r="CU7" s="594"/>
      <c r="CV7" s="594"/>
      <c r="CW7" s="594"/>
      <c r="CX7" s="594"/>
      <c r="CY7" s="595"/>
      <c r="CZ7" s="596">
        <v>10.5</v>
      </c>
      <c r="DA7" s="596"/>
      <c r="DB7" s="596"/>
      <c r="DC7" s="596"/>
      <c r="DD7" s="602">
        <v>209743</v>
      </c>
      <c r="DE7" s="594"/>
      <c r="DF7" s="594"/>
      <c r="DG7" s="594"/>
      <c r="DH7" s="594"/>
      <c r="DI7" s="594"/>
      <c r="DJ7" s="594"/>
      <c r="DK7" s="594"/>
      <c r="DL7" s="594"/>
      <c r="DM7" s="594"/>
      <c r="DN7" s="594"/>
      <c r="DO7" s="594"/>
      <c r="DP7" s="595"/>
      <c r="DQ7" s="602">
        <v>1255165</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57145</v>
      </c>
      <c r="S8" s="594"/>
      <c r="T8" s="594"/>
      <c r="U8" s="594"/>
      <c r="V8" s="594"/>
      <c r="W8" s="594"/>
      <c r="X8" s="594"/>
      <c r="Y8" s="595"/>
      <c r="Z8" s="596">
        <v>0.4</v>
      </c>
      <c r="AA8" s="596"/>
      <c r="AB8" s="596"/>
      <c r="AC8" s="596"/>
      <c r="AD8" s="597">
        <v>57145</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64233</v>
      </c>
      <c r="BH8" s="594"/>
      <c r="BI8" s="594"/>
      <c r="BJ8" s="594"/>
      <c r="BK8" s="594"/>
      <c r="BL8" s="594"/>
      <c r="BM8" s="594"/>
      <c r="BN8" s="595"/>
      <c r="BO8" s="596">
        <v>1.5</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6533260</v>
      </c>
      <c r="CS8" s="594"/>
      <c r="CT8" s="594"/>
      <c r="CU8" s="594"/>
      <c r="CV8" s="594"/>
      <c r="CW8" s="594"/>
      <c r="CX8" s="594"/>
      <c r="CY8" s="595"/>
      <c r="CZ8" s="596">
        <v>43.3</v>
      </c>
      <c r="DA8" s="596"/>
      <c r="DB8" s="596"/>
      <c r="DC8" s="596"/>
      <c r="DD8" s="602">
        <v>206479</v>
      </c>
      <c r="DE8" s="594"/>
      <c r="DF8" s="594"/>
      <c r="DG8" s="594"/>
      <c r="DH8" s="594"/>
      <c r="DI8" s="594"/>
      <c r="DJ8" s="594"/>
      <c r="DK8" s="594"/>
      <c r="DL8" s="594"/>
      <c r="DM8" s="594"/>
      <c r="DN8" s="594"/>
      <c r="DO8" s="594"/>
      <c r="DP8" s="595"/>
      <c r="DQ8" s="602">
        <v>3134918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36117</v>
      </c>
      <c r="S9" s="594"/>
      <c r="T9" s="594"/>
      <c r="U9" s="594"/>
      <c r="V9" s="594"/>
      <c r="W9" s="594"/>
      <c r="X9" s="594"/>
      <c r="Y9" s="595"/>
      <c r="Z9" s="596">
        <v>0.2</v>
      </c>
      <c r="AA9" s="596"/>
      <c r="AB9" s="596"/>
      <c r="AC9" s="596"/>
      <c r="AD9" s="597">
        <v>36117</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1506393</v>
      </c>
      <c r="BH9" s="594"/>
      <c r="BI9" s="594"/>
      <c r="BJ9" s="594"/>
      <c r="BK9" s="594"/>
      <c r="BL9" s="594"/>
      <c r="BM9" s="594"/>
      <c r="BN9" s="595"/>
      <c r="BO9" s="596">
        <v>34.5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1464948</v>
      </c>
      <c r="CS9" s="594"/>
      <c r="CT9" s="594"/>
      <c r="CU9" s="594"/>
      <c r="CV9" s="594"/>
      <c r="CW9" s="594"/>
      <c r="CX9" s="594"/>
      <c r="CY9" s="595"/>
      <c r="CZ9" s="596">
        <v>9.6999999999999993</v>
      </c>
      <c r="DA9" s="596"/>
      <c r="DB9" s="596"/>
      <c r="DC9" s="596"/>
      <c r="DD9" s="602">
        <v>209001</v>
      </c>
      <c r="DE9" s="594"/>
      <c r="DF9" s="594"/>
      <c r="DG9" s="594"/>
      <c r="DH9" s="594"/>
      <c r="DI9" s="594"/>
      <c r="DJ9" s="594"/>
      <c r="DK9" s="594"/>
      <c r="DL9" s="594"/>
      <c r="DM9" s="594"/>
      <c r="DN9" s="594"/>
      <c r="DO9" s="594"/>
      <c r="DP9" s="595"/>
      <c r="DQ9" s="602">
        <v>1070658</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425879</v>
      </c>
      <c r="S10" s="594"/>
      <c r="T10" s="594"/>
      <c r="U10" s="594"/>
      <c r="V10" s="594"/>
      <c r="W10" s="594"/>
      <c r="X10" s="594"/>
      <c r="Y10" s="595"/>
      <c r="Z10" s="596">
        <v>2.8</v>
      </c>
      <c r="AA10" s="596"/>
      <c r="AB10" s="596"/>
      <c r="AC10" s="596"/>
      <c r="AD10" s="597">
        <v>425879</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104138</v>
      </c>
      <c r="BH10" s="594"/>
      <c r="BI10" s="594"/>
      <c r="BJ10" s="594"/>
      <c r="BK10" s="594"/>
      <c r="BL10" s="594"/>
      <c r="BM10" s="594"/>
      <c r="BN10" s="595"/>
      <c r="BO10" s="596">
        <v>2.4</v>
      </c>
      <c r="BP10" s="596"/>
      <c r="BQ10" s="596"/>
      <c r="BR10" s="596"/>
      <c r="BS10" s="602">
        <v>17208</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18834</v>
      </c>
      <c r="CS10" s="594"/>
      <c r="CT10" s="594"/>
      <c r="CU10" s="594"/>
      <c r="CV10" s="594"/>
      <c r="CW10" s="594"/>
      <c r="CX10" s="594"/>
      <c r="CY10" s="595"/>
      <c r="CZ10" s="596">
        <v>0.1</v>
      </c>
      <c r="DA10" s="596"/>
      <c r="DB10" s="596"/>
      <c r="DC10" s="596"/>
      <c r="DD10" s="602">
        <v>5416</v>
      </c>
      <c r="DE10" s="594"/>
      <c r="DF10" s="594"/>
      <c r="DG10" s="594"/>
      <c r="DH10" s="594"/>
      <c r="DI10" s="594"/>
      <c r="DJ10" s="594"/>
      <c r="DK10" s="594"/>
      <c r="DL10" s="594"/>
      <c r="DM10" s="594"/>
      <c r="DN10" s="594"/>
      <c r="DO10" s="594"/>
      <c r="DP10" s="595"/>
      <c r="DQ10" s="602">
        <v>13878</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268787</v>
      </c>
      <c r="BH11" s="594"/>
      <c r="BI11" s="594"/>
      <c r="BJ11" s="594"/>
      <c r="BK11" s="594"/>
      <c r="BL11" s="594"/>
      <c r="BM11" s="594"/>
      <c r="BN11" s="595"/>
      <c r="BO11" s="596">
        <v>6.2</v>
      </c>
      <c r="BP11" s="596"/>
      <c r="BQ11" s="596"/>
      <c r="BR11" s="596"/>
      <c r="BS11" s="602">
        <v>43533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198027</v>
      </c>
      <c r="CS11" s="594"/>
      <c r="CT11" s="594"/>
      <c r="CU11" s="594"/>
      <c r="CV11" s="594"/>
      <c r="CW11" s="594"/>
      <c r="CX11" s="594"/>
      <c r="CY11" s="595"/>
      <c r="CZ11" s="596">
        <v>1.3</v>
      </c>
      <c r="DA11" s="596"/>
      <c r="DB11" s="596"/>
      <c r="DC11" s="596"/>
      <c r="DD11" s="602">
        <v>27166</v>
      </c>
      <c r="DE11" s="594"/>
      <c r="DF11" s="594"/>
      <c r="DG11" s="594"/>
      <c r="DH11" s="594"/>
      <c r="DI11" s="594"/>
      <c r="DJ11" s="594"/>
      <c r="DK11" s="594"/>
      <c r="DL11" s="594"/>
      <c r="DM11" s="594"/>
      <c r="DN11" s="594"/>
      <c r="DO11" s="594"/>
      <c r="DP11" s="595"/>
      <c r="DQ11" s="602">
        <v>139517</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2008715</v>
      </c>
      <c r="BH12" s="594"/>
      <c r="BI12" s="594"/>
      <c r="BJ12" s="594"/>
      <c r="BK12" s="594"/>
      <c r="BL12" s="594"/>
      <c r="BM12" s="594"/>
      <c r="BN12" s="595"/>
      <c r="BO12" s="596">
        <v>46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55196</v>
      </c>
      <c r="CS12" s="594"/>
      <c r="CT12" s="594"/>
      <c r="CU12" s="594"/>
      <c r="CV12" s="594"/>
      <c r="CW12" s="594"/>
      <c r="CX12" s="594"/>
      <c r="CY12" s="595"/>
      <c r="CZ12" s="596">
        <v>0.4</v>
      </c>
      <c r="DA12" s="596"/>
      <c r="DB12" s="596"/>
      <c r="DC12" s="596"/>
      <c r="DD12" s="602" t="s">
        <v>220</v>
      </c>
      <c r="DE12" s="594"/>
      <c r="DF12" s="594"/>
      <c r="DG12" s="594"/>
      <c r="DH12" s="594"/>
      <c r="DI12" s="594"/>
      <c r="DJ12" s="594"/>
      <c r="DK12" s="594"/>
      <c r="DL12" s="594"/>
      <c r="DM12" s="594"/>
      <c r="DN12" s="594"/>
      <c r="DO12" s="594"/>
      <c r="DP12" s="595"/>
      <c r="DQ12" s="602">
        <v>39668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8422</v>
      </c>
      <c r="S13" s="594"/>
      <c r="T13" s="594"/>
      <c r="U13" s="594"/>
      <c r="V13" s="594"/>
      <c r="W13" s="594"/>
      <c r="X13" s="594"/>
      <c r="Y13" s="595"/>
      <c r="Z13" s="596">
        <v>0.1</v>
      </c>
      <c r="AA13" s="596"/>
      <c r="AB13" s="596"/>
      <c r="AC13" s="596"/>
      <c r="AD13" s="597">
        <v>8422</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2000555</v>
      </c>
      <c r="BH13" s="594"/>
      <c r="BI13" s="594"/>
      <c r="BJ13" s="594"/>
      <c r="BK13" s="594"/>
      <c r="BL13" s="594"/>
      <c r="BM13" s="594"/>
      <c r="BN13" s="595"/>
      <c r="BO13" s="596">
        <v>45.8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989960</v>
      </c>
      <c r="CS13" s="594"/>
      <c r="CT13" s="594"/>
      <c r="CU13" s="594"/>
      <c r="CV13" s="594"/>
      <c r="CW13" s="594"/>
      <c r="CX13" s="594"/>
      <c r="CY13" s="595"/>
      <c r="CZ13" s="596">
        <v>6.6</v>
      </c>
      <c r="DA13" s="596"/>
      <c r="DB13" s="596"/>
      <c r="DC13" s="596"/>
      <c r="DD13" s="602">
        <v>349841</v>
      </c>
      <c r="DE13" s="594"/>
      <c r="DF13" s="594"/>
      <c r="DG13" s="594"/>
      <c r="DH13" s="594"/>
      <c r="DI13" s="594"/>
      <c r="DJ13" s="594"/>
      <c r="DK13" s="594"/>
      <c r="DL13" s="594"/>
      <c r="DM13" s="594"/>
      <c r="DN13" s="594"/>
      <c r="DO13" s="594"/>
      <c r="DP13" s="595"/>
      <c r="DQ13" s="602">
        <v>575939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115387</v>
      </c>
      <c r="BH14" s="594"/>
      <c r="BI14" s="594"/>
      <c r="BJ14" s="594"/>
      <c r="BK14" s="594"/>
      <c r="BL14" s="594"/>
      <c r="BM14" s="594"/>
      <c r="BN14" s="595"/>
      <c r="BO14" s="596">
        <v>2.6</v>
      </c>
      <c r="BP14" s="596"/>
      <c r="BQ14" s="596"/>
      <c r="BR14" s="596"/>
      <c r="BS14" s="602">
        <v>18340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520238</v>
      </c>
      <c r="CS14" s="594"/>
      <c r="CT14" s="594"/>
      <c r="CU14" s="594"/>
      <c r="CV14" s="594"/>
      <c r="CW14" s="594"/>
      <c r="CX14" s="594"/>
      <c r="CY14" s="595"/>
      <c r="CZ14" s="596">
        <v>3.4</v>
      </c>
      <c r="DA14" s="596"/>
      <c r="DB14" s="596"/>
      <c r="DC14" s="596"/>
      <c r="DD14" s="602">
        <v>160499</v>
      </c>
      <c r="DE14" s="594"/>
      <c r="DF14" s="594"/>
      <c r="DG14" s="594"/>
      <c r="DH14" s="594"/>
      <c r="DI14" s="594"/>
      <c r="DJ14" s="594"/>
      <c r="DK14" s="594"/>
      <c r="DL14" s="594"/>
      <c r="DM14" s="594"/>
      <c r="DN14" s="594"/>
      <c r="DO14" s="594"/>
      <c r="DP14" s="595"/>
      <c r="DQ14" s="602">
        <v>344396</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12773</v>
      </c>
      <c r="S15" s="594"/>
      <c r="T15" s="594"/>
      <c r="U15" s="594"/>
      <c r="V15" s="594"/>
      <c r="W15" s="594"/>
      <c r="X15" s="594"/>
      <c r="Y15" s="595"/>
      <c r="Z15" s="596">
        <v>0.1</v>
      </c>
      <c r="AA15" s="596"/>
      <c r="AB15" s="596"/>
      <c r="AC15" s="596"/>
      <c r="AD15" s="597">
        <v>12773</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296694</v>
      </c>
      <c r="BH15" s="594"/>
      <c r="BI15" s="594"/>
      <c r="BJ15" s="594"/>
      <c r="BK15" s="594"/>
      <c r="BL15" s="594"/>
      <c r="BM15" s="594"/>
      <c r="BN15" s="595"/>
      <c r="BO15" s="596">
        <v>6.8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1409173</v>
      </c>
      <c r="CS15" s="594"/>
      <c r="CT15" s="594"/>
      <c r="CU15" s="594"/>
      <c r="CV15" s="594"/>
      <c r="CW15" s="594"/>
      <c r="CX15" s="594"/>
      <c r="CY15" s="595"/>
      <c r="CZ15" s="596">
        <v>9.3000000000000007</v>
      </c>
      <c r="DA15" s="596"/>
      <c r="DB15" s="596"/>
      <c r="DC15" s="596"/>
      <c r="DD15" s="602">
        <v>403491</v>
      </c>
      <c r="DE15" s="594"/>
      <c r="DF15" s="594"/>
      <c r="DG15" s="594"/>
      <c r="DH15" s="594"/>
      <c r="DI15" s="594"/>
      <c r="DJ15" s="594"/>
      <c r="DK15" s="594"/>
      <c r="DL15" s="594"/>
      <c r="DM15" s="594"/>
      <c r="DN15" s="594"/>
      <c r="DO15" s="594"/>
      <c r="DP15" s="595"/>
      <c r="DQ15" s="602">
        <v>1137299</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4172072</v>
      </c>
      <c r="S16" s="594"/>
      <c r="T16" s="594"/>
      <c r="U16" s="594"/>
      <c r="V16" s="594"/>
      <c r="W16" s="594"/>
      <c r="X16" s="594"/>
      <c r="Y16" s="595"/>
      <c r="Z16" s="596">
        <v>27.4</v>
      </c>
      <c r="AA16" s="596"/>
      <c r="AB16" s="596"/>
      <c r="AC16" s="596"/>
      <c r="AD16" s="597">
        <v>3414313</v>
      </c>
      <c r="AE16" s="597"/>
      <c r="AF16" s="597"/>
      <c r="AG16" s="597"/>
      <c r="AH16" s="597"/>
      <c r="AI16" s="597"/>
      <c r="AJ16" s="597"/>
      <c r="AK16" s="597"/>
      <c r="AL16" s="598">
        <v>40.200000000000003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1608</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108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3414313</v>
      </c>
      <c r="S17" s="594"/>
      <c r="T17" s="594"/>
      <c r="U17" s="594"/>
      <c r="V17" s="594"/>
      <c r="W17" s="594"/>
      <c r="X17" s="594"/>
      <c r="Y17" s="595"/>
      <c r="Z17" s="596">
        <v>22.4</v>
      </c>
      <c r="AA17" s="596"/>
      <c r="AB17" s="596"/>
      <c r="AC17" s="596"/>
      <c r="AD17" s="597">
        <v>3414313</v>
      </c>
      <c r="AE17" s="597"/>
      <c r="AF17" s="597"/>
      <c r="AG17" s="597"/>
      <c r="AH17" s="597"/>
      <c r="AI17" s="597"/>
      <c r="AJ17" s="597"/>
      <c r="AK17" s="597"/>
      <c r="AL17" s="598">
        <v>40.200000000000003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1911451</v>
      </c>
      <c r="CS17" s="594"/>
      <c r="CT17" s="594"/>
      <c r="CU17" s="594"/>
      <c r="CV17" s="594"/>
      <c r="CW17" s="594"/>
      <c r="CX17" s="594"/>
      <c r="CY17" s="595"/>
      <c r="CZ17" s="596">
        <v>12.7</v>
      </c>
      <c r="DA17" s="596"/>
      <c r="DB17" s="596"/>
      <c r="DC17" s="596"/>
      <c r="DD17" s="602" t="s">
        <v>220</v>
      </c>
      <c r="DE17" s="594"/>
      <c r="DF17" s="594"/>
      <c r="DG17" s="594"/>
      <c r="DH17" s="594"/>
      <c r="DI17" s="594"/>
      <c r="DJ17" s="594"/>
      <c r="DK17" s="594"/>
      <c r="DL17" s="594"/>
      <c r="DM17" s="594"/>
      <c r="DN17" s="594"/>
      <c r="DO17" s="594"/>
      <c r="DP17" s="595"/>
      <c r="DQ17" s="602">
        <v>1841886</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757759</v>
      </c>
      <c r="S18" s="594"/>
      <c r="T18" s="594"/>
      <c r="U18" s="594"/>
      <c r="V18" s="594"/>
      <c r="W18" s="594"/>
      <c r="X18" s="594"/>
      <c r="Y18" s="595"/>
      <c r="Z18" s="596">
        <v>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209148</v>
      </c>
      <c r="CS18" s="594"/>
      <c r="CT18" s="594"/>
      <c r="CU18" s="594"/>
      <c r="CV18" s="594"/>
      <c r="CW18" s="594"/>
      <c r="CX18" s="594"/>
      <c r="CY18" s="595"/>
      <c r="CZ18" s="596">
        <v>1.4</v>
      </c>
      <c r="DA18" s="596"/>
      <c r="DB18" s="596"/>
      <c r="DC18" s="596"/>
      <c r="DD18" s="602" t="s">
        <v>220</v>
      </c>
      <c r="DE18" s="594"/>
      <c r="DF18" s="594"/>
      <c r="DG18" s="594"/>
      <c r="DH18" s="594"/>
      <c r="DI18" s="594"/>
      <c r="DJ18" s="594"/>
      <c r="DK18" s="594"/>
      <c r="DL18" s="594"/>
      <c r="DM18" s="594"/>
      <c r="DN18" s="594"/>
      <c r="DO18" s="594"/>
      <c r="DP18" s="595"/>
      <c r="DQ18" s="602">
        <v>209148</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9198896</v>
      </c>
      <c r="S20" s="594"/>
      <c r="T20" s="594"/>
      <c r="U20" s="594"/>
      <c r="V20" s="594"/>
      <c r="W20" s="594"/>
      <c r="X20" s="594"/>
      <c r="Y20" s="595"/>
      <c r="Z20" s="596">
        <v>60.3</v>
      </c>
      <c r="AA20" s="596"/>
      <c r="AB20" s="596"/>
      <c r="AC20" s="596"/>
      <c r="AD20" s="597">
        <v>8441137</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15090833</v>
      </c>
      <c r="CS20" s="594"/>
      <c r="CT20" s="594"/>
      <c r="CU20" s="594"/>
      <c r="CV20" s="594"/>
      <c r="CW20" s="594"/>
      <c r="CX20" s="594"/>
      <c r="CY20" s="595"/>
      <c r="CZ20" s="596">
        <v>100</v>
      </c>
      <c r="DA20" s="596"/>
      <c r="DB20" s="596"/>
      <c r="DC20" s="596"/>
      <c r="DD20" s="602">
        <v>1571636</v>
      </c>
      <c r="DE20" s="594"/>
      <c r="DF20" s="594"/>
      <c r="DG20" s="594"/>
      <c r="DH20" s="594"/>
      <c r="DI20" s="594"/>
      <c r="DJ20" s="594"/>
      <c r="DK20" s="594"/>
      <c r="DL20" s="594"/>
      <c r="DM20" s="594"/>
      <c r="DN20" s="594"/>
      <c r="DO20" s="594"/>
      <c r="DP20" s="595"/>
      <c r="DQ20" s="602">
        <v>9961247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7181</v>
      </c>
      <c r="S21" s="594"/>
      <c r="T21" s="594"/>
      <c r="U21" s="594"/>
      <c r="V21" s="594"/>
      <c r="W21" s="594"/>
      <c r="X21" s="594"/>
      <c r="Y21" s="595"/>
      <c r="Z21" s="596">
        <v>0</v>
      </c>
      <c r="AA21" s="596"/>
      <c r="AB21" s="596"/>
      <c r="AC21" s="596"/>
      <c r="AD21" s="597">
        <v>7181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264839</v>
      </c>
      <c r="S22" s="594"/>
      <c r="T22" s="594"/>
      <c r="U22" s="594"/>
      <c r="V22" s="594"/>
      <c r="W22" s="594"/>
      <c r="X22" s="594"/>
      <c r="Y22" s="595"/>
      <c r="Z22" s="596">
        <v>1.7</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249553</v>
      </c>
      <c r="S23" s="594"/>
      <c r="T23" s="594"/>
      <c r="U23" s="594"/>
      <c r="V23" s="594"/>
      <c r="W23" s="594"/>
      <c r="X23" s="594"/>
      <c r="Y23" s="595"/>
      <c r="Z23" s="596">
        <v>1.6</v>
      </c>
      <c r="AA23" s="596"/>
      <c r="AB23" s="596"/>
      <c r="AC23" s="596"/>
      <c r="AD23" s="597">
        <v>12400</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39000</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8292588</v>
      </c>
      <c r="CS24" s="583"/>
      <c r="CT24" s="583"/>
      <c r="CU24" s="583"/>
      <c r="CV24" s="583"/>
      <c r="CW24" s="583"/>
      <c r="CX24" s="583"/>
      <c r="CY24" s="584"/>
      <c r="CZ24" s="620">
        <v>55</v>
      </c>
      <c r="DA24" s="621"/>
      <c r="DB24" s="621"/>
      <c r="DC24" s="622"/>
      <c r="DD24" s="619">
        <v>5680965</v>
      </c>
      <c r="DE24" s="583"/>
      <c r="DF24" s="583"/>
      <c r="DG24" s="583"/>
      <c r="DH24" s="583"/>
      <c r="DI24" s="583"/>
      <c r="DJ24" s="583"/>
      <c r="DK24" s="584"/>
      <c r="DL24" s="619">
        <v>5439581</v>
      </c>
      <c r="DM24" s="583"/>
      <c r="DN24" s="583"/>
      <c r="DO24" s="583"/>
      <c r="DP24" s="583"/>
      <c r="DQ24" s="583"/>
      <c r="DR24" s="583"/>
      <c r="DS24" s="583"/>
      <c r="DT24" s="583"/>
      <c r="DU24" s="583"/>
      <c r="DV24" s="584"/>
      <c r="DW24" s="587">
        <v>59.2</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2543791</v>
      </c>
      <c r="S25" s="594"/>
      <c r="T25" s="594"/>
      <c r="U25" s="594"/>
      <c r="V25" s="594"/>
      <c r="W25" s="594"/>
      <c r="X25" s="594"/>
      <c r="Y25" s="595"/>
      <c r="Z25" s="596">
        <v>16.7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3045266</v>
      </c>
      <c r="CS25" s="625"/>
      <c r="CT25" s="625"/>
      <c r="CU25" s="625"/>
      <c r="CV25" s="625"/>
      <c r="CW25" s="625"/>
      <c r="CX25" s="625"/>
      <c r="CY25" s="626"/>
      <c r="CZ25" s="627">
        <v>20.2</v>
      </c>
      <c r="DA25" s="628"/>
      <c r="DB25" s="628"/>
      <c r="DC25" s="629"/>
      <c r="DD25" s="602">
        <v>2927768</v>
      </c>
      <c r="DE25" s="625"/>
      <c r="DF25" s="625"/>
      <c r="DG25" s="625"/>
      <c r="DH25" s="625"/>
      <c r="DI25" s="625"/>
      <c r="DJ25" s="625"/>
      <c r="DK25" s="626"/>
      <c r="DL25" s="602">
        <v>2686384</v>
      </c>
      <c r="DM25" s="625"/>
      <c r="DN25" s="625"/>
      <c r="DO25" s="625"/>
      <c r="DP25" s="625"/>
      <c r="DQ25" s="625"/>
      <c r="DR25" s="625"/>
      <c r="DS25" s="625"/>
      <c r="DT25" s="625"/>
      <c r="DU25" s="625"/>
      <c r="DV25" s="626"/>
      <c r="DW25" s="598">
        <v>29.2</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31668</v>
      </c>
      <c r="S26" s="594"/>
      <c r="T26" s="594"/>
      <c r="U26" s="594"/>
      <c r="V26" s="594"/>
      <c r="W26" s="594"/>
      <c r="X26" s="594"/>
      <c r="Y26" s="595"/>
      <c r="Z26" s="596">
        <v>0.2</v>
      </c>
      <c r="AA26" s="596"/>
      <c r="AB26" s="596"/>
      <c r="AC26" s="596"/>
      <c r="AD26" s="597">
        <v>31668</v>
      </c>
      <c r="AE26" s="597"/>
      <c r="AF26" s="597"/>
      <c r="AG26" s="597"/>
      <c r="AH26" s="597"/>
      <c r="AI26" s="597"/>
      <c r="AJ26" s="597"/>
      <c r="AK26" s="597"/>
      <c r="AL26" s="598">
        <v>0.4</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1935411</v>
      </c>
      <c r="CS26" s="594"/>
      <c r="CT26" s="594"/>
      <c r="CU26" s="594"/>
      <c r="CV26" s="594"/>
      <c r="CW26" s="594"/>
      <c r="CX26" s="594"/>
      <c r="CY26" s="595"/>
      <c r="CZ26" s="627">
        <v>12.8</v>
      </c>
      <c r="DA26" s="628"/>
      <c r="DB26" s="628"/>
      <c r="DC26" s="629"/>
      <c r="DD26" s="602">
        <v>1840693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1008327</v>
      </c>
      <c r="S27" s="594"/>
      <c r="T27" s="594"/>
      <c r="U27" s="594"/>
      <c r="V27" s="594"/>
      <c r="W27" s="594"/>
      <c r="X27" s="594"/>
      <c r="Y27" s="595"/>
      <c r="Z27" s="596">
        <v>6.6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4364347</v>
      </c>
      <c r="BH27" s="594"/>
      <c r="BI27" s="594"/>
      <c r="BJ27" s="594"/>
      <c r="BK27" s="594"/>
      <c r="BL27" s="594"/>
      <c r="BM27" s="594"/>
      <c r="BN27" s="595"/>
      <c r="BO27" s="596">
        <v>100</v>
      </c>
      <c r="BP27" s="596"/>
      <c r="BQ27" s="596"/>
      <c r="BR27" s="596"/>
      <c r="BS27" s="602">
        <v>79081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3335871</v>
      </c>
      <c r="CS27" s="625"/>
      <c r="CT27" s="625"/>
      <c r="CU27" s="625"/>
      <c r="CV27" s="625"/>
      <c r="CW27" s="625"/>
      <c r="CX27" s="625"/>
      <c r="CY27" s="626"/>
      <c r="CZ27" s="627">
        <v>22.1</v>
      </c>
      <c r="DA27" s="628"/>
      <c r="DB27" s="628"/>
      <c r="DC27" s="629"/>
      <c r="DD27" s="602">
        <v>911311</v>
      </c>
      <c r="DE27" s="625"/>
      <c r="DF27" s="625"/>
      <c r="DG27" s="625"/>
      <c r="DH27" s="625"/>
      <c r="DI27" s="625"/>
      <c r="DJ27" s="625"/>
      <c r="DK27" s="626"/>
      <c r="DL27" s="602">
        <v>911311</v>
      </c>
      <c r="DM27" s="625"/>
      <c r="DN27" s="625"/>
      <c r="DO27" s="625"/>
      <c r="DP27" s="625"/>
      <c r="DQ27" s="625"/>
      <c r="DR27" s="625"/>
      <c r="DS27" s="625"/>
      <c r="DT27" s="625"/>
      <c r="DU27" s="625"/>
      <c r="DV27" s="626"/>
      <c r="DW27" s="598">
        <v>9.9</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5334</v>
      </c>
      <c r="S28" s="594"/>
      <c r="T28" s="594"/>
      <c r="U28" s="594"/>
      <c r="V28" s="594"/>
      <c r="W28" s="594"/>
      <c r="X28" s="594"/>
      <c r="Y28" s="595"/>
      <c r="Z28" s="596">
        <v>0</v>
      </c>
      <c r="AA28" s="596"/>
      <c r="AB28" s="596"/>
      <c r="AC28" s="596"/>
      <c r="AD28" s="597">
        <v>1655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1911451</v>
      </c>
      <c r="CS28" s="594"/>
      <c r="CT28" s="594"/>
      <c r="CU28" s="594"/>
      <c r="CV28" s="594"/>
      <c r="CW28" s="594"/>
      <c r="CX28" s="594"/>
      <c r="CY28" s="595"/>
      <c r="CZ28" s="627">
        <v>12.7</v>
      </c>
      <c r="DA28" s="628"/>
      <c r="DB28" s="628"/>
      <c r="DC28" s="629"/>
      <c r="DD28" s="602">
        <v>1841886</v>
      </c>
      <c r="DE28" s="594"/>
      <c r="DF28" s="594"/>
      <c r="DG28" s="594"/>
      <c r="DH28" s="594"/>
      <c r="DI28" s="594"/>
      <c r="DJ28" s="594"/>
      <c r="DK28" s="595"/>
      <c r="DL28" s="602">
        <v>1841886</v>
      </c>
      <c r="DM28" s="594"/>
      <c r="DN28" s="594"/>
      <c r="DO28" s="594"/>
      <c r="DP28" s="594"/>
      <c r="DQ28" s="594"/>
      <c r="DR28" s="594"/>
      <c r="DS28" s="594"/>
      <c r="DT28" s="594"/>
      <c r="DU28" s="594"/>
      <c r="DV28" s="595"/>
      <c r="DW28" s="598">
        <v>20.100000000000001</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14587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1907646</v>
      </c>
      <c r="CS29" s="625"/>
      <c r="CT29" s="625"/>
      <c r="CU29" s="625"/>
      <c r="CV29" s="625"/>
      <c r="CW29" s="625"/>
      <c r="CX29" s="625"/>
      <c r="CY29" s="626"/>
      <c r="CZ29" s="627">
        <v>12.6</v>
      </c>
      <c r="DA29" s="628"/>
      <c r="DB29" s="628"/>
      <c r="DC29" s="629"/>
      <c r="DD29" s="602">
        <v>1838081</v>
      </c>
      <c r="DE29" s="625"/>
      <c r="DF29" s="625"/>
      <c r="DG29" s="625"/>
      <c r="DH29" s="625"/>
      <c r="DI29" s="625"/>
      <c r="DJ29" s="625"/>
      <c r="DK29" s="626"/>
      <c r="DL29" s="602">
        <v>1838081</v>
      </c>
      <c r="DM29" s="625"/>
      <c r="DN29" s="625"/>
      <c r="DO29" s="625"/>
      <c r="DP29" s="625"/>
      <c r="DQ29" s="625"/>
      <c r="DR29" s="625"/>
      <c r="DS29" s="625"/>
      <c r="DT29" s="625"/>
      <c r="DU29" s="625"/>
      <c r="DV29" s="626"/>
      <c r="DW29" s="598">
        <v>20</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53444</v>
      </c>
      <c r="S30" s="594"/>
      <c r="T30" s="594"/>
      <c r="U30" s="594"/>
      <c r="V30" s="594"/>
      <c r="W30" s="594"/>
      <c r="X30" s="594"/>
      <c r="Y30" s="595"/>
      <c r="Z30" s="596">
        <v>0.4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98.3</v>
      </c>
      <c r="BH30" s="652"/>
      <c r="BI30" s="652"/>
      <c r="BJ30" s="652"/>
      <c r="BK30" s="652"/>
      <c r="BL30" s="652"/>
      <c r="BM30" s="588">
        <v>95</v>
      </c>
      <c r="BN30" s="652"/>
      <c r="BO30" s="652"/>
      <c r="BP30" s="652"/>
      <c r="BQ30" s="653"/>
      <c r="BR30" s="651">
        <v>97.9</v>
      </c>
      <c r="BS30" s="652"/>
      <c r="BT30" s="652"/>
      <c r="BU30" s="652"/>
      <c r="BV30" s="652"/>
      <c r="BW30" s="652"/>
      <c r="BX30" s="588">
        <v>94.2</v>
      </c>
      <c r="BY30" s="652"/>
      <c r="BZ30" s="652"/>
      <c r="CA30" s="652"/>
      <c r="CB30" s="653"/>
      <c r="CD30" s="656"/>
      <c r="CE30" s="657"/>
      <c r="CF30" s="607" t="s">
        <v>292</v>
      </c>
      <c r="CG30" s="608"/>
      <c r="CH30" s="608"/>
      <c r="CI30" s="608"/>
      <c r="CJ30" s="608"/>
      <c r="CK30" s="608"/>
      <c r="CL30" s="608"/>
      <c r="CM30" s="608"/>
      <c r="CN30" s="608"/>
      <c r="CO30" s="608"/>
      <c r="CP30" s="608"/>
      <c r="CQ30" s="609"/>
      <c r="CR30" s="593">
        <v>1717232</v>
      </c>
      <c r="CS30" s="594"/>
      <c r="CT30" s="594"/>
      <c r="CU30" s="594"/>
      <c r="CV30" s="594"/>
      <c r="CW30" s="594"/>
      <c r="CX30" s="594"/>
      <c r="CY30" s="595"/>
      <c r="CZ30" s="627">
        <v>11.4</v>
      </c>
      <c r="DA30" s="628"/>
      <c r="DB30" s="628"/>
      <c r="DC30" s="629"/>
      <c r="DD30" s="602">
        <v>1648696</v>
      </c>
      <c r="DE30" s="594"/>
      <c r="DF30" s="594"/>
      <c r="DG30" s="594"/>
      <c r="DH30" s="594"/>
      <c r="DI30" s="594"/>
      <c r="DJ30" s="594"/>
      <c r="DK30" s="595"/>
      <c r="DL30" s="602">
        <v>1648696</v>
      </c>
      <c r="DM30" s="594"/>
      <c r="DN30" s="594"/>
      <c r="DO30" s="594"/>
      <c r="DP30" s="594"/>
      <c r="DQ30" s="594"/>
      <c r="DR30" s="594"/>
      <c r="DS30" s="594"/>
      <c r="DT30" s="594"/>
      <c r="DU30" s="594"/>
      <c r="DV30" s="595"/>
      <c r="DW30" s="598">
        <v>17.899999999999999</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94740</v>
      </c>
      <c r="S31" s="594"/>
      <c r="T31" s="594"/>
      <c r="U31" s="594"/>
      <c r="V31" s="594"/>
      <c r="W31" s="594"/>
      <c r="X31" s="594"/>
      <c r="Y31" s="595"/>
      <c r="Z31" s="596">
        <v>0.6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97.9</v>
      </c>
      <c r="BN31" s="649"/>
      <c r="BO31" s="649"/>
      <c r="BP31" s="649"/>
      <c r="BQ31" s="650"/>
      <c r="BR31" s="648">
        <v>98.4</v>
      </c>
      <c r="BS31" s="625"/>
      <c r="BT31" s="625"/>
      <c r="BU31" s="625"/>
      <c r="BV31" s="625"/>
      <c r="BW31" s="625"/>
      <c r="BX31" s="599">
        <v>97.1</v>
      </c>
      <c r="BY31" s="649"/>
      <c r="BZ31" s="649"/>
      <c r="CA31" s="649"/>
      <c r="CB31" s="650"/>
      <c r="CD31" s="656"/>
      <c r="CE31" s="657"/>
      <c r="CF31" s="607" t="s">
        <v>296</v>
      </c>
      <c r="CG31" s="608"/>
      <c r="CH31" s="608"/>
      <c r="CI31" s="608"/>
      <c r="CJ31" s="608"/>
      <c r="CK31" s="608"/>
      <c r="CL31" s="608"/>
      <c r="CM31" s="608"/>
      <c r="CN31" s="608"/>
      <c r="CO31" s="608"/>
      <c r="CP31" s="608"/>
      <c r="CQ31" s="609"/>
      <c r="CR31" s="593">
        <v>190414</v>
      </c>
      <c r="CS31" s="625"/>
      <c r="CT31" s="625"/>
      <c r="CU31" s="625"/>
      <c r="CV31" s="625"/>
      <c r="CW31" s="625"/>
      <c r="CX31" s="625"/>
      <c r="CY31" s="626"/>
      <c r="CZ31" s="627">
        <v>1.3</v>
      </c>
      <c r="DA31" s="628"/>
      <c r="DB31" s="628"/>
      <c r="DC31" s="629"/>
      <c r="DD31" s="602">
        <v>189385</v>
      </c>
      <c r="DE31" s="625"/>
      <c r="DF31" s="625"/>
      <c r="DG31" s="625"/>
      <c r="DH31" s="625"/>
      <c r="DI31" s="625"/>
      <c r="DJ31" s="625"/>
      <c r="DK31" s="626"/>
      <c r="DL31" s="602">
        <v>189385</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168191</v>
      </c>
      <c r="S32" s="594"/>
      <c r="T32" s="594"/>
      <c r="U32" s="594"/>
      <c r="V32" s="594"/>
      <c r="W32" s="594"/>
      <c r="X32" s="594"/>
      <c r="Y32" s="595"/>
      <c r="Z32" s="596">
        <v>1.1000000000000001</v>
      </c>
      <c r="AA32" s="596"/>
      <c r="AB32" s="596"/>
      <c r="AC32" s="596"/>
      <c r="AD32" s="597">
        <v>2216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97.7</v>
      </c>
      <c r="BH32" s="661"/>
      <c r="BI32" s="661"/>
      <c r="BJ32" s="661"/>
      <c r="BK32" s="661"/>
      <c r="BL32" s="661"/>
      <c r="BM32" s="662">
        <v>92.2</v>
      </c>
      <c r="BN32" s="661"/>
      <c r="BO32" s="661"/>
      <c r="BP32" s="661"/>
      <c r="BQ32" s="663"/>
      <c r="BR32" s="660">
        <v>97.3</v>
      </c>
      <c r="BS32" s="661"/>
      <c r="BT32" s="661"/>
      <c r="BU32" s="661"/>
      <c r="BV32" s="661"/>
      <c r="BW32" s="661"/>
      <c r="BX32" s="662">
        <v>91.3</v>
      </c>
      <c r="BY32" s="661"/>
      <c r="BZ32" s="661"/>
      <c r="CA32" s="661"/>
      <c r="CB32" s="663"/>
      <c r="CD32" s="658"/>
      <c r="CE32" s="659"/>
      <c r="CF32" s="607" t="s">
        <v>299</v>
      </c>
      <c r="CG32" s="608"/>
      <c r="CH32" s="608"/>
      <c r="CI32" s="608"/>
      <c r="CJ32" s="608"/>
      <c r="CK32" s="608"/>
      <c r="CL32" s="608"/>
      <c r="CM32" s="608"/>
      <c r="CN32" s="608"/>
      <c r="CO32" s="608"/>
      <c r="CP32" s="608"/>
      <c r="CQ32" s="609"/>
      <c r="CR32" s="593">
        <v>3805</v>
      </c>
      <c r="CS32" s="594"/>
      <c r="CT32" s="594"/>
      <c r="CU32" s="594"/>
      <c r="CV32" s="594"/>
      <c r="CW32" s="594"/>
      <c r="CX32" s="594"/>
      <c r="CY32" s="595"/>
      <c r="CZ32" s="627">
        <v>0</v>
      </c>
      <c r="DA32" s="628"/>
      <c r="DB32" s="628"/>
      <c r="DC32" s="629"/>
      <c r="DD32" s="602">
        <v>3805</v>
      </c>
      <c r="DE32" s="594"/>
      <c r="DF32" s="594"/>
      <c r="DG32" s="594"/>
      <c r="DH32" s="594"/>
      <c r="DI32" s="594"/>
      <c r="DJ32" s="594"/>
      <c r="DK32" s="595"/>
      <c r="DL32" s="602">
        <v>3805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1573900</v>
      </c>
      <c r="S33" s="594"/>
      <c r="T33" s="594"/>
      <c r="U33" s="594"/>
      <c r="V33" s="594"/>
      <c r="W33" s="594"/>
      <c r="X33" s="594"/>
      <c r="Y33" s="595"/>
      <c r="Z33" s="596">
        <v>10.3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5225001</v>
      </c>
      <c r="CS33" s="625"/>
      <c r="CT33" s="625"/>
      <c r="CU33" s="625"/>
      <c r="CV33" s="625"/>
      <c r="CW33" s="625"/>
      <c r="CX33" s="625"/>
      <c r="CY33" s="626"/>
      <c r="CZ33" s="627">
        <v>34.6</v>
      </c>
      <c r="DA33" s="628"/>
      <c r="DB33" s="628"/>
      <c r="DC33" s="629"/>
      <c r="DD33" s="602">
        <v>3884564</v>
      </c>
      <c r="DE33" s="625"/>
      <c r="DF33" s="625"/>
      <c r="DG33" s="625"/>
      <c r="DH33" s="625"/>
      <c r="DI33" s="625"/>
      <c r="DJ33" s="625"/>
      <c r="DK33" s="626"/>
      <c r="DL33" s="602">
        <v>3066500</v>
      </c>
      <c r="DM33" s="625"/>
      <c r="DN33" s="625"/>
      <c r="DO33" s="625"/>
      <c r="DP33" s="625"/>
      <c r="DQ33" s="625"/>
      <c r="DR33" s="625"/>
      <c r="DS33" s="625"/>
      <c r="DT33" s="625"/>
      <c r="DU33" s="625"/>
      <c r="DV33" s="626"/>
      <c r="DW33" s="598">
        <v>33.4</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1882666</v>
      </c>
      <c r="CS34" s="594"/>
      <c r="CT34" s="594"/>
      <c r="CU34" s="594"/>
      <c r="CV34" s="594"/>
      <c r="CW34" s="594"/>
      <c r="CX34" s="594"/>
      <c r="CY34" s="595"/>
      <c r="CZ34" s="627">
        <v>12.5</v>
      </c>
      <c r="DA34" s="628"/>
      <c r="DB34" s="628"/>
      <c r="DC34" s="629"/>
      <c r="DD34" s="602">
        <v>1385989</v>
      </c>
      <c r="DE34" s="594"/>
      <c r="DF34" s="594"/>
      <c r="DG34" s="594"/>
      <c r="DH34" s="594"/>
      <c r="DI34" s="594"/>
      <c r="DJ34" s="594"/>
      <c r="DK34" s="595"/>
      <c r="DL34" s="602">
        <v>1111005</v>
      </c>
      <c r="DM34" s="594"/>
      <c r="DN34" s="594"/>
      <c r="DO34" s="594"/>
      <c r="DP34" s="594"/>
      <c r="DQ34" s="594"/>
      <c r="DR34" s="594"/>
      <c r="DS34" s="594"/>
      <c r="DT34" s="594"/>
      <c r="DU34" s="594"/>
      <c r="DV34" s="595"/>
      <c r="DW34" s="598">
        <v>12.1</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689600</v>
      </c>
      <c r="S35" s="594"/>
      <c r="T35" s="594"/>
      <c r="U35" s="594"/>
      <c r="V35" s="594"/>
      <c r="W35" s="594"/>
      <c r="X35" s="594"/>
      <c r="Y35" s="595"/>
      <c r="Z35" s="596">
        <v>4.5</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1852199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53757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44804</v>
      </c>
      <c r="CS35" s="625"/>
      <c r="CT35" s="625"/>
      <c r="CU35" s="625"/>
      <c r="CV35" s="625"/>
      <c r="CW35" s="625"/>
      <c r="CX35" s="625"/>
      <c r="CY35" s="626"/>
      <c r="CZ35" s="627">
        <v>0.3</v>
      </c>
      <c r="DA35" s="628"/>
      <c r="DB35" s="628"/>
      <c r="DC35" s="629"/>
      <c r="DD35" s="602">
        <v>33396</v>
      </c>
      <c r="DE35" s="625"/>
      <c r="DF35" s="625"/>
      <c r="DG35" s="625"/>
      <c r="DH35" s="625"/>
      <c r="DI35" s="625"/>
      <c r="DJ35" s="625"/>
      <c r="DK35" s="626"/>
      <c r="DL35" s="602">
        <v>33396</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15253451</v>
      </c>
      <c r="S36" s="666"/>
      <c r="T36" s="666"/>
      <c r="U36" s="666"/>
      <c r="V36" s="666"/>
      <c r="W36" s="666"/>
      <c r="X36" s="666"/>
      <c r="Y36" s="667"/>
      <c r="Z36" s="668">
        <v>100</v>
      </c>
      <c r="AA36" s="668"/>
      <c r="AB36" s="668"/>
      <c r="AC36" s="668"/>
      <c r="AD36" s="669">
        <v>8496257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216193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8914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1462660</v>
      </c>
      <c r="CS36" s="594"/>
      <c r="CT36" s="594"/>
      <c r="CU36" s="594"/>
      <c r="CV36" s="594"/>
      <c r="CW36" s="594"/>
      <c r="CX36" s="594"/>
      <c r="CY36" s="595"/>
      <c r="CZ36" s="627">
        <v>9.6999999999999993</v>
      </c>
      <c r="DA36" s="628"/>
      <c r="DB36" s="628"/>
      <c r="DC36" s="629"/>
      <c r="DD36" s="602">
        <v>889336</v>
      </c>
      <c r="DE36" s="594"/>
      <c r="DF36" s="594"/>
      <c r="DG36" s="594"/>
      <c r="DH36" s="594"/>
      <c r="DI36" s="594"/>
      <c r="DJ36" s="594"/>
      <c r="DK36" s="595"/>
      <c r="DL36" s="602">
        <v>577460</v>
      </c>
      <c r="DM36" s="594"/>
      <c r="DN36" s="594"/>
      <c r="DO36" s="594"/>
      <c r="DP36" s="594"/>
      <c r="DQ36" s="594"/>
      <c r="DR36" s="594"/>
      <c r="DS36" s="594"/>
      <c r="DT36" s="594"/>
      <c r="DU36" s="594"/>
      <c r="DV36" s="595"/>
      <c r="DW36" s="598">
        <v>6.3</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209148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5696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362185</v>
      </c>
      <c r="CS37" s="625"/>
      <c r="CT37" s="625"/>
      <c r="CU37" s="625"/>
      <c r="CV37" s="625"/>
      <c r="CW37" s="625"/>
      <c r="CX37" s="625"/>
      <c r="CY37" s="626"/>
      <c r="CZ37" s="627">
        <v>2.4</v>
      </c>
      <c r="DA37" s="628"/>
      <c r="DB37" s="628"/>
      <c r="DC37" s="629"/>
      <c r="DD37" s="602">
        <v>291885</v>
      </c>
      <c r="DE37" s="625"/>
      <c r="DF37" s="625"/>
      <c r="DG37" s="625"/>
      <c r="DH37" s="625"/>
      <c r="DI37" s="625"/>
      <c r="DJ37" s="625"/>
      <c r="DK37" s="626"/>
      <c r="DL37" s="602">
        <v>241315</v>
      </c>
      <c r="DM37" s="625"/>
      <c r="DN37" s="625"/>
      <c r="DO37" s="625"/>
      <c r="DP37" s="625"/>
      <c r="DQ37" s="625"/>
      <c r="DR37" s="625"/>
      <c r="DS37" s="625"/>
      <c r="DT37" s="625"/>
      <c r="DU37" s="625"/>
      <c r="DV37" s="626"/>
      <c r="DW37" s="598">
        <v>2.6</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1364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9510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1641687</v>
      </c>
      <c r="CS38" s="594"/>
      <c r="CT38" s="594"/>
      <c r="CU38" s="594"/>
      <c r="CV38" s="594"/>
      <c r="CW38" s="594"/>
      <c r="CX38" s="594"/>
      <c r="CY38" s="595"/>
      <c r="CZ38" s="627">
        <v>10.9</v>
      </c>
      <c r="DA38" s="628"/>
      <c r="DB38" s="628"/>
      <c r="DC38" s="629"/>
      <c r="DD38" s="602">
        <v>1405843</v>
      </c>
      <c r="DE38" s="594"/>
      <c r="DF38" s="594"/>
      <c r="DG38" s="594"/>
      <c r="DH38" s="594"/>
      <c r="DI38" s="594"/>
      <c r="DJ38" s="594"/>
      <c r="DK38" s="595"/>
      <c r="DL38" s="602">
        <v>1344639</v>
      </c>
      <c r="DM38" s="594"/>
      <c r="DN38" s="594"/>
      <c r="DO38" s="594"/>
      <c r="DP38" s="594"/>
      <c r="DQ38" s="594"/>
      <c r="DR38" s="594"/>
      <c r="DS38" s="594"/>
      <c r="DT38" s="594"/>
      <c r="DU38" s="594"/>
      <c r="DV38" s="595"/>
      <c r="DW38" s="598">
        <v>14.6</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175184</v>
      </c>
      <c r="CS39" s="625"/>
      <c r="CT39" s="625"/>
      <c r="CU39" s="625"/>
      <c r="CV39" s="625"/>
      <c r="CW39" s="625"/>
      <c r="CX39" s="625"/>
      <c r="CY39" s="626"/>
      <c r="CZ39" s="627">
        <v>1.2</v>
      </c>
      <c r="DA39" s="628"/>
      <c r="DB39" s="628"/>
      <c r="DC39" s="629"/>
      <c r="DD39" s="602">
        <v>170000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281846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143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18000</v>
      </c>
      <c r="CS40" s="594"/>
      <c r="CT40" s="594"/>
      <c r="CU40" s="594"/>
      <c r="CV40" s="594"/>
      <c r="CW40" s="594"/>
      <c r="CX40" s="594"/>
      <c r="CY40" s="595"/>
      <c r="CZ40" s="627">
        <v>0.1</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1143648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348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1573244</v>
      </c>
      <c r="CS42" s="594"/>
      <c r="CT42" s="594"/>
      <c r="CU42" s="594"/>
      <c r="CV42" s="594"/>
      <c r="CW42" s="594"/>
      <c r="CX42" s="594"/>
      <c r="CY42" s="595"/>
      <c r="CZ42" s="627">
        <v>10.4</v>
      </c>
      <c r="DA42" s="676"/>
      <c r="DB42" s="676"/>
      <c r="DC42" s="677"/>
      <c r="DD42" s="602">
        <v>395718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32824</v>
      </c>
      <c r="CS43" s="625"/>
      <c r="CT43" s="625"/>
      <c r="CU43" s="625"/>
      <c r="CV43" s="625"/>
      <c r="CW43" s="625"/>
      <c r="CX43" s="625"/>
      <c r="CY43" s="626"/>
      <c r="CZ43" s="627">
        <v>0.2</v>
      </c>
      <c r="DA43" s="628"/>
      <c r="DB43" s="628"/>
      <c r="DC43" s="629"/>
      <c r="DD43" s="602">
        <v>21524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1571636</v>
      </c>
      <c r="CS44" s="594"/>
      <c r="CT44" s="594"/>
      <c r="CU44" s="594"/>
      <c r="CV44" s="594"/>
      <c r="CW44" s="594"/>
      <c r="CX44" s="594"/>
      <c r="CY44" s="595"/>
      <c r="CZ44" s="627">
        <v>10.4</v>
      </c>
      <c r="DA44" s="676"/>
      <c r="DB44" s="676"/>
      <c r="DC44" s="677"/>
      <c r="DD44" s="602">
        <v>395610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548537</v>
      </c>
      <c r="CS45" s="625"/>
      <c r="CT45" s="625"/>
      <c r="CU45" s="625"/>
      <c r="CV45" s="625"/>
      <c r="CW45" s="625"/>
      <c r="CX45" s="625"/>
      <c r="CY45" s="626"/>
      <c r="CZ45" s="627">
        <v>3.6</v>
      </c>
      <c r="DA45" s="628"/>
      <c r="DB45" s="628"/>
      <c r="DC45" s="629"/>
      <c r="DD45" s="602">
        <v>43739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1003858</v>
      </c>
      <c r="CS46" s="594"/>
      <c r="CT46" s="594"/>
      <c r="CU46" s="594"/>
      <c r="CV46" s="594"/>
      <c r="CW46" s="594"/>
      <c r="CX46" s="594"/>
      <c r="CY46" s="595"/>
      <c r="CZ46" s="627">
        <v>6.7</v>
      </c>
      <c r="DA46" s="676"/>
      <c r="DB46" s="676"/>
      <c r="DC46" s="677"/>
      <c r="DD46" s="602">
        <v>349030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1608</v>
      </c>
      <c r="CS47" s="625"/>
      <c r="CT47" s="625"/>
      <c r="CU47" s="625"/>
      <c r="CV47" s="625"/>
      <c r="CW47" s="625"/>
      <c r="CX47" s="625"/>
      <c r="CY47" s="626"/>
      <c r="CZ47" s="627">
        <v>0</v>
      </c>
      <c r="DA47" s="628"/>
      <c r="DB47" s="628"/>
      <c r="DC47" s="629"/>
      <c r="DD47" s="602">
        <v>108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15090833</v>
      </c>
      <c r="CS49" s="661"/>
      <c r="CT49" s="661"/>
      <c r="CU49" s="661"/>
      <c r="CV49" s="661"/>
      <c r="CW49" s="661"/>
      <c r="CX49" s="661"/>
      <c r="CY49" s="688"/>
      <c r="CZ49" s="689">
        <v>100</v>
      </c>
      <c r="DA49" s="690"/>
      <c r="DB49" s="690"/>
      <c r="DC49" s="691"/>
      <c r="DD49" s="692">
        <v>9961247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15774</v>
      </c>
      <c r="R7" s="723"/>
      <c r="S7" s="723"/>
      <c r="T7" s="723"/>
      <c r="U7" s="723"/>
      <c r="V7" s="723">
        <v>15369</v>
      </c>
      <c r="W7" s="723"/>
      <c r="X7" s="723"/>
      <c r="Y7" s="723"/>
      <c r="Z7" s="723"/>
      <c r="AA7" s="723">
        <v>404</v>
      </c>
      <c r="AB7" s="723"/>
      <c r="AC7" s="723"/>
      <c r="AD7" s="723"/>
      <c r="AE7" s="724"/>
      <c r="AF7" s="725">
        <v>302</v>
      </c>
      <c r="AG7" s="726"/>
      <c r="AH7" s="726"/>
      <c r="AI7" s="726"/>
      <c r="AJ7" s="727"/>
      <c r="AK7" s="762">
        <v>53</v>
      </c>
      <c r="AL7" s="763"/>
      <c r="AM7" s="763"/>
      <c r="AN7" s="763"/>
      <c r="AO7" s="763"/>
      <c r="AP7" s="763">
        <v>15942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562</v>
      </c>
      <c r="BS7" s="766" t="s">
        <v>563</v>
      </c>
      <c r="BT7" s="767"/>
      <c r="BU7" s="767"/>
      <c r="BV7" s="767"/>
      <c r="BW7" s="767"/>
      <c r="BX7" s="767"/>
      <c r="BY7" s="767"/>
      <c r="BZ7" s="767"/>
      <c r="CA7" s="767"/>
      <c r="CB7" s="767"/>
      <c r="CC7" s="767"/>
      <c r="CD7" s="767"/>
      <c r="CE7" s="767"/>
      <c r="CF7" s="767"/>
      <c r="CG7" s="768"/>
      <c r="CH7" s="759">
        <v>0</v>
      </c>
      <c r="CI7" s="760"/>
      <c r="CJ7" s="760"/>
      <c r="CK7" s="760"/>
      <c r="CL7" s="761"/>
      <c r="CM7" s="759">
        <v>18</v>
      </c>
      <c r="CN7" s="760"/>
      <c r="CO7" s="760"/>
      <c r="CP7" s="760"/>
      <c r="CQ7" s="761"/>
      <c r="CR7" s="759">
        <v>11</v>
      </c>
      <c r="CS7" s="760"/>
      <c r="CT7" s="760"/>
      <c r="CU7" s="760"/>
      <c r="CV7" s="761"/>
      <c r="CW7" s="759" t="s">
        <v>564</v>
      </c>
      <c r="CX7" s="760"/>
      <c r="CY7" s="760"/>
      <c r="CZ7" s="760"/>
      <c r="DA7" s="761"/>
      <c r="DB7" s="759" t="s">
        <v>560</v>
      </c>
      <c r="DC7" s="760"/>
      <c r="DD7" s="760"/>
      <c r="DE7" s="760"/>
      <c r="DF7" s="761"/>
      <c r="DG7" s="759">
        <v>15</v>
      </c>
      <c r="DH7" s="760"/>
      <c r="DI7" s="760"/>
      <c r="DJ7" s="760"/>
      <c r="DK7" s="761"/>
      <c r="DL7" s="759" t="s">
        <v>565</v>
      </c>
      <c r="DM7" s="760"/>
      <c r="DN7" s="760"/>
      <c r="DO7" s="760"/>
      <c r="DP7" s="761"/>
      <c r="DQ7" s="759">
        <v>7</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14</v>
      </c>
      <c r="R8" s="747"/>
      <c r="S8" s="747"/>
      <c r="T8" s="747"/>
      <c r="U8" s="747"/>
      <c r="V8" s="747">
        <v>255</v>
      </c>
      <c r="W8" s="747"/>
      <c r="X8" s="747"/>
      <c r="Y8" s="747"/>
      <c r="Z8" s="747"/>
      <c r="AA8" s="747">
        <v>-241</v>
      </c>
      <c r="AB8" s="747"/>
      <c r="AC8" s="747"/>
      <c r="AD8" s="747"/>
      <c r="AE8" s="748"/>
      <c r="AF8" s="749">
        <v>-241</v>
      </c>
      <c r="AG8" s="750"/>
      <c r="AH8" s="750"/>
      <c r="AI8" s="750"/>
      <c r="AJ8" s="751"/>
      <c r="AK8" s="752" t="s">
        <v>550</v>
      </c>
      <c r="AL8" s="753"/>
      <c r="AM8" s="753"/>
      <c r="AN8" s="753"/>
      <c r="AO8" s="753"/>
      <c r="AP8" s="753">
        <v>28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365</v>
      </c>
      <c r="C9" s="744"/>
      <c r="D9" s="744"/>
      <c r="E9" s="744"/>
      <c r="F9" s="744"/>
      <c r="G9" s="744"/>
      <c r="H9" s="744"/>
      <c r="I9" s="744"/>
      <c r="J9" s="744"/>
      <c r="K9" s="744"/>
      <c r="L9" s="744"/>
      <c r="M9" s="744"/>
      <c r="N9" s="744"/>
      <c r="O9" s="744"/>
      <c r="P9" s="745"/>
      <c r="Q9" s="746">
        <v>15</v>
      </c>
      <c r="R9" s="747"/>
      <c r="S9" s="747"/>
      <c r="T9" s="747"/>
      <c r="U9" s="747"/>
      <c r="V9" s="747">
        <v>15</v>
      </c>
      <c r="W9" s="747"/>
      <c r="X9" s="747"/>
      <c r="Y9" s="747"/>
      <c r="Z9" s="747"/>
      <c r="AA9" s="747" t="s">
        <v>550</v>
      </c>
      <c r="AB9" s="747"/>
      <c r="AC9" s="747"/>
      <c r="AD9" s="747"/>
      <c r="AE9" s="748"/>
      <c r="AF9" s="749" t="s">
        <v>366</v>
      </c>
      <c r="AG9" s="750"/>
      <c r="AH9" s="750"/>
      <c r="AI9" s="750"/>
      <c r="AJ9" s="751"/>
      <c r="AK9" s="752" t="s">
        <v>550</v>
      </c>
      <c r="AL9" s="753"/>
      <c r="AM9" s="753"/>
      <c r="AN9" s="753"/>
      <c r="AO9" s="753"/>
      <c r="AP9" s="753" t="s">
        <v>551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15253</v>
      </c>
      <c r="R23" s="782"/>
      <c r="S23" s="782"/>
      <c r="T23" s="782"/>
      <c r="U23" s="782"/>
      <c r="V23" s="782">
        <v>15091</v>
      </c>
      <c r="W23" s="782"/>
      <c r="X23" s="782"/>
      <c r="Y23" s="782"/>
      <c r="Z23" s="782"/>
      <c r="AA23" s="782">
        <v>163</v>
      </c>
      <c r="AB23" s="782"/>
      <c r="AC23" s="782"/>
      <c r="AD23" s="782"/>
      <c r="AE23" s="783"/>
      <c r="AF23" s="784">
        <v>61</v>
      </c>
      <c r="AG23" s="782"/>
      <c r="AH23" s="782"/>
      <c r="AI23" s="782"/>
      <c r="AJ23" s="785"/>
      <c r="AK23" s="786"/>
      <c r="AL23" s="787"/>
      <c r="AM23" s="787"/>
      <c r="AN23" s="787"/>
      <c r="AO23" s="787"/>
      <c r="AP23" s="782">
        <v>15970</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9272</v>
      </c>
      <c r="R28" s="811"/>
      <c r="S28" s="811"/>
      <c r="T28" s="811"/>
      <c r="U28" s="811"/>
      <c r="V28" s="811">
        <v>9262</v>
      </c>
      <c r="W28" s="811"/>
      <c r="X28" s="811"/>
      <c r="Y28" s="811"/>
      <c r="Z28" s="811"/>
      <c r="AA28" s="811">
        <v>10</v>
      </c>
      <c r="AB28" s="811"/>
      <c r="AC28" s="811"/>
      <c r="AD28" s="811"/>
      <c r="AE28" s="812"/>
      <c r="AF28" s="813">
        <v>10</v>
      </c>
      <c r="AG28" s="811"/>
      <c r="AH28" s="811"/>
      <c r="AI28" s="811"/>
      <c r="AJ28" s="814"/>
      <c r="AK28" s="815" t="s">
        <v>559</v>
      </c>
      <c r="AL28" s="806"/>
      <c r="AM28" s="806"/>
      <c r="AN28" s="806"/>
      <c r="AO28" s="806"/>
      <c r="AP28" s="806" t="s">
        <v>561</v>
      </c>
      <c r="AQ28" s="806"/>
      <c r="AR28" s="806"/>
      <c r="AS28" s="806"/>
      <c r="AT28" s="806"/>
      <c r="AU28" s="806" t="s">
        <v>560</v>
      </c>
      <c r="AV28" s="806"/>
      <c r="AW28" s="806"/>
      <c r="AX28" s="806"/>
      <c r="AY28" s="806"/>
      <c r="AZ28" s="807" t="s">
        <v>560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506</v>
      </c>
      <c r="R29" s="747"/>
      <c r="S29" s="747"/>
      <c r="T29" s="747"/>
      <c r="U29" s="747"/>
      <c r="V29" s="747">
        <v>497</v>
      </c>
      <c r="W29" s="747"/>
      <c r="X29" s="747"/>
      <c r="Y29" s="747"/>
      <c r="Z29" s="747"/>
      <c r="AA29" s="747">
        <v>9</v>
      </c>
      <c r="AB29" s="747"/>
      <c r="AC29" s="747"/>
      <c r="AD29" s="747"/>
      <c r="AE29" s="748"/>
      <c r="AF29" s="749">
        <v>9</v>
      </c>
      <c r="AG29" s="750"/>
      <c r="AH29" s="750"/>
      <c r="AI29" s="750"/>
      <c r="AJ29" s="751"/>
      <c r="AK29" s="818">
        <v>155</v>
      </c>
      <c r="AL29" s="819"/>
      <c r="AM29" s="819"/>
      <c r="AN29" s="819"/>
      <c r="AO29" s="819"/>
      <c r="AP29" s="819" t="s">
        <v>559</v>
      </c>
      <c r="AQ29" s="819"/>
      <c r="AR29" s="819"/>
      <c r="AS29" s="819"/>
      <c r="AT29" s="819"/>
      <c r="AU29" s="819" t="s">
        <v>560</v>
      </c>
      <c r="AV29" s="819"/>
      <c r="AW29" s="819"/>
      <c r="AX29" s="819"/>
      <c r="AY29" s="819"/>
      <c r="AZ29" s="820" t="s">
        <v>560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4947</v>
      </c>
      <c r="R30" s="747"/>
      <c r="S30" s="747"/>
      <c r="T30" s="747"/>
      <c r="U30" s="747"/>
      <c r="V30" s="747">
        <v>4893</v>
      </c>
      <c r="W30" s="747"/>
      <c r="X30" s="747"/>
      <c r="Y30" s="747"/>
      <c r="Z30" s="747"/>
      <c r="AA30" s="747">
        <v>54</v>
      </c>
      <c r="AB30" s="747"/>
      <c r="AC30" s="747"/>
      <c r="AD30" s="747"/>
      <c r="AE30" s="748"/>
      <c r="AF30" s="749">
        <v>54</v>
      </c>
      <c r="AG30" s="750"/>
      <c r="AH30" s="750"/>
      <c r="AI30" s="750"/>
      <c r="AJ30" s="751"/>
      <c r="AK30" s="818">
        <v>282</v>
      </c>
      <c r="AL30" s="819"/>
      <c r="AM30" s="819"/>
      <c r="AN30" s="819"/>
      <c r="AO30" s="819"/>
      <c r="AP30" s="819" t="s">
        <v>560</v>
      </c>
      <c r="AQ30" s="819"/>
      <c r="AR30" s="819"/>
      <c r="AS30" s="819"/>
      <c r="AT30" s="819"/>
      <c r="AU30" s="819" t="s">
        <v>561</v>
      </c>
      <c r="AV30" s="819"/>
      <c r="AW30" s="819"/>
      <c r="AX30" s="819"/>
      <c r="AY30" s="819"/>
      <c r="AZ30" s="820" t="s">
        <v>560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3623</v>
      </c>
      <c r="R31" s="747"/>
      <c r="S31" s="747"/>
      <c r="T31" s="747"/>
      <c r="U31" s="747"/>
      <c r="V31" s="747">
        <v>3602</v>
      </c>
      <c r="W31" s="747"/>
      <c r="X31" s="747"/>
      <c r="Y31" s="747"/>
      <c r="Z31" s="747"/>
      <c r="AA31" s="747">
        <v>21</v>
      </c>
      <c r="AB31" s="747"/>
      <c r="AC31" s="747"/>
      <c r="AD31" s="747"/>
      <c r="AE31" s="748"/>
      <c r="AF31" s="749">
        <v>21</v>
      </c>
      <c r="AG31" s="750"/>
      <c r="AH31" s="750"/>
      <c r="AI31" s="750"/>
      <c r="AJ31" s="751"/>
      <c r="AK31" s="818">
        <v>531</v>
      </c>
      <c r="AL31" s="819"/>
      <c r="AM31" s="819"/>
      <c r="AN31" s="819"/>
      <c r="AO31" s="819"/>
      <c r="AP31" s="819" t="s">
        <v>559</v>
      </c>
      <c r="AQ31" s="819"/>
      <c r="AR31" s="819"/>
      <c r="AS31" s="819"/>
      <c r="AT31" s="819"/>
      <c r="AU31" s="819" t="s">
        <v>560</v>
      </c>
      <c r="AV31" s="819"/>
      <c r="AW31" s="819"/>
      <c r="AX31" s="819"/>
      <c r="AY31" s="819"/>
      <c r="AZ31" s="820" t="s">
        <v>560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653</v>
      </c>
      <c r="R32" s="747"/>
      <c r="S32" s="747"/>
      <c r="T32" s="747"/>
      <c r="U32" s="747"/>
      <c r="V32" s="747">
        <v>752</v>
      </c>
      <c r="W32" s="747"/>
      <c r="X32" s="747"/>
      <c r="Y32" s="747"/>
      <c r="Z32" s="747"/>
      <c r="AA32" s="747">
        <v>-99</v>
      </c>
      <c r="AB32" s="747"/>
      <c r="AC32" s="747"/>
      <c r="AD32" s="747"/>
      <c r="AE32" s="748"/>
      <c r="AF32" s="749">
        <v>721</v>
      </c>
      <c r="AG32" s="750"/>
      <c r="AH32" s="750"/>
      <c r="AI32" s="750"/>
      <c r="AJ32" s="751"/>
      <c r="AK32" s="818">
        <v>1</v>
      </c>
      <c r="AL32" s="819"/>
      <c r="AM32" s="819"/>
      <c r="AN32" s="819"/>
      <c r="AO32" s="819"/>
      <c r="AP32" s="819">
        <v>3396</v>
      </c>
      <c r="AQ32" s="819"/>
      <c r="AR32" s="819"/>
      <c r="AS32" s="819"/>
      <c r="AT32" s="819"/>
      <c r="AU32" s="819" t="s">
        <v>559</v>
      </c>
      <c r="AV32" s="819"/>
      <c r="AW32" s="819"/>
      <c r="AX32" s="819"/>
      <c r="AY32" s="819"/>
      <c r="AZ32" s="820" t="s">
        <v>560</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294</v>
      </c>
      <c r="R33" s="747"/>
      <c r="S33" s="747"/>
      <c r="T33" s="747"/>
      <c r="U33" s="747"/>
      <c r="V33" s="747">
        <v>409</v>
      </c>
      <c r="W33" s="747"/>
      <c r="X33" s="747"/>
      <c r="Y33" s="747"/>
      <c r="Z33" s="747"/>
      <c r="AA33" s="747">
        <v>-115</v>
      </c>
      <c r="AB33" s="747"/>
      <c r="AC33" s="747"/>
      <c r="AD33" s="747"/>
      <c r="AE33" s="748"/>
      <c r="AF33" s="749">
        <v>3</v>
      </c>
      <c r="AG33" s="750"/>
      <c r="AH33" s="750"/>
      <c r="AI33" s="750"/>
      <c r="AJ33" s="751"/>
      <c r="AK33" s="818">
        <v>209</v>
      </c>
      <c r="AL33" s="819"/>
      <c r="AM33" s="819"/>
      <c r="AN33" s="819"/>
      <c r="AO33" s="819"/>
      <c r="AP33" s="819" t="s">
        <v>559</v>
      </c>
      <c r="AQ33" s="819"/>
      <c r="AR33" s="819"/>
      <c r="AS33" s="819"/>
      <c r="AT33" s="819"/>
      <c r="AU33" s="819" t="s">
        <v>560</v>
      </c>
      <c r="AV33" s="819"/>
      <c r="AW33" s="819"/>
      <c r="AX33" s="819"/>
      <c r="AY33" s="819"/>
      <c r="AZ33" s="820" t="s">
        <v>560</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495</v>
      </c>
      <c r="R34" s="747"/>
      <c r="S34" s="747"/>
      <c r="T34" s="747"/>
      <c r="U34" s="747"/>
      <c r="V34" s="747">
        <v>494</v>
      </c>
      <c r="W34" s="747"/>
      <c r="X34" s="747"/>
      <c r="Y34" s="747"/>
      <c r="Z34" s="747"/>
      <c r="AA34" s="747">
        <v>1</v>
      </c>
      <c r="AB34" s="747"/>
      <c r="AC34" s="747"/>
      <c r="AD34" s="747"/>
      <c r="AE34" s="748"/>
      <c r="AF34" s="749" t="s">
        <v>111</v>
      </c>
      <c r="AG34" s="750"/>
      <c r="AH34" s="750"/>
      <c r="AI34" s="750"/>
      <c r="AJ34" s="751"/>
      <c r="AK34" s="818">
        <v>216</v>
      </c>
      <c r="AL34" s="819"/>
      <c r="AM34" s="819"/>
      <c r="AN34" s="819"/>
      <c r="AO34" s="819"/>
      <c r="AP34" s="819">
        <v>4941</v>
      </c>
      <c r="AQ34" s="819"/>
      <c r="AR34" s="819"/>
      <c r="AS34" s="819"/>
      <c r="AT34" s="819"/>
      <c r="AU34" s="819">
        <v>4941</v>
      </c>
      <c r="AV34" s="819"/>
      <c r="AW34" s="819"/>
      <c r="AX34" s="819"/>
      <c r="AY34" s="819"/>
      <c r="AZ34" s="820" t="s">
        <v>560</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818</v>
      </c>
      <c r="AG63" s="830"/>
      <c r="AH63" s="830"/>
      <c r="AI63" s="830"/>
      <c r="AJ63" s="831"/>
      <c r="AK63" s="832"/>
      <c r="AL63" s="827"/>
      <c r="AM63" s="827"/>
      <c r="AN63" s="827"/>
      <c r="AO63" s="827"/>
      <c r="AP63" s="830">
        <v>8337</v>
      </c>
      <c r="AQ63" s="830"/>
      <c r="AR63" s="830"/>
      <c r="AS63" s="830"/>
      <c r="AT63" s="830"/>
      <c r="AU63" s="830">
        <v>4941</v>
      </c>
      <c r="AV63" s="830"/>
      <c r="AW63" s="830"/>
      <c r="AX63" s="830"/>
      <c r="AY63" s="830"/>
      <c r="AZ63" s="834"/>
      <c r="BA63" s="834"/>
      <c r="BB63" s="834"/>
      <c r="BC63" s="834"/>
      <c r="BD63" s="834"/>
      <c r="BE63" s="835"/>
      <c r="BF63" s="835"/>
      <c r="BG63" s="835"/>
      <c r="BH63" s="835"/>
      <c r="BI63" s="836"/>
      <c r="BJ63" s="837" t="s">
        <v>392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552</v>
      </c>
      <c r="C68" s="858"/>
      <c r="D68" s="858"/>
      <c r="E68" s="858"/>
      <c r="F68" s="858"/>
      <c r="G68" s="858"/>
      <c r="H68" s="858"/>
      <c r="I68" s="858"/>
      <c r="J68" s="858"/>
      <c r="K68" s="858"/>
      <c r="L68" s="858"/>
      <c r="M68" s="858"/>
      <c r="N68" s="858"/>
      <c r="O68" s="858"/>
      <c r="P68" s="859"/>
      <c r="Q68" s="860">
        <v>541</v>
      </c>
      <c r="R68" s="854"/>
      <c r="S68" s="854"/>
      <c r="T68" s="854"/>
      <c r="U68" s="854"/>
      <c r="V68" s="854">
        <v>510</v>
      </c>
      <c r="W68" s="854"/>
      <c r="X68" s="854"/>
      <c r="Y68" s="854"/>
      <c r="Z68" s="854"/>
      <c r="AA68" s="854">
        <v>31</v>
      </c>
      <c r="AB68" s="854"/>
      <c r="AC68" s="854"/>
      <c r="AD68" s="854"/>
      <c r="AE68" s="854"/>
      <c r="AF68" s="854">
        <v>31</v>
      </c>
      <c r="AG68" s="854"/>
      <c r="AH68" s="854"/>
      <c r="AI68" s="854"/>
      <c r="AJ68" s="854"/>
      <c r="AK68" s="854">
        <v>14</v>
      </c>
      <c r="AL68" s="854"/>
      <c r="AM68" s="854"/>
      <c r="AN68" s="854"/>
      <c r="AO68" s="854"/>
      <c r="AP68" s="854">
        <v>94</v>
      </c>
      <c r="AQ68" s="854"/>
      <c r="AR68" s="854"/>
      <c r="AS68" s="854"/>
      <c r="AT68" s="854"/>
      <c r="AU68" s="854">
        <v>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553</v>
      </c>
      <c r="C69" s="862"/>
      <c r="D69" s="862"/>
      <c r="E69" s="862"/>
      <c r="F69" s="862"/>
      <c r="G69" s="862"/>
      <c r="H69" s="862"/>
      <c r="I69" s="862"/>
      <c r="J69" s="862"/>
      <c r="K69" s="862"/>
      <c r="L69" s="862"/>
      <c r="M69" s="862"/>
      <c r="N69" s="862"/>
      <c r="O69" s="862"/>
      <c r="P69" s="863"/>
      <c r="Q69" s="864">
        <v>54</v>
      </c>
      <c r="R69" s="819"/>
      <c r="S69" s="819"/>
      <c r="T69" s="819"/>
      <c r="U69" s="819"/>
      <c r="V69" s="819">
        <v>49</v>
      </c>
      <c r="W69" s="819"/>
      <c r="X69" s="819"/>
      <c r="Y69" s="819"/>
      <c r="Z69" s="819"/>
      <c r="AA69" s="819">
        <v>5</v>
      </c>
      <c r="AB69" s="819"/>
      <c r="AC69" s="819"/>
      <c r="AD69" s="819"/>
      <c r="AE69" s="819"/>
      <c r="AF69" s="819">
        <v>5</v>
      </c>
      <c r="AG69" s="819"/>
      <c r="AH69" s="819"/>
      <c r="AI69" s="819"/>
      <c r="AJ69" s="819"/>
      <c r="AK69" s="819">
        <v>33</v>
      </c>
      <c r="AL69" s="819"/>
      <c r="AM69" s="819"/>
      <c r="AN69" s="819"/>
      <c r="AO69" s="819"/>
      <c r="AP69" s="819">
        <v>6</v>
      </c>
      <c r="AQ69" s="819"/>
      <c r="AR69" s="819"/>
      <c r="AS69" s="819"/>
      <c r="AT69" s="819"/>
      <c r="AU69" s="819">
        <v>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554</v>
      </c>
      <c r="C70" s="862"/>
      <c r="D70" s="862"/>
      <c r="E70" s="862"/>
      <c r="F70" s="862"/>
      <c r="G70" s="862"/>
      <c r="H70" s="862"/>
      <c r="I70" s="862"/>
      <c r="J70" s="862"/>
      <c r="K70" s="862"/>
      <c r="L70" s="862"/>
      <c r="M70" s="862"/>
      <c r="N70" s="862"/>
      <c r="O70" s="862"/>
      <c r="P70" s="863"/>
      <c r="Q70" s="864">
        <v>911</v>
      </c>
      <c r="R70" s="819"/>
      <c r="S70" s="819"/>
      <c r="T70" s="819"/>
      <c r="U70" s="819"/>
      <c r="V70" s="819">
        <v>894</v>
      </c>
      <c r="W70" s="819"/>
      <c r="X70" s="819"/>
      <c r="Y70" s="819"/>
      <c r="Z70" s="819"/>
      <c r="AA70" s="819">
        <v>17</v>
      </c>
      <c r="AB70" s="819"/>
      <c r="AC70" s="819"/>
      <c r="AD70" s="819"/>
      <c r="AE70" s="819"/>
      <c r="AF70" s="819">
        <v>17</v>
      </c>
      <c r="AG70" s="819"/>
      <c r="AH70" s="819"/>
      <c r="AI70" s="819"/>
      <c r="AJ70" s="819"/>
      <c r="AK70" s="819">
        <v>6</v>
      </c>
      <c r="AL70" s="819"/>
      <c r="AM70" s="819"/>
      <c r="AN70" s="819"/>
      <c r="AO70" s="819"/>
      <c r="AP70" s="819" t="s">
        <v>551</v>
      </c>
      <c r="AQ70" s="819"/>
      <c r="AR70" s="819"/>
      <c r="AS70" s="819"/>
      <c r="AT70" s="819"/>
      <c r="AU70" s="819" t="s">
        <v>559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555</v>
      </c>
      <c r="C71" s="862"/>
      <c r="D71" s="862"/>
      <c r="E71" s="862"/>
      <c r="F71" s="862"/>
      <c r="G71" s="862"/>
      <c r="H71" s="862"/>
      <c r="I71" s="862"/>
      <c r="J71" s="862"/>
      <c r="K71" s="862"/>
      <c r="L71" s="862"/>
      <c r="M71" s="862"/>
      <c r="N71" s="862"/>
      <c r="O71" s="862"/>
      <c r="P71" s="863"/>
      <c r="Q71" s="864">
        <v>123408</v>
      </c>
      <c r="R71" s="819"/>
      <c r="S71" s="819"/>
      <c r="T71" s="819"/>
      <c r="U71" s="819"/>
      <c r="V71" s="819">
        <v>117136</v>
      </c>
      <c r="W71" s="819"/>
      <c r="X71" s="819"/>
      <c r="Y71" s="819"/>
      <c r="Z71" s="819"/>
      <c r="AA71" s="819">
        <v>6272</v>
      </c>
      <c r="AB71" s="819"/>
      <c r="AC71" s="819"/>
      <c r="AD71" s="819"/>
      <c r="AE71" s="819"/>
      <c r="AF71" s="819">
        <v>6272</v>
      </c>
      <c r="AG71" s="819"/>
      <c r="AH71" s="819"/>
      <c r="AI71" s="819"/>
      <c r="AJ71" s="819"/>
      <c r="AK71" s="819" t="s">
        <v>558</v>
      </c>
      <c r="AL71" s="819"/>
      <c r="AM71" s="819"/>
      <c r="AN71" s="819"/>
      <c r="AO71" s="819"/>
      <c r="AP71" s="819" t="s">
        <v>551</v>
      </c>
      <c r="AQ71" s="819"/>
      <c r="AR71" s="819"/>
      <c r="AS71" s="819"/>
      <c r="AT71" s="819"/>
      <c r="AU71" s="819" t="s">
        <v>561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556</v>
      </c>
      <c r="C72" s="862"/>
      <c r="D72" s="862"/>
      <c r="E72" s="862"/>
      <c r="F72" s="862"/>
      <c r="G72" s="862"/>
      <c r="H72" s="862"/>
      <c r="I72" s="862"/>
      <c r="J72" s="862"/>
      <c r="K72" s="862"/>
      <c r="L72" s="862"/>
      <c r="M72" s="862"/>
      <c r="N72" s="862"/>
      <c r="O72" s="862"/>
      <c r="P72" s="863"/>
      <c r="Q72" s="864">
        <v>6314</v>
      </c>
      <c r="R72" s="819"/>
      <c r="S72" s="819"/>
      <c r="T72" s="819"/>
      <c r="U72" s="819"/>
      <c r="V72" s="819">
        <v>6304</v>
      </c>
      <c r="W72" s="819"/>
      <c r="X72" s="819"/>
      <c r="Y72" s="819"/>
      <c r="Z72" s="819"/>
      <c r="AA72" s="819">
        <v>10</v>
      </c>
      <c r="AB72" s="819"/>
      <c r="AC72" s="819"/>
      <c r="AD72" s="819"/>
      <c r="AE72" s="819"/>
      <c r="AF72" s="819">
        <v>10</v>
      </c>
      <c r="AG72" s="819"/>
      <c r="AH72" s="819"/>
      <c r="AI72" s="819"/>
      <c r="AJ72" s="819"/>
      <c r="AK72" s="819">
        <v>908</v>
      </c>
      <c r="AL72" s="819"/>
      <c r="AM72" s="819"/>
      <c r="AN72" s="819"/>
      <c r="AO72" s="819"/>
      <c r="AP72" s="819" t="s">
        <v>551</v>
      </c>
      <c r="AQ72" s="819"/>
      <c r="AR72" s="819"/>
      <c r="AS72" s="819"/>
      <c r="AT72" s="819"/>
      <c r="AU72" s="819" t="s">
        <v>561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557</v>
      </c>
      <c r="C73" s="862"/>
      <c r="D73" s="862"/>
      <c r="E73" s="862"/>
      <c r="F73" s="862"/>
      <c r="G73" s="862"/>
      <c r="H73" s="862"/>
      <c r="I73" s="862"/>
      <c r="J73" s="862"/>
      <c r="K73" s="862"/>
      <c r="L73" s="862"/>
      <c r="M73" s="862"/>
      <c r="N73" s="862"/>
      <c r="O73" s="862"/>
      <c r="P73" s="863"/>
      <c r="Q73" s="864">
        <v>102</v>
      </c>
      <c r="R73" s="819"/>
      <c r="S73" s="819"/>
      <c r="T73" s="819"/>
      <c r="U73" s="819"/>
      <c r="V73" s="819">
        <v>55</v>
      </c>
      <c r="W73" s="819"/>
      <c r="X73" s="819"/>
      <c r="Y73" s="819"/>
      <c r="Z73" s="819"/>
      <c r="AA73" s="819">
        <v>47</v>
      </c>
      <c r="AB73" s="819"/>
      <c r="AC73" s="819"/>
      <c r="AD73" s="819"/>
      <c r="AE73" s="819"/>
      <c r="AF73" s="819">
        <v>47</v>
      </c>
      <c r="AG73" s="819"/>
      <c r="AH73" s="819"/>
      <c r="AI73" s="819"/>
      <c r="AJ73" s="819"/>
      <c r="AK73" s="819" t="s">
        <v>551</v>
      </c>
      <c r="AL73" s="819"/>
      <c r="AM73" s="819"/>
      <c r="AN73" s="819"/>
      <c r="AO73" s="819"/>
      <c r="AP73" s="819" t="s">
        <v>551</v>
      </c>
      <c r="AQ73" s="819"/>
      <c r="AR73" s="819"/>
      <c r="AS73" s="819"/>
      <c r="AT73" s="819"/>
      <c r="AU73" s="819" t="s">
        <v>561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6382</v>
      </c>
      <c r="AG88" s="830"/>
      <c r="AH88" s="830"/>
      <c r="AI88" s="830"/>
      <c r="AJ88" s="830"/>
      <c r="AK88" s="827"/>
      <c r="AL88" s="827"/>
      <c r="AM88" s="827"/>
      <c r="AN88" s="827"/>
      <c r="AO88" s="827"/>
      <c r="AP88" s="830">
        <v>100</v>
      </c>
      <c r="AQ88" s="830"/>
      <c r="AR88" s="830"/>
      <c r="AS88" s="830"/>
      <c r="AT88" s="830"/>
      <c r="AU88" s="830">
        <v>63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v>
      </c>
      <c r="CS102" s="838"/>
      <c r="CT102" s="838"/>
      <c r="CU102" s="838"/>
      <c r="CV102" s="881"/>
      <c r="CW102" s="880" t="s">
        <v>566</v>
      </c>
      <c r="CX102" s="838"/>
      <c r="CY102" s="838"/>
      <c r="CZ102" s="838"/>
      <c r="DA102" s="881"/>
      <c r="DB102" s="880" t="s">
        <v>567</v>
      </c>
      <c r="DC102" s="838"/>
      <c r="DD102" s="838"/>
      <c r="DE102" s="838"/>
      <c r="DF102" s="881"/>
      <c r="DG102" s="880">
        <v>15</v>
      </c>
      <c r="DH102" s="838"/>
      <c r="DI102" s="838"/>
      <c r="DJ102" s="838"/>
      <c r="DK102" s="881"/>
      <c r="DL102" s="880" t="s">
        <v>567</v>
      </c>
      <c r="DM102" s="838"/>
      <c r="DN102" s="838"/>
      <c r="DO102" s="838"/>
      <c r="DP102" s="881"/>
      <c r="DQ102" s="880">
        <v>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286</v>
      </c>
      <c r="AG109" s="883"/>
      <c r="AH109" s="883"/>
      <c r="AI109" s="883"/>
      <c r="AJ109" s="884"/>
      <c r="AK109" s="882" t="s">
        <v>285</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286</v>
      </c>
      <c r="BW109" s="883"/>
      <c r="BX109" s="883"/>
      <c r="BY109" s="883"/>
      <c r="BZ109" s="884"/>
      <c r="CA109" s="882" t="s">
        <v>285</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286</v>
      </c>
      <c r="DM109" s="883"/>
      <c r="DN109" s="883"/>
      <c r="DO109" s="883"/>
      <c r="DP109" s="884"/>
      <c r="DQ109" s="882" t="s">
        <v>285</v>
      </c>
      <c r="DR109" s="883"/>
      <c r="DS109" s="883"/>
      <c r="DT109" s="883"/>
      <c r="DU109" s="884"/>
      <c r="DV109" s="882" t="s">
        <v>412</v>
      </c>
      <c r="DW109" s="883"/>
      <c r="DX109" s="883"/>
      <c r="DY109" s="883"/>
      <c r="DZ109" s="885"/>
    </row>
    <row r="110" spans="1:131" s="197" customFormat="1" ht="26.25" customHeight="1" x14ac:dyDescent="0.15">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2036619</v>
      </c>
      <c r="AB110" s="890"/>
      <c r="AC110" s="890"/>
      <c r="AD110" s="890"/>
      <c r="AE110" s="891"/>
      <c r="AF110" s="892">
        <v>1998266</v>
      </c>
      <c r="AG110" s="890"/>
      <c r="AH110" s="890"/>
      <c r="AI110" s="890"/>
      <c r="AJ110" s="891"/>
      <c r="AK110" s="892">
        <v>1903093</v>
      </c>
      <c r="AL110" s="890"/>
      <c r="AM110" s="890"/>
      <c r="AN110" s="890"/>
      <c r="AO110" s="891"/>
      <c r="AP110" s="893">
        <v>24</v>
      </c>
      <c r="AQ110" s="894"/>
      <c r="AR110" s="894"/>
      <c r="AS110" s="894"/>
      <c r="AT110" s="895"/>
      <c r="AU110" s="896" t="s">
        <v>60</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16582535</v>
      </c>
      <c r="BR110" s="927"/>
      <c r="BS110" s="927"/>
      <c r="BT110" s="927"/>
      <c r="BU110" s="927"/>
      <c r="BV110" s="927">
        <v>16112737</v>
      </c>
      <c r="BW110" s="927"/>
      <c r="BX110" s="927"/>
      <c r="BY110" s="927"/>
      <c r="BZ110" s="927"/>
      <c r="CA110" s="927">
        <v>15969405</v>
      </c>
      <c r="CB110" s="927"/>
      <c r="CC110" s="927"/>
      <c r="CD110" s="927"/>
      <c r="CE110" s="927"/>
      <c r="CF110" s="941">
        <v>201.7</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4351801</v>
      </c>
      <c r="BR112" s="920"/>
      <c r="BS112" s="920"/>
      <c r="BT112" s="920"/>
      <c r="BU112" s="920"/>
      <c r="BV112" s="920">
        <v>4908046</v>
      </c>
      <c r="BW112" s="920"/>
      <c r="BX112" s="920"/>
      <c r="BY112" s="920"/>
      <c r="BZ112" s="920"/>
      <c r="CA112" s="920">
        <v>4940905</v>
      </c>
      <c r="CB112" s="920"/>
      <c r="CC112" s="920"/>
      <c r="CD112" s="920"/>
      <c r="CE112" s="920"/>
      <c r="CF112" s="914">
        <v>62.4</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83789</v>
      </c>
      <c r="AB113" s="934"/>
      <c r="AC113" s="934"/>
      <c r="AD113" s="934"/>
      <c r="AE113" s="935"/>
      <c r="AF113" s="936">
        <v>108355</v>
      </c>
      <c r="AG113" s="934"/>
      <c r="AH113" s="934"/>
      <c r="AI113" s="934"/>
      <c r="AJ113" s="935"/>
      <c r="AK113" s="936">
        <v>115741</v>
      </c>
      <c r="AL113" s="934"/>
      <c r="AM113" s="934"/>
      <c r="AN113" s="934"/>
      <c r="AO113" s="935"/>
      <c r="AP113" s="937">
        <v>1.5</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245986</v>
      </c>
      <c r="BR113" s="920"/>
      <c r="BS113" s="920"/>
      <c r="BT113" s="920"/>
      <c r="BU113" s="920"/>
      <c r="BV113" s="920">
        <v>114517</v>
      </c>
      <c r="BW113" s="920"/>
      <c r="BX113" s="920"/>
      <c r="BY113" s="920"/>
      <c r="BZ113" s="920"/>
      <c r="CA113" s="920">
        <v>62859</v>
      </c>
      <c r="CB113" s="920"/>
      <c r="CC113" s="920"/>
      <c r="CD113" s="920"/>
      <c r="CE113" s="920"/>
      <c r="CF113" s="914">
        <v>0.8</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166440</v>
      </c>
      <c r="AB114" s="959"/>
      <c r="AC114" s="959"/>
      <c r="AD114" s="959"/>
      <c r="AE114" s="960"/>
      <c r="AF114" s="961">
        <v>134606</v>
      </c>
      <c r="AG114" s="959"/>
      <c r="AH114" s="959"/>
      <c r="AI114" s="959"/>
      <c r="AJ114" s="960"/>
      <c r="AK114" s="961">
        <v>54926</v>
      </c>
      <c r="AL114" s="959"/>
      <c r="AM114" s="959"/>
      <c r="AN114" s="959"/>
      <c r="AO114" s="960"/>
      <c r="AP114" s="962">
        <v>0.7</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2623231</v>
      </c>
      <c r="BR114" s="920"/>
      <c r="BS114" s="920"/>
      <c r="BT114" s="920"/>
      <c r="BU114" s="920"/>
      <c r="BV114" s="920">
        <v>2591135</v>
      </c>
      <c r="BW114" s="920"/>
      <c r="BX114" s="920"/>
      <c r="BY114" s="920"/>
      <c r="BZ114" s="920"/>
      <c r="CA114" s="920">
        <v>2306382</v>
      </c>
      <c r="CB114" s="920"/>
      <c r="CC114" s="920"/>
      <c r="CD114" s="920"/>
      <c r="CE114" s="920"/>
      <c r="CF114" s="914">
        <v>29.1</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v>3104</v>
      </c>
      <c r="BR115" s="920"/>
      <c r="BS115" s="920"/>
      <c r="BT115" s="920"/>
      <c r="BU115" s="920"/>
      <c r="BV115" s="920">
        <v>4665</v>
      </c>
      <c r="BW115" s="920"/>
      <c r="BX115" s="920"/>
      <c r="BY115" s="920"/>
      <c r="BZ115" s="920"/>
      <c r="CA115" s="920">
        <v>7448</v>
      </c>
      <c r="CB115" s="920"/>
      <c r="CC115" s="920"/>
      <c r="CD115" s="920"/>
      <c r="CE115" s="920"/>
      <c r="CF115" s="914">
        <v>0.1</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279</v>
      </c>
      <c r="AB116" s="959"/>
      <c r="AC116" s="959"/>
      <c r="AD116" s="959"/>
      <c r="AE116" s="960"/>
      <c r="AF116" s="961" t="s">
        <v>111</v>
      </c>
      <c r="AG116" s="959"/>
      <c r="AH116" s="959"/>
      <c r="AI116" s="959"/>
      <c r="AJ116" s="960"/>
      <c r="AK116" s="961">
        <v>56</v>
      </c>
      <c r="AL116" s="959"/>
      <c r="AM116" s="959"/>
      <c r="AN116" s="959"/>
      <c r="AO116" s="960"/>
      <c r="AP116" s="962">
        <v>0</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2287127</v>
      </c>
      <c r="AB117" s="966"/>
      <c r="AC117" s="966"/>
      <c r="AD117" s="966"/>
      <c r="AE117" s="967"/>
      <c r="AF117" s="965">
        <v>2241227</v>
      </c>
      <c r="AG117" s="966"/>
      <c r="AH117" s="966"/>
      <c r="AI117" s="966"/>
      <c r="AJ117" s="967"/>
      <c r="AK117" s="965">
        <v>2073816</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286</v>
      </c>
      <c r="AG118" s="883"/>
      <c r="AH118" s="883"/>
      <c r="AI118" s="883"/>
      <c r="AJ118" s="884"/>
      <c r="AK118" s="882" t="s">
        <v>285</v>
      </c>
      <c r="AL118" s="883"/>
      <c r="AM118" s="883"/>
      <c r="AN118" s="883"/>
      <c r="AO118" s="884"/>
      <c r="AP118" s="990" t="s">
        <v>412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440</v>
      </c>
      <c r="BP118" s="994"/>
      <c r="BQ118" s="985">
        <v>23806657</v>
      </c>
      <c r="BR118" s="986"/>
      <c r="BS118" s="986"/>
      <c r="BT118" s="986"/>
      <c r="BU118" s="986"/>
      <c r="BV118" s="986">
        <v>23731100</v>
      </c>
      <c r="BW118" s="986"/>
      <c r="BX118" s="986"/>
      <c r="BY118" s="986"/>
      <c r="BZ118" s="986"/>
      <c r="CA118" s="986">
        <v>23286999</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3312993</v>
      </c>
      <c r="BR119" s="927"/>
      <c r="BS119" s="927"/>
      <c r="BT119" s="927"/>
      <c r="BU119" s="927"/>
      <c r="BV119" s="927">
        <v>3933031</v>
      </c>
      <c r="BW119" s="927"/>
      <c r="BX119" s="927"/>
      <c r="BY119" s="927"/>
      <c r="BZ119" s="927"/>
      <c r="CA119" s="927">
        <v>4409042</v>
      </c>
      <c r="CB119" s="927"/>
      <c r="CC119" s="927"/>
      <c r="CD119" s="927"/>
      <c r="CE119" s="927"/>
      <c r="CF119" s="941">
        <v>55.7</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901615</v>
      </c>
      <c r="BR120" s="920"/>
      <c r="BS120" s="920"/>
      <c r="BT120" s="920"/>
      <c r="BU120" s="920"/>
      <c r="BV120" s="920">
        <v>710779</v>
      </c>
      <c r="BW120" s="920"/>
      <c r="BX120" s="920"/>
      <c r="BY120" s="920"/>
      <c r="BZ120" s="920"/>
      <c r="CA120" s="920">
        <v>585682</v>
      </c>
      <c r="CB120" s="920"/>
      <c r="CC120" s="920"/>
      <c r="CD120" s="920"/>
      <c r="CE120" s="920"/>
      <c r="CF120" s="914">
        <v>7.4</v>
      </c>
      <c r="CG120" s="915"/>
      <c r="CH120" s="915"/>
      <c r="CI120" s="915"/>
      <c r="CJ120" s="915"/>
      <c r="CK120" s="1013" t="s">
        <v>446</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4351801</v>
      </c>
      <c r="DH120" s="927"/>
      <c r="DI120" s="927"/>
      <c r="DJ120" s="927"/>
      <c r="DK120" s="927"/>
      <c r="DL120" s="927">
        <v>4908046</v>
      </c>
      <c r="DM120" s="927"/>
      <c r="DN120" s="927"/>
      <c r="DO120" s="927"/>
      <c r="DP120" s="927"/>
      <c r="DQ120" s="927">
        <v>4940905</v>
      </c>
      <c r="DR120" s="927"/>
      <c r="DS120" s="927"/>
      <c r="DT120" s="927"/>
      <c r="DU120" s="927"/>
      <c r="DV120" s="928">
        <v>62.4</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11709403</v>
      </c>
      <c r="BR121" s="986"/>
      <c r="BS121" s="986"/>
      <c r="BT121" s="986"/>
      <c r="BU121" s="986"/>
      <c r="BV121" s="986">
        <v>11460031</v>
      </c>
      <c r="BW121" s="986"/>
      <c r="BX121" s="986"/>
      <c r="BY121" s="986"/>
      <c r="BZ121" s="986"/>
      <c r="CA121" s="986">
        <v>11610534</v>
      </c>
      <c r="CB121" s="986"/>
      <c r="CC121" s="986"/>
      <c r="CD121" s="986"/>
      <c r="CE121" s="986"/>
      <c r="CF121" s="1024">
        <v>146.69999999999999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449</v>
      </c>
      <c r="BP122" s="994"/>
      <c r="BQ122" s="1034">
        <v>15924011</v>
      </c>
      <c r="BR122" s="1035"/>
      <c r="BS122" s="1035"/>
      <c r="BT122" s="1035"/>
      <c r="BU122" s="1035"/>
      <c r="BV122" s="1035">
        <v>16103841</v>
      </c>
      <c r="BW122" s="1035"/>
      <c r="BX122" s="1035"/>
      <c r="BY122" s="1035"/>
      <c r="BZ122" s="1035"/>
      <c r="CA122" s="1035">
        <v>16605258</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99</v>
      </c>
      <c r="BR123" s="1027"/>
      <c r="BS123" s="1027"/>
      <c r="BT123" s="1027"/>
      <c r="BU123" s="1027"/>
      <c r="BV123" s="1027">
        <v>95.4</v>
      </c>
      <c r="BW123" s="1027"/>
      <c r="BX123" s="1027"/>
      <c r="BY123" s="1027"/>
      <c r="BZ123" s="1027"/>
      <c r="CA123" s="1027">
        <v>84.4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v>3104</v>
      </c>
      <c r="DH126" s="920"/>
      <c r="DI126" s="920"/>
      <c r="DJ126" s="920"/>
      <c r="DK126" s="920"/>
      <c r="DL126" s="920">
        <v>4665</v>
      </c>
      <c r="DM126" s="920"/>
      <c r="DN126" s="920"/>
      <c r="DO126" s="920"/>
      <c r="DP126" s="920"/>
      <c r="DQ126" s="920">
        <v>7448</v>
      </c>
      <c r="DR126" s="920"/>
      <c r="DS126" s="920"/>
      <c r="DT126" s="920"/>
      <c r="DU126" s="920"/>
      <c r="DV126" s="921">
        <v>0.1</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460</v>
      </c>
      <c r="AY127" s="887"/>
      <c r="AZ127" s="887"/>
      <c r="BA127" s="887"/>
      <c r="BB127" s="887"/>
      <c r="BC127" s="887"/>
      <c r="BD127" s="887"/>
      <c r="BE127" s="888"/>
      <c r="BF127" s="1041" t="s">
        <v>111</v>
      </c>
      <c r="BG127" s="1042"/>
      <c r="BH127" s="1042"/>
      <c r="BI127" s="1042"/>
      <c r="BJ127" s="1042"/>
      <c r="BK127" s="1042"/>
      <c r="BL127" s="1051"/>
      <c r="BM127" s="1041">
        <v>13.52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84677</v>
      </c>
      <c r="AB128" s="1090"/>
      <c r="AC128" s="1090"/>
      <c r="AD128" s="1090"/>
      <c r="AE128" s="1091"/>
      <c r="AF128" s="1092">
        <v>75954</v>
      </c>
      <c r="AG128" s="1090"/>
      <c r="AH128" s="1090"/>
      <c r="AI128" s="1090"/>
      <c r="AJ128" s="1091"/>
      <c r="AK128" s="1092">
        <v>69565</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18.52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8979513</v>
      </c>
      <c r="AB129" s="959"/>
      <c r="AC129" s="959"/>
      <c r="AD129" s="959"/>
      <c r="AE129" s="960"/>
      <c r="AF129" s="961">
        <v>9028619</v>
      </c>
      <c r="AG129" s="959"/>
      <c r="AH129" s="959"/>
      <c r="AI129" s="959"/>
      <c r="AJ129" s="960"/>
      <c r="AK129" s="961">
        <v>8970449</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1022720</v>
      </c>
      <c r="AB130" s="959"/>
      <c r="AC130" s="959"/>
      <c r="AD130" s="959"/>
      <c r="AE130" s="960"/>
      <c r="AF130" s="961">
        <v>1036321</v>
      </c>
      <c r="AG130" s="959"/>
      <c r="AH130" s="959"/>
      <c r="AI130" s="959"/>
      <c r="AJ130" s="960"/>
      <c r="AK130" s="961">
        <v>1054891</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84.4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7956793</v>
      </c>
      <c r="AB131" s="998"/>
      <c r="AC131" s="998"/>
      <c r="AD131" s="998"/>
      <c r="AE131" s="999"/>
      <c r="AF131" s="1000">
        <v>7992298</v>
      </c>
      <c r="AG131" s="998"/>
      <c r="AH131" s="998"/>
      <c r="AI131" s="998"/>
      <c r="AJ131" s="999"/>
      <c r="AK131" s="1000">
        <v>7915558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14.826702170000001</v>
      </c>
      <c r="AB132" s="1104"/>
      <c r="AC132" s="1104"/>
      <c r="AD132" s="1104"/>
      <c r="AE132" s="1105"/>
      <c r="AF132" s="1106">
        <v>14.125499319999999</v>
      </c>
      <c r="AG132" s="1104"/>
      <c r="AH132" s="1104"/>
      <c r="AI132" s="1104"/>
      <c r="AJ132" s="1105"/>
      <c r="AK132" s="1106">
        <v>11.9935954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16</v>
      </c>
      <c r="AB133" s="1111"/>
      <c r="AC133" s="1111"/>
      <c r="AD133" s="1111"/>
      <c r="AE133" s="1112"/>
      <c r="AF133" s="1110">
        <v>15</v>
      </c>
      <c r="AG133" s="1111"/>
      <c r="AH133" s="1111"/>
      <c r="AI133" s="1111"/>
      <c r="AJ133" s="1112"/>
      <c r="AK133" s="1110">
        <v>13.6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3045266</v>
      </c>
      <c r="L9" s="264">
        <v>75934</v>
      </c>
      <c r="M9" s="265">
        <v>84248</v>
      </c>
      <c r="N9" s="266">
        <v>-9.9</v>
      </c>
    </row>
    <row r="10" spans="1:16" x14ac:dyDescent="0.15">
      <c r="A10" s="248"/>
      <c r="B10" s="244"/>
      <c r="C10" s="244"/>
      <c r="D10" s="244"/>
      <c r="E10" s="244"/>
      <c r="F10" s="244"/>
      <c r="G10" s="1119" t="s">
        <v>483</v>
      </c>
      <c r="H10" s="1120"/>
      <c r="I10" s="1120"/>
      <c r="J10" s="1121"/>
      <c r="K10" s="267">
        <v>371401</v>
      </c>
      <c r="L10" s="268">
        <v>9261</v>
      </c>
      <c r="M10" s="269">
        <v>7169</v>
      </c>
      <c r="N10" s="270">
        <v>29.2</v>
      </c>
    </row>
    <row r="11" spans="1:16" ht="13.5" customHeight="1" x14ac:dyDescent="0.15">
      <c r="A11" s="248"/>
      <c r="B11" s="244"/>
      <c r="C11" s="244"/>
      <c r="D11" s="244"/>
      <c r="E11" s="244"/>
      <c r="F11" s="244"/>
      <c r="G11" s="1119" t="s">
        <v>484</v>
      </c>
      <c r="H11" s="1120"/>
      <c r="I11" s="1120"/>
      <c r="J11" s="1121"/>
      <c r="K11" s="267">
        <v>31603</v>
      </c>
      <c r="L11" s="268">
        <v>788</v>
      </c>
      <c r="M11" s="269">
        <v>9152</v>
      </c>
      <c r="N11" s="270">
        <v>-91.4</v>
      </c>
    </row>
    <row r="12" spans="1:16" ht="13.5" customHeight="1" x14ac:dyDescent="0.15">
      <c r="A12" s="248"/>
      <c r="B12" s="244"/>
      <c r="C12" s="244"/>
      <c r="D12" s="244"/>
      <c r="E12" s="244"/>
      <c r="F12" s="244"/>
      <c r="G12" s="1119" t="s">
        <v>485</v>
      </c>
      <c r="H12" s="1120"/>
      <c r="I12" s="1120"/>
      <c r="J12" s="1121"/>
      <c r="K12" s="267">
        <v>62373</v>
      </c>
      <c r="L12" s="268">
        <v>1555</v>
      </c>
      <c r="M12" s="269">
        <v>893</v>
      </c>
      <c r="N12" s="270">
        <v>74.099999999999994</v>
      </c>
    </row>
    <row r="13" spans="1:16" ht="13.5" customHeight="1" x14ac:dyDescent="0.15">
      <c r="A13" s="248"/>
      <c r="B13" s="244"/>
      <c r="C13" s="244"/>
      <c r="D13" s="244"/>
      <c r="E13" s="244"/>
      <c r="F13" s="244"/>
      <c r="G13" s="1119" t="s">
        <v>486</v>
      </c>
      <c r="H13" s="1120"/>
      <c r="I13" s="1120"/>
      <c r="J13" s="1121"/>
      <c r="K13" s="267" t="s">
        <v>487</v>
      </c>
      <c r="L13" s="268" t="s">
        <v>487</v>
      </c>
      <c r="M13" s="269">
        <v>3</v>
      </c>
      <c r="N13" s="270" t="s">
        <v>487</v>
      </c>
    </row>
    <row r="14" spans="1:16" ht="13.5" customHeight="1" x14ac:dyDescent="0.15">
      <c r="A14" s="248"/>
      <c r="B14" s="244"/>
      <c r="C14" s="244"/>
      <c r="D14" s="244"/>
      <c r="E14" s="244"/>
      <c r="F14" s="244"/>
      <c r="G14" s="1119" t="s">
        <v>488</v>
      </c>
      <c r="H14" s="1120"/>
      <c r="I14" s="1120"/>
      <c r="J14" s="1121"/>
      <c r="K14" s="267">
        <v>127012</v>
      </c>
      <c r="L14" s="268">
        <v>3167</v>
      </c>
      <c r="M14" s="269">
        <v>3652</v>
      </c>
      <c r="N14" s="270">
        <v>-13.3</v>
      </c>
    </row>
    <row r="15" spans="1:16" ht="13.5" customHeight="1" x14ac:dyDescent="0.15">
      <c r="A15" s="248"/>
      <c r="B15" s="244"/>
      <c r="C15" s="244"/>
      <c r="D15" s="244"/>
      <c r="E15" s="244"/>
      <c r="F15" s="244"/>
      <c r="G15" s="1119" t="s">
        <v>489</v>
      </c>
      <c r="H15" s="1120"/>
      <c r="I15" s="1120"/>
      <c r="J15" s="1121"/>
      <c r="K15" s="267">
        <v>32824</v>
      </c>
      <c r="L15" s="268">
        <v>818</v>
      </c>
      <c r="M15" s="269">
        <v>2134</v>
      </c>
      <c r="N15" s="270">
        <v>-61.7</v>
      </c>
    </row>
    <row r="16" spans="1:16" x14ac:dyDescent="0.15">
      <c r="A16" s="248"/>
      <c r="B16" s="244"/>
      <c r="C16" s="244"/>
      <c r="D16" s="244"/>
      <c r="E16" s="244"/>
      <c r="F16" s="244"/>
      <c r="G16" s="1122" t="s">
        <v>490</v>
      </c>
      <c r="H16" s="1123"/>
      <c r="I16" s="1123"/>
      <c r="J16" s="1124"/>
      <c r="K16" s="268">
        <v>-392213</v>
      </c>
      <c r="L16" s="268">
        <v>-9780</v>
      </c>
      <c r="M16" s="269">
        <v>-9248</v>
      </c>
      <c r="N16" s="270">
        <v>5.8</v>
      </c>
    </row>
    <row r="17" spans="1:16" x14ac:dyDescent="0.15">
      <c r="A17" s="248"/>
      <c r="B17" s="244"/>
      <c r="C17" s="244"/>
      <c r="D17" s="244"/>
      <c r="E17" s="244"/>
      <c r="F17" s="244"/>
      <c r="G17" s="1122" t="s">
        <v>169</v>
      </c>
      <c r="H17" s="1123"/>
      <c r="I17" s="1123"/>
      <c r="J17" s="1124"/>
      <c r="K17" s="268">
        <v>3278266</v>
      </c>
      <c r="L17" s="268">
        <v>81744</v>
      </c>
      <c r="M17" s="269">
        <v>98003</v>
      </c>
      <c r="N17" s="270">
        <v>-16.600000000000001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8.9499999999999993</v>
      </c>
      <c r="L21" s="281">
        <v>9.39</v>
      </c>
      <c r="M21" s="282">
        <v>-0.44</v>
      </c>
      <c r="N21" s="249"/>
      <c r="O21" s="283"/>
      <c r="P21" s="279"/>
    </row>
    <row r="22" spans="1:16" s="284" customFormat="1" x14ac:dyDescent="0.15">
      <c r="A22" s="279"/>
      <c r="B22" s="249"/>
      <c r="C22" s="249"/>
      <c r="D22" s="249"/>
      <c r="E22" s="249"/>
      <c r="F22" s="249"/>
      <c r="G22" s="1114" t="s">
        <v>496</v>
      </c>
      <c r="H22" s="1115"/>
      <c r="I22" s="1115"/>
      <c r="J22" s="1116"/>
      <c r="K22" s="285">
        <v>98.8</v>
      </c>
      <c r="L22" s="286">
        <v>97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499</v>
      </c>
      <c r="H32" s="1131"/>
      <c r="I32" s="1131"/>
      <c r="J32" s="1132"/>
      <c r="K32" s="294">
        <v>1903093</v>
      </c>
      <c r="L32" s="294">
        <v>47454</v>
      </c>
      <c r="M32" s="295">
        <v>64926</v>
      </c>
      <c r="N32" s="296">
        <v>-26.9</v>
      </c>
    </row>
    <row r="33" spans="1:16" ht="13.5" customHeight="1" x14ac:dyDescent="0.15">
      <c r="A33" s="248"/>
      <c r="B33" s="244"/>
      <c r="C33" s="244"/>
      <c r="D33" s="244"/>
      <c r="E33" s="244"/>
      <c r="F33" s="244"/>
      <c r="G33" s="1130" t="s">
        <v>500</v>
      </c>
      <c r="H33" s="1131"/>
      <c r="I33" s="1131"/>
      <c r="J33" s="1132"/>
      <c r="K33" s="294" t="s">
        <v>487</v>
      </c>
      <c r="L33" s="294" t="s">
        <v>487</v>
      </c>
      <c r="M33" s="295" t="s">
        <v>487</v>
      </c>
      <c r="N33" s="296" t="s">
        <v>487</v>
      </c>
    </row>
    <row r="34" spans="1:16" ht="27" customHeight="1" x14ac:dyDescent="0.15">
      <c r="A34" s="248"/>
      <c r="B34" s="244"/>
      <c r="C34" s="244"/>
      <c r="D34" s="244"/>
      <c r="E34" s="244"/>
      <c r="F34" s="244"/>
      <c r="G34" s="1130" t="s">
        <v>501</v>
      </c>
      <c r="H34" s="1131"/>
      <c r="I34" s="1131"/>
      <c r="J34" s="1132"/>
      <c r="K34" s="294" t="s">
        <v>487</v>
      </c>
      <c r="L34" s="294" t="s">
        <v>487</v>
      </c>
      <c r="M34" s="295">
        <v>24</v>
      </c>
      <c r="N34" s="296" t="s">
        <v>487</v>
      </c>
    </row>
    <row r="35" spans="1:16" ht="27" customHeight="1" x14ac:dyDescent="0.15">
      <c r="A35" s="248"/>
      <c r="B35" s="244"/>
      <c r="C35" s="244"/>
      <c r="D35" s="244"/>
      <c r="E35" s="244"/>
      <c r="F35" s="244"/>
      <c r="G35" s="1130" t="s">
        <v>502</v>
      </c>
      <c r="H35" s="1131"/>
      <c r="I35" s="1131"/>
      <c r="J35" s="1132"/>
      <c r="K35" s="294">
        <v>115741</v>
      </c>
      <c r="L35" s="294">
        <v>2886</v>
      </c>
      <c r="M35" s="295">
        <v>18007</v>
      </c>
      <c r="N35" s="296">
        <v>-84</v>
      </c>
    </row>
    <row r="36" spans="1:16" ht="27" customHeight="1" x14ac:dyDescent="0.15">
      <c r="A36" s="248"/>
      <c r="B36" s="244"/>
      <c r="C36" s="244"/>
      <c r="D36" s="244"/>
      <c r="E36" s="244"/>
      <c r="F36" s="244"/>
      <c r="G36" s="1130" t="s">
        <v>503</v>
      </c>
      <c r="H36" s="1131"/>
      <c r="I36" s="1131"/>
      <c r="J36" s="1132"/>
      <c r="K36" s="294">
        <v>54926</v>
      </c>
      <c r="L36" s="294">
        <v>1370</v>
      </c>
      <c r="M36" s="295">
        <v>3275</v>
      </c>
      <c r="N36" s="296">
        <v>-58.2</v>
      </c>
    </row>
    <row r="37" spans="1:16" ht="13.5" customHeight="1" x14ac:dyDescent="0.15">
      <c r="A37" s="248"/>
      <c r="B37" s="244"/>
      <c r="C37" s="244"/>
      <c r="D37" s="244"/>
      <c r="E37" s="244"/>
      <c r="F37" s="244"/>
      <c r="G37" s="1130" t="s">
        <v>504</v>
      </c>
      <c r="H37" s="1131"/>
      <c r="I37" s="1131"/>
      <c r="J37" s="1132"/>
      <c r="K37" s="294" t="s">
        <v>487</v>
      </c>
      <c r="L37" s="294" t="s">
        <v>487</v>
      </c>
      <c r="M37" s="295">
        <v>1233</v>
      </c>
      <c r="N37" s="296" t="s">
        <v>487</v>
      </c>
    </row>
    <row r="38" spans="1:16" ht="27" customHeight="1" x14ac:dyDescent="0.15">
      <c r="A38" s="248"/>
      <c r="B38" s="244"/>
      <c r="C38" s="244"/>
      <c r="D38" s="244"/>
      <c r="E38" s="244"/>
      <c r="F38" s="244"/>
      <c r="G38" s="1133" t="s">
        <v>505</v>
      </c>
      <c r="H38" s="1134"/>
      <c r="I38" s="1134"/>
      <c r="J38" s="1135"/>
      <c r="K38" s="297">
        <v>56</v>
      </c>
      <c r="L38" s="297">
        <v>1</v>
      </c>
      <c r="M38" s="298">
        <v>9</v>
      </c>
      <c r="N38" s="299">
        <v>-88.9</v>
      </c>
      <c r="O38" s="293"/>
    </row>
    <row r="39" spans="1:16" x14ac:dyDescent="0.15">
      <c r="A39" s="248"/>
      <c r="B39" s="244"/>
      <c r="C39" s="244"/>
      <c r="D39" s="244"/>
      <c r="E39" s="244"/>
      <c r="F39" s="244"/>
      <c r="G39" s="1133" t="s">
        <v>506</v>
      </c>
      <c r="H39" s="1134"/>
      <c r="I39" s="1134"/>
      <c r="J39" s="1135"/>
      <c r="K39" s="300">
        <v>-69565</v>
      </c>
      <c r="L39" s="300">
        <v>-1735</v>
      </c>
      <c r="M39" s="301">
        <v>-4280</v>
      </c>
      <c r="N39" s="302">
        <v>-59.5</v>
      </c>
      <c r="O39" s="293"/>
    </row>
    <row r="40" spans="1:16" ht="27" customHeight="1" x14ac:dyDescent="0.15">
      <c r="A40" s="248"/>
      <c r="B40" s="244"/>
      <c r="C40" s="244"/>
      <c r="D40" s="244"/>
      <c r="E40" s="244"/>
      <c r="F40" s="244"/>
      <c r="G40" s="1130" t="s">
        <v>507</v>
      </c>
      <c r="H40" s="1131"/>
      <c r="I40" s="1131"/>
      <c r="J40" s="1132"/>
      <c r="K40" s="300">
        <v>-1054891</v>
      </c>
      <c r="L40" s="300">
        <v>-26304</v>
      </c>
      <c r="M40" s="301">
        <v>-56807</v>
      </c>
      <c r="N40" s="302">
        <v>-53.7</v>
      </c>
      <c r="O40" s="293"/>
    </row>
    <row r="41" spans="1:16" x14ac:dyDescent="0.15">
      <c r="A41" s="248"/>
      <c r="B41" s="244"/>
      <c r="C41" s="244"/>
      <c r="D41" s="244"/>
      <c r="E41" s="244"/>
      <c r="F41" s="244"/>
      <c r="G41" s="1136" t="s">
        <v>280</v>
      </c>
      <c r="H41" s="1137"/>
      <c r="I41" s="1137"/>
      <c r="J41" s="1138"/>
      <c r="K41" s="294">
        <v>949360</v>
      </c>
      <c r="L41" s="300">
        <v>23672</v>
      </c>
      <c r="M41" s="301">
        <v>26387</v>
      </c>
      <c r="N41" s="302">
        <v>-10.3</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1387523</v>
      </c>
      <c r="J51" s="320">
        <v>33626</v>
      </c>
      <c r="K51" s="321">
        <v>113.1</v>
      </c>
      <c r="L51" s="322">
        <v>78670</v>
      </c>
      <c r="M51" s="323">
        <v>3.1</v>
      </c>
      <c r="N51" s="324">
        <v>110</v>
      </c>
    </row>
    <row r="52" spans="1:14" x14ac:dyDescent="0.15">
      <c r="A52" s="248"/>
      <c r="B52" s="244"/>
      <c r="C52" s="244"/>
      <c r="D52" s="244"/>
      <c r="E52" s="244"/>
      <c r="F52" s="244"/>
      <c r="G52" s="325"/>
      <c r="H52" s="326" t="s">
        <v>518</v>
      </c>
      <c r="I52" s="327">
        <v>628535</v>
      </c>
      <c r="J52" s="328">
        <v>15232</v>
      </c>
      <c r="K52" s="329">
        <v>41.5</v>
      </c>
      <c r="L52" s="330">
        <v>38094</v>
      </c>
      <c r="M52" s="331">
        <v>-7.3</v>
      </c>
      <c r="N52" s="332">
        <v>48.8</v>
      </c>
    </row>
    <row r="53" spans="1:14" x14ac:dyDescent="0.15">
      <c r="A53" s="248"/>
      <c r="B53" s="244"/>
      <c r="C53" s="244"/>
      <c r="D53" s="244"/>
      <c r="E53" s="244"/>
      <c r="F53" s="244"/>
      <c r="G53" s="310" t="s">
        <v>519</v>
      </c>
      <c r="H53" s="311"/>
      <c r="I53" s="319">
        <v>1204164</v>
      </c>
      <c r="J53" s="320">
        <v>29390</v>
      </c>
      <c r="K53" s="321">
        <v>-12.6</v>
      </c>
      <c r="L53" s="322">
        <v>67201</v>
      </c>
      <c r="M53" s="323">
        <v>-14.6</v>
      </c>
      <c r="N53" s="324">
        <v>2</v>
      </c>
    </row>
    <row r="54" spans="1:14" x14ac:dyDescent="0.15">
      <c r="A54" s="248"/>
      <c r="B54" s="244"/>
      <c r="C54" s="244"/>
      <c r="D54" s="244"/>
      <c r="E54" s="244"/>
      <c r="F54" s="244"/>
      <c r="G54" s="325"/>
      <c r="H54" s="326" t="s">
        <v>518</v>
      </c>
      <c r="I54" s="327">
        <v>668872</v>
      </c>
      <c r="J54" s="328">
        <v>16325</v>
      </c>
      <c r="K54" s="329">
        <v>7.2</v>
      </c>
      <c r="L54" s="330">
        <v>35210</v>
      </c>
      <c r="M54" s="331">
        <v>-7.6</v>
      </c>
      <c r="N54" s="332">
        <v>14.8</v>
      </c>
    </row>
    <row r="55" spans="1:14" x14ac:dyDescent="0.15">
      <c r="A55" s="248"/>
      <c r="B55" s="244"/>
      <c r="C55" s="244"/>
      <c r="D55" s="244"/>
      <c r="E55" s="244"/>
      <c r="F55" s="244"/>
      <c r="G55" s="310" t="s">
        <v>520</v>
      </c>
      <c r="H55" s="311"/>
      <c r="I55" s="319">
        <v>1163441</v>
      </c>
      <c r="J55" s="320">
        <v>28505</v>
      </c>
      <c r="K55" s="321">
        <v>-3</v>
      </c>
      <c r="L55" s="322">
        <v>75709</v>
      </c>
      <c r="M55" s="323">
        <v>12.7</v>
      </c>
      <c r="N55" s="324">
        <v>-15.7</v>
      </c>
    </row>
    <row r="56" spans="1:14" x14ac:dyDescent="0.15">
      <c r="A56" s="248"/>
      <c r="B56" s="244"/>
      <c r="C56" s="244"/>
      <c r="D56" s="244"/>
      <c r="E56" s="244"/>
      <c r="F56" s="244"/>
      <c r="G56" s="325"/>
      <c r="H56" s="326" t="s">
        <v>518</v>
      </c>
      <c r="I56" s="327">
        <v>375233</v>
      </c>
      <c r="J56" s="328">
        <v>9194</v>
      </c>
      <c r="K56" s="329">
        <v>-43.7</v>
      </c>
      <c r="L56" s="330">
        <v>35212</v>
      </c>
      <c r="M56" s="331">
        <v>0</v>
      </c>
      <c r="N56" s="332">
        <v>-43.7</v>
      </c>
    </row>
    <row r="57" spans="1:14" x14ac:dyDescent="0.15">
      <c r="A57" s="248"/>
      <c r="B57" s="244"/>
      <c r="C57" s="244"/>
      <c r="D57" s="244"/>
      <c r="E57" s="244"/>
      <c r="F57" s="244"/>
      <c r="G57" s="310" t="s">
        <v>521</v>
      </c>
      <c r="H57" s="311"/>
      <c r="I57" s="319">
        <v>1644146</v>
      </c>
      <c r="J57" s="320">
        <v>40576</v>
      </c>
      <c r="K57" s="321">
        <v>42.3</v>
      </c>
      <c r="L57" s="322">
        <v>90961</v>
      </c>
      <c r="M57" s="323">
        <v>20.100000000000001</v>
      </c>
      <c r="N57" s="324">
        <v>22.2</v>
      </c>
    </row>
    <row r="58" spans="1:14" x14ac:dyDescent="0.15">
      <c r="A58" s="248"/>
      <c r="B58" s="244"/>
      <c r="C58" s="244"/>
      <c r="D58" s="244"/>
      <c r="E58" s="244"/>
      <c r="F58" s="244"/>
      <c r="G58" s="325"/>
      <c r="H58" s="326" t="s">
        <v>518</v>
      </c>
      <c r="I58" s="327">
        <v>570098</v>
      </c>
      <c r="J58" s="328">
        <v>14070</v>
      </c>
      <c r="K58" s="329">
        <v>53</v>
      </c>
      <c r="L58" s="330">
        <v>37720</v>
      </c>
      <c r="M58" s="331">
        <v>7.1</v>
      </c>
      <c r="N58" s="332">
        <v>45.9</v>
      </c>
    </row>
    <row r="59" spans="1:14" x14ac:dyDescent="0.15">
      <c r="A59" s="248"/>
      <c r="B59" s="244"/>
      <c r="C59" s="244"/>
      <c r="D59" s="244"/>
      <c r="E59" s="244"/>
      <c r="F59" s="244"/>
      <c r="G59" s="310" t="s">
        <v>522</v>
      </c>
      <c r="H59" s="311"/>
      <c r="I59" s="319">
        <v>1571636</v>
      </c>
      <c r="J59" s="320">
        <v>39189</v>
      </c>
      <c r="K59" s="321">
        <v>-3.4</v>
      </c>
      <c r="L59" s="322">
        <v>106614</v>
      </c>
      <c r="M59" s="323">
        <v>17.2</v>
      </c>
      <c r="N59" s="324">
        <v>-20.6</v>
      </c>
    </row>
    <row r="60" spans="1:14" x14ac:dyDescent="0.15">
      <c r="A60" s="248"/>
      <c r="B60" s="244"/>
      <c r="C60" s="244"/>
      <c r="D60" s="244"/>
      <c r="E60" s="244"/>
      <c r="F60" s="244"/>
      <c r="G60" s="325"/>
      <c r="H60" s="326" t="s">
        <v>518</v>
      </c>
      <c r="I60" s="333">
        <v>1003858</v>
      </c>
      <c r="J60" s="328">
        <v>25031</v>
      </c>
      <c r="K60" s="329">
        <v>77.900000000000006</v>
      </c>
      <c r="L60" s="330">
        <v>45545</v>
      </c>
      <c r="M60" s="331">
        <v>20.7</v>
      </c>
      <c r="N60" s="332">
        <v>57.2</v>
      </c>
    </row>
    <row r="61" spans="1:14" x14ac:dyDescent="0.15">
      <c r="A61" s="248"/>
      <c r="B61" s="244"/>
      <c r="C61" s="244"/>
      <c r="D61" s="244"/>
      <c r="E61" s="244"/>
      <c r="F61" s="244"/>
      <c r="G61" s="310" t="s">
        <v>523</v>
      </c>
      <c r="H61" s="334"/>
      <c r="I61" s="335">
        <v>1394182</v>
      </c>
      <c r="J61" s="336">
        <v>34257</v>
      </c>
      <c r="K61" s="337">
        <v>27.3</v>
      </c>
      <c r="L61" s="338">
        <v>83831</v>
      </c>
      <c r="M61" s="339">
        <v>7.7</v>
      </c>
      <c r="N61" s="324">
        <v>19.600000000000001</v>
      </c>
    </row>
    <row r="62" spans="1:14" x14ac:dyDescent="0.15">
      <c r="A62" s="248"/>
      <c r="B62" s="244"/>
      <c r="C62" s="244"/>
      <c r="D62" s="244"/>
      <c r="E62" s="244"/>
      <c r="F62" s="244"/>
      <c r="G62" s="325"/>
      <c r="H62" s="326" t="s">
        <v>518</v>
      </c>
      <c r="I62" s="327">
        <v>649319</v>
      </c>
      <c r="J62" s="328">
        <v>15970</v>
      </c>
      <c r="K62" s="329">
        <v>27.2</v>
      </c>
      <c r="L62" s="330">
        <v>38356</v>
      </c>
      <c r="M62" s="331">
        <v>2.6</v>
      </c>
      <c r="N62" s="332">
        <v>24.6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3.66</v>
      </c>
      <c r="G47" s="12">
        <v>7.16</v>
      </c>
      <c r="H47" s="12">
        <v>12.36</v>
      </c>
      <c r="I47" s="12">
        <v>19.170000000000002</v>
      </c>
      <c r="J47" s="13">
        <v>21.21</v>
      </c>
    </row>
    <row r="48" spans="2:10" ht="57.75" customHeight="1" x14ac:dyDescent="0.15">
      <c r="B48" s="14"/>
      <c r="C48" s="1141" t="s">
        <v>4</v>
      </c>
      <c r="D48" s="1141"/>
      <c r="E48" s="1142"/>
      <c r="F48" s="15" t="s">
        <v>530</v>
      </c>
      <c r="G48" s="16">
        <v>0.08</v>
      </c>
      <c r="H48" s="16">
        <v>0.38</v>
      </c>
      <c r="I48" s="16">
        <v>0.55000000000000004</v>
      </c>
      <c r="J48" s="17">
        <v>0.68</v>
      </c>
    </row>
    <row r="49" spans="2:10" ht="57.75" customHeight="1" thickBot="1" x14ac:dyDescent="0.2">
      <c r="B49" s="18"/>
      <c r="C49" s="1143" t="s">
        <v>5</v>
      </c>
      <c r="D49" s="1143"/>
      <c r="E49" s="1144"/>
      <c r="F49" s="19">
        <v>6.19</v>
      </c>
      <c r="G49" s="20">
        <v>6.88</v>
      </c>
      <c r="H49" s="20">
        <v>5.52</v>
      </c>
      <c r="I49" s="20">
        <v>7.05</v>
      </c>
      <c r="J49" s="21">
        <v>2.09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531</v>
      </c>
      <c r="D34" s="1151"/>
      <c r="E34" s="1152"/>
      <c r="F34" s="32" t="s">
        <v>532</v>
      </c>
      <c r="G34" s="33" t="s">
        <v>533</v>
      </c>
      <c r="H34" s="33" t="s">
        <v>534</v>
      </c>
      <c r="I34" s="33" t="s">
        <v>535</v>
      </c>
      <c r="J34" s="34" t="s">
        <v>536</v>
      </c>
      <c r="K34" s="22"/>
      <c r="L34" s="22"/>
      <c r="M34" s="22"/>
      <c r="N34" s="22"/>
      <c r="O34" s="22"/>
      <c r="P34" s="22"/>
    </row>
    <row r="35" spans="1:16" ht="39" customHeight="1" x14ac:dyDescent="0.15">
      <c r="A35" s="22"/>
      <c r="B35" s="35"/>
      <c r="C35" s="1145" t="s">
        <v>537</v>
      </c>
      <c r="D35" s="1146"/>
      <c r="E35" s="1147"/>
      <c r="F35" s="36">
        <v>10.24</v>
      </c>
      <c r="G35" s="37">
        <v>10.99</v>
      </c>
      <c r="H35" s="37">
        <v>11.01</v>
      </c>
      <c r="I35" s="37">
        <v>9.01</v>
      </c>
      <c r="J35" s="38">
        <v>8.0299999999999994</v>
      </c>
      <c r="K35" s="22"/>
      <c r="L35" s="22"/>
      <c r="M35" s="22"/>
      <c r="N35" s="22"/>
      <c r="O35" s="22"/>
      <c r="P35" s="22"/>
    </row>
    <row r="36" spans="1:16" ht="39" customHeight="1" x14ac:dyDescent="0.15">
      <c r="A36" s="22"/>
      <c r="B36" s="35"/>
      <c r="C36" s="1145" t="s">
        <v>538</v>
      </c>
      <c r="D36" s="1146"/>
      <c r="E36" s="1147"/>
      <c r="F36" s="36" t="s">
        <v>539</v>
      </c>
      <c r="G36" s="37">
        <v>2.81</v>
      </c>
      <c r="H36" s="37">
        <v>3.09</v>
      </c>
      <c r="I36" s="37">
        <v>3.25</v>
      </c>
      <c r="J36" s="38">
        <v>3.37</v>
      </c>
      <c r="K36" s="22"/>
      <c r="L36" s="22"/>
      <c r="M36" s="22"/>
      <c r="N36" s="22"/>
      <c r="O36" s="22"/>
      <c r="P36" s="22"/>
    </row>
    <row r="37" spans="1:16" ht="39" customHeight="1" x14ac:dyDescent="0.15">
      <c r="A37" s="22"/>
      <c r="B37" s="35"/>
      <c r="C37" s="1145" t="s">
        <v>540</v>
      </c>
      <c r="D37" s="1146"/>
      <c r="E37" s="1147"/>
      <c r="F37" s="36">
        <v>2.2000000000000002</v>
      </c>
      <c r="G37" s="37">
        <v>1.39</v>
      </c>
      <c r="H37" s="37">
        <v>0.22</v>
      </c>
      <c r="I37" s="37">
        <v>0.35</v>
      </c>
      <c r="J37" s="38">
        <v>0.59</v>
      </c>
      <c r="K37" s="22"/>
      <c r="L37" s="22"/>
      <c r="M37" s="22"/>
      <c r="N37" s="22"/>
      <c r="O37" s="22"/>
      <c r="P37" s="22"/>
    </row>
    <row r="38" spans="1:16" ht="39" customHeight="1" x14ac:dyDescent="0.15">
      <c r="A38" s="22"/>
      <c r="B38" s="35"/>
      <c r="C38" s="1145" t="s">
        <v>541</v>
      </c>
      <c r="D38" s="1146"/>
      <c r="E38" s="1147"/>
      <c r="F38" s="36">
        <v>0.01</v>
      </c>
      <c r="G38" s="37">
        <v>0.05</v>
      </c>
      <c r="H38" s="37">
        <v>0.22</v>
      </c>
      <c r="I38" s="37">
        <v>0.31</v>
      </c>
      <c r="J38" s="38">
        <v>0.23</v>
      </c>
      <c r="K38" s="22"/>
      <c r="L38" s="22"/>
      <c r="M38" s="22"/>
      <c r="N38" s="22"/>
      <c r="O38" s="22"/>
      <c r="P38" s="22"/>
    </row>
    <row r="39" spans="1:16" ht="39" customHeight="1" x14ac:dyDescent="0.15">
      <c r="A39" s="22"/>
      <c r="B39" s="35"/>
      <c r="C39" s="1145" t="s">
        <v>542</v>
      </c>
      <c r="D39" s="1146"/>
      <c r="E39" s="1147"/>
      <c r="F39" s="36" t="s">
        <v>543</v>
      </c>
      <c r="G39" s="37" t="s">
        <v>544</v>
      </c>
      <c r="H39" s="37">
        <v>0.69</v>
      </c>
      <c r="I39" s="37">
        <v>0.87</v>
      </c>
      <c r="J39" s="38">
        <v>0.1</v>
      </c>
      <c r="K39" s="22"/>
      <c r="L39" s="22"/>
      <c r="M39" s="22"/>
      <c r="N39" s="22"/>
      <c r="O39" s="22"/>
      <c r="P39" s="22"/>
    </row>
    <row r="40" spans="1:16" ht="39" customHeight="1" x14ac:dyDescent="0.15">
      <c r="A40" s="22"/>
      <c r="B40" s="35"/>
      <c r="C40" s="1145" t="s">
        <v>545</v>
      </c>
      <c r="D40" s="1146"/>
      <c r="E40" s="1147"/>
      <c r="F40" s="36">
        <v>0.18</v>
      </c>
      <c r="G40" s="37">
        <v>7.0000000000000007E-2</v>
      </c>
      <c r="H40" s="37">
        <v>0.08</v>
      </c>
      <c r="I40" s="37">
        <v>0.08</v>
      </c>
      <c r="J40" s="38">
        <v>0.1</v>
      </c>
      <c r="K40" s="22"/>
      <c r="L40" s="22"/>
      <c r="M40" s="22"/>
      <c r="N40" s="22"/>
      <c r="O40" s="22"/>
      <c r="P40" s="22"/>
    </row>
    <row r="41" spans="1:16" ht="39" customHeight="1" x14ac:dyDescent="0.15">
      <c r="A41" s="22"/>
      <c r="B41" s="35"/>
      <c r="C41" s="1145" t="s">
        <v>546</v>
      </c>
      <c r="D41" s="1146"/>
      <c r="E41" s="1147"/>
      <c r="F41" s="36" t="s">
        <v>547</v>
      </c>
      <c r="G41" s="37">
        <v>0.14000000000000001</v>
      </c>
      <c r="H41" s="37">
        <v>0.06</v>
      </c>
      <c r="I41" s="37">
        <v>0.04</v>
      </c>
      <c r="J41" s="38">
        <v>0.03</v>
      </c>
      <c r="K41" s="22"/>
      <c r="L41" s="22"/>
      <c r="M41" s="22"/>
      <c r="N41" s="22"/>
      <c r="O41" s="22"/>
      <c r="P41" s="22"/>
    </row>
    <row r="42" spans="1:16" ht="39" customHeight="1" x14ac:dyDescent="0.15">
      <c r="A42" s="22"/>
      <c r="B42" s="39"/>
      <c r="C42" s="1145" t="s">
        <v>548</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2261</v>
      </c>
      <c r="L45" s="60">
        <v>2187</v>
      </c>
      <c r="M45" s="60">
        <v>2037</v>
      </c>
      <c r="N45" s="60">
        <v>1998</v>
      </c>
      <c r="O45" s="61">
        <v>1903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v>
      </c>
      <c r="L48" s="64">
        <v>29</v>
      </c>
      <c r="M48" s="64">
        <v>84</v>
      </c>
      <c r="N48" s="64">
        <v>108</v>
      </c>
      <c r="O48" s="65">
        <v>116</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166</v>
      </c>
      <c r="L49" s="64">
        <v>166</v>
      </c>
      <c r="M49" s="64">
        <v>166</v>
      </c>
      <c r="N49" s="64">
        <v>135</v>
      </c>
      <c r="O49" s="65">
        <v>55</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2</v>
      </c>
      <c r="M51" s="64">
        <v>0</v>
      </c>
      <c r="N51" s="64" t="s">
        <v>487</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1064</v>
      </c>
      <c r="L52" s="64">
        <v>1106</v>
      </c>
      <c r="M52" s="64">
        <v>1108</v>
      </c>
      <c r="N52" s="64">
        <v>1113</v>
      </c>
      <c r="O52" s="65">
        <v>1124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1375</v>
      </c>
      <c r="L53" s="69">
        <v>1278</v>
      </c>
      <c r="M53" s="69">
        <v>1179</v>
      </c>
      <c r="N53" s="69">
        <v>1128</v>
      </c>
      <c r="O53" s="70">
        <v>950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2016-04-08T08:21:24Z</cp:lastPrinted>
  <dcterms:created xsi:type="dcterms:W3CDTF">2016-02-15T02:04:11Z</dcterms:created>
  <dcterms:modified xsi:type="dcterms:W3CDTF">2016-04-19T04:42:48Z</dcterms:modified>
</cp:coreProperties>
</file>