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研修生（交付税年長）\H28\H28年度\H28研修生1(交付税上席)\前期(佐々木)\H26決算カード・財政状況資料集\市町村回答(→県)\H26年度分修正済(HP掲載用)\"/>
    </mc:Choice>
  </mc:AlternateContent>
  <workbookProtection workbookPassword="979D" lockStructure="1"/>
  <bookViews>
    <workbookView xWindow="0" yWindow="6090" windowWidth="19155" windowHeight="56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O37" i="9"/>
  <c r="BE37" i="9"/>
  <c r="AM37" i="9"/>
  <c r="U37" i="9"/>
  <c r="CO36" i="9"/>
  <c r="AM36" i="9"/>
  <c r="CO35" i="9"/>
  <c r="C34" i="9"/>
  <c r="C35" i="9" s="1"/>
  <c r="C36" i="9" l="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BE34" i="9"/>
  <c r="BE35" i="9" s="1"/>
  <c r="BE36" i="9" s="1"/>
  <c r="BW34" i="9" l="1"/>
  <c r="BW35" i="9" s="1"/>
  <c r="BW36" i="9" s="1"/>
  <c r="BW37" i="9" s="1"/>
  <c r="CO34" i="9" l="1"/>
</calcChain>
</file>

<file path=xl/sharedStrings.xml><?xml version="1.0" encoding="utf-8"?>
<sst xmlns="http://schemas.openxmlformats.org/spreadsheetml/2006/main" count="1035" uniqueCount="549">
  <si>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</si>
  <si>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</si>
  <si>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</si>
  <si>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</si>
  <si>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</si>
  <si>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</si>
  <si>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</si>
  <si>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</si>
  <si>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</si>
  <si>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</si>
  <si>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</si>
  <si>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</si>
  <si>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</si>
  <si>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</si>
  <si>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</si>
  <si>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</si>
  <si>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</si>
  <si>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</si>
  <si>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</si>
  <si>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</si>
  <si>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</si>
  <si>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</si>
  <si>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</si>
  <si>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</si>
  <si>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</si>
  <si>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</si>
  <si>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</si>
  <si>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</si>
  <si>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</si>
  <si>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</si>
  <si>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</si>
  <si>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</si>
  <si>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</si>
  <si>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</si>
  <si>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</si>
  <si>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</si>
  <si>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</si>
  <si>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</si>
  <si>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</si>
  <si>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</si>
  <si>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</si>
  <si>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</si>
  <si>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</si>
  <si>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</si>
  <si>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</si>
  <si>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</si>
  <si>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</si>
  <si>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</si>
  <si>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</si>
  <si>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</si>
  <si>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</si>
  <si>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</si>
  <si>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</si>
  <si>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</si>
  <si>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</si>
  <si>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</si>
  <si>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</si>
  <si>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</si>
  <si>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</si>
  <si>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</si>
  <si>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</si>
  <si>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</si>
  <si>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</si>
  <si>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</si>
  <si>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</si>
  <si>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</si>
  <si>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</si>
  <si>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</si>
  <si>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</si>
  <si>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</si>
  <si>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</si>
  <si>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</si>
  <si>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</si>
  <si>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</si>
  <si>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</si>
  <si>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</si>
  <si>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</si>
  <si>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</si>
  <si>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</si>
  <si>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</si>
  <si>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</si>
  <si>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鳴門市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</si>
  <si>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</si>
  <si>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</si>
  <si>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</si>
  <si>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</si>
  <si>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</si>
  <si>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</si>
  <si>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</si>
  <si>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</si>
  <si>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</si>
  <si>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</si>
  <si>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</si>
  <si>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</si>
  <si>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</si>
  <si>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</si>
  <si>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</si>
  <si>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</si>
  <si>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</si>
  <si>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</si>
  <si>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</si>
  <si>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</si>
  <si>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</si>
  <si>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</si>
  <si>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</si>
  <si>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</si>
  <si>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</si>
  <si>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</si>
  <si>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</si>
  <si>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</si>
  <si>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</si>
  <si>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</si>
  <si>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</si>
  <si>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</si>
  <si>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</si>
  <si>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</si>
  <si>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</si>
  <si>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</si>
  <si>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</si>
  <si>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</si>
  <si>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</si>
  <si>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</si>
  <si>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</si>
  <si>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</si>
  <si>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</si>
  <si>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</si>
  <si>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</si>
  <si>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</si>
  <si>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</si>
  <si>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</si>
  <si>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</si>
  <si>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</si>
  <si>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</si>
  <si>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</si>
  <si>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</si>
  <si>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</si>
  <si>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</si>
  <si>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</si>
  <si>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</si>
  <si>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</si>
  <si>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</si>
  <si>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</si>
  <si>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</si>
  <si>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</si>
  <si>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</si>
  <si>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</si>
  <si>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</si>
  <si>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</si>
  <si>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</si>
  <si>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</si>
  <si>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</si>
  <si>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</si>
  <si>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</si>
  <si>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</si>
  <si>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</si>
  <si>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</si>
  <si>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</si>
  <si>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</si>
  <si>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</si>
  <si>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</si>
  <si>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</si>
  <si>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</si>
  <si>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</si>
  <si>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</si>
  <si>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</si>
  <si>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</si>
  <si>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</si>
  <si>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</si>
  <si>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</si>
  <si>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</si>
  <si>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</si>
  <si>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</si>
  <si>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</si>
  <si>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</si>
  <si>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</si>
  <si>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</si>
  <si>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</si>
  <si>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</si>
  <si>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</si>
  <si>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</si>
  <si>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</si>
  <si>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</si>
  <si>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</si>
  <si>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</si>
  <si>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</si>
  <si>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</si>
  <si>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</si>
  <si>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</si>
  <si>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</si>
  <si>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</si>
  <si>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</si>
  <si>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</si>
  <si>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</si>
  <si>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徳島県鳴門市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</si>
  <si>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</si>
  <si>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</si>
  <si>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</si>
  <si>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</si>
  <si>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</si>
  <si>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</si>
  <si>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</si>
  <si>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</si>
  <si>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</si>
  <si>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</si>
  <si>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</si>
  <si>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</si>
  <si>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</si>
  <si>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</si>
  <si>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</si>
  <si>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</si>
  <si>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</si>
  <si>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</si>
  <si>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</si>
  <si>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</si>
  <si>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</si>
  <si>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</si>
  <si>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</si>
  <si>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</si>
  <si>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</si>
  <si>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</si>
  <si>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</si>
  <si>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</si>
  <si>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</si>
  <si>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</si>
  <si>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</si>
  <si>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</si>
  <si>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</si>
  <si>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</si>
  <si>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</si>
  <si>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</si>
  <si>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</si>
  <si>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</si>
  <si>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</si>
  <si>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</si>
  <si>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</si>
  <si>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</si>
  <si>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</si>
  <si>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</si>
  <si>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</si>
  <si>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</si>
  <si>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</si>
  <si>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</si>
  <si>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</si>
  <si>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</si>
  <si>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</si>
  <si>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</si>
  <si>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</si>
  <si>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</si>
  <si>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</si>
  <si>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</si>
  <si>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</si>
  <si>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</si>
  <si>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</si>
  <si>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</si>
  <si>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</si>
  <si>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</si>
  <si>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</si>
  <si>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</si>
  <si>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</si>
  <si>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</si>
  <si>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</si>
  <si>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</si>
  <si>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</si>
  <si>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</si>
  <si>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</si>
  <si>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</si>
  <si>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</si>
  <si>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</si>
  <si>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</si>
  <si>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</si>
  <si>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</si>
  <si>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</si>
  <si>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</si>
  <si>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</si>
  <si>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</si>
  <si>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</si>
  <si>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</si>
  <si>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</si>
  <si>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</si>
  <si>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</si>
  <si>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</si>
  <si>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</si>
  <si>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</si>
  <si>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</si>
  <si>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</si>
  <si>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</si>
  <si>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</si>
  <si>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</si>
  <si>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</si>
  <si>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</si>
  <si>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</si>
  <si>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</si>
  <si>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</si>
  <si>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</si>
  <si>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</si>
  <si>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</si>
  <si>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</si>
  <si>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</si>
  <si>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</si>
  <si>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</si>
  <si>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</si>
  <si>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</si>
  <si>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</si>
  <si>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</si>
  <si>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</si>
  <si>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</si>
  <si>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</si>
  <si>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</si>
  <si>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</si>
  <si>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</si>
  <si>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</si>
  <si>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</si>
  <si>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</si>
  <si>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</si>
  <si>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</si>
  <si>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</si>
  <si>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</si>
  <si>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</si>
  <si>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</si>
  <si>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</si>
  <si>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</si>
  <si>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</si>
  <si>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</si>
  <si>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</si>
  <si>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</si>
  <si>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</si>
  <si>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</si>
  <si>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</si>
  <si>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</si>
  <si>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</si>
  <si>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</si>
  <si>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</si>
  <si>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</si>
  <si>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</si>
  <si>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</si>
  <si>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</si>
  <si>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</si>
  <si>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</si>
  <si>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</si>
  <si>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</si>
  <si>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</si>
  <si>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</si>
  <si>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徳島県鳴門市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</si>
  <si>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</si>
  <si>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</si>
  <si>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</si>
  <si>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</si>
  <si>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</si>
  <si>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</si>
  <si>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</si>
  <si>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</si>
  <si>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</si>
  <si>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</si>
  <si>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</si>
  <si>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</si>
  <si>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</si>
  <si>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</si>
  <si>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</si>
  <si>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</si>
  <si>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</si>
  <si>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</si>
  <si>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</si>
  <si>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</si>
  <si>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鳴門市住宅新築資金等貸付事業特別会計</t>
    <phoneticPr fontId="5"/>
  </si>
  <si>
    <t>鳴門市光熱水費等支出特別会計</t>
    <phoneticPr fontId="5"/>
  </si>
  <si>
    <t>-</t>
    <phoneticPr fontId="5"/>
  </si>
  <si>
    <t>鳴門市給与費等管理特別会計</t>
    <phoneticPr fontId="5"/>
  </si>
  <si>
    <t>鳴門市公債費管理特別会計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</si>
  <si>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</si>
  <si>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</si>
  <si>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</si>
  <si>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</si>
  <si>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</si>
  <si>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</si>
  <si>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</si>
  <si>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</si>
  <si>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</si>
  <si>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</si>
  <si>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</si>
  <si>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</si>
  <si>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</si>
  <si>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鳴門市国民健康保険事業特別会計</t>
    <phoneticPr fontId="5"/>
  </si>
  <si>
    <t>鳴門市後期高齢者医療特別会計</t>
    <phoneticPr fontId="5"/>
  </si>
  <si>
    <t>鳴門市介護保険事業特別会計</t>
    <phoneticPr fontId="5"/>
  </si>
  <si>
    <t>鳴門市水道事業会計</t>
    <phoneticPr fontId="5"/>
  </si>
  <si>
    <t>法適用企業</t>
    <phoneticPr fontId="5"/>
  </si>
  <si>
    <t>鳴門市モーターボート競走事業会計</t>
    <phoneticPr fontId="5"/>
  </si>
  <si>
    <t>鳴門市公設地方卸売市場事業特別会計</t>
    <phoneticPr fontId="5"/>
  </si>
  <si>
    <t>法非適用企業</t>
    <phoneticPr fontId="5"/>
  </si>
  <si>
    <t>鳴門市公共下水道事業特別会計</t>
    <phoneticPr fontId="5"/>
  </si>
  <si>
    <t>鳴門市産業団地開発事業特別会計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</si>
  <si>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</si>
  <si>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</si>
  <si>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</si>
  <si>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</si>
  <si>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</si>
  <si>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</si>
  <si>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</si>
  <si>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</si>
  <si>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</si>
  <si>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</si>
  <si>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</si>
  <si>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</si>
  <si>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</si>
  <si>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</si>
  <si>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</si>
  <si>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</si>
  <si>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</si>
  <si>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</si>
  <si>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</si>
  <si>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</si>
  <si>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</si>
  <si>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</si>
  <si>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</si>
  <si>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</si>
  <si>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</si>
  <si>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</si>
  <si>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</si>
  <si>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</si>
  <si>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</si>
  <si>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</si>
  <si>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</si>
  <si>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</si>
  <si>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</si>
  <si>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</si>
  <si>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</si>
  <si>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</si>
  <si>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</si>
  <si>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</si>
  <si>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</si>
  <si>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</si>
  <si>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</si>
  <si>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</si>
  <si>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</si>
  <si>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</si>
  <si>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</si>
  <si>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</si>
  <si>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</si>
  <si>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</si>
  <si>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</si>
  <si>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</si>
  <si>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</si>
  <si>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</si>
  <si>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</si>
  <si>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</si>
  <si>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</si>
  <si>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</si>
  <si>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</si>
  <si>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</si>
  <si>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</si>
  <si>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</si>
  <si>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</si>
  <si>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</si>
  <si>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</si>
  <si>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</si>
  <si>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</si>
  <si>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</si>
  <si>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</si>
  <si>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</si>
  <si>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</si>
  <si>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</si>
  <si>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</si>
  <si>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</si>
  <si>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</si>
  <si>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</si>
  <si>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</si>
  <si>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</si>
  <si>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</si>
  <si>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</si>
  <si>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</si>
  <si>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</si>
  <si>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</si>
  <si>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</si>
  <si>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</si>
  <si>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</si>
  <si>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</si>
  <si>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</si>
  <si>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</si>
  <si>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</si>
  <si>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</si>
  <si>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</si>
  <si>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</si>
  <si>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</si>
  <si>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</si>
  <si>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</si>
  <si>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</si>
  <si>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</si>
  <si>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</si>
  <si>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</si>
  <si>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</si>
  <si>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</si>
  <si>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</si>
  <si>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</si>
  <si>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</si>
  <si>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</si>
  <si>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</si>
  <si>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</si>
  <si>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</si>
  <si>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</si>
  <si>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</si>
  <si>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</si>
  <si>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</si>
  <si>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</si>
  <si>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</si>
  <si>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</si>
  <si>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</si>
  <si>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</si>
  <si>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</si>
  <si>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</si>
  <si>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</si>
  <si>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</si>
  <si>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</si>
  <si>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</si>
  <si>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</si>
  <si>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</si>
  <si>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</si>
  <si>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</si>
  <si>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</si>
  <si>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</si>
  <si>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</si>
  <si>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</si>
  <si>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</si>
  <si>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</si>
  <si>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0.75</t>
  </si>
  <si>
    <t>鳴門市モーターボート競走事業会計</t>
  </si>
  <si>
    <t>鳴門市水道事業会計</t>
  </si>
  <si>
    <t>一般会計</t>
  </si>
  <si>
    <t>鳴門市国民健康保険事業特別会計</t>
  </si>
  <si>
    <t>鳴門市産業団地開発事業特別会計</t>
  </si>
  <si>
    <t>鳴門市公共下水道事業特別会計</t>
  </si>
  <si>
    <t>鳴門市後期高齢者医療特別会計</t>
  </si>
  <si>
    <t>鳴門市介護保険事業特別会計</t>
  </si>
  <si>
    <t>その他会計（赤字）</t>
  </si>
  <si>
    <t>その他会計（黒字）</t>
  </si>
  <si>
    <t>-</t>
    <phoneticPr fontId="5"/>
  </si>
  <si>
    <t>-</t>
    <phoneticPr fontId="2"/>
  </si>
  <si>
    <t>-</t>
    <phoneticPr fontId="2"/>
  </si>
  <si>
    <t>-</t>
    <phoneticPr fontId="2"/>
  </si>
  <si>
    <t>-</t>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</si>
  <si>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</si>
  <si>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徳島県市町村総合事務組合（徳島滞納整理機構）</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</si>
  <si>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</si>
  <si>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徳島県後期高齢者広域連合（後期高齢者医療事業会計）</t>
    <rPh sb="0" eb="3">
      <t>トクシマケン</t>
    </rPh>
    <rPh sb="3" eb="5">
      <t>コウキ</t>
    </rPh>
    <rPh sb="5" eb="8">
      <t>コウレイシャ</t>
    </rPh>
    <rPh sb="8" eb="10">
      <t>コウイキ</t>
    </rPh>
    <rPh sb="10" eb="12">
      <t>レンゴウ</t>
    </rPh>
    <rPh sb="13" eb="15">
      <t>コウキ</t>
    </rPh>
    <rPh sb="15" eb="18">
      <t>コウレイシャ</t>
    </rPh>
    <rPh sb="18" eb="20">
      <t>イリョウ</t>
    </rPh>
    <rPh sb="20" eb="22">
      <t>ジギョウ</t>
    </rPh>
    <rPh sb="22" eb="24">
      <t>カイケイ</t>
    </rPh>
    <phoneticPr fontId="2"/>
  </si>
  <si>
    <t>鳴門市観光コンベンション</t>
    <rPh sb="0" eb="3">
      <t>ナルトシ</t>
    </rPh>
    <rPh sb="3" eb="5">
      <t>カンコウ</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</si>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</sst>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44867</c:v>
                </c:pt>
                <c:pt idx="1">
                  <c:v>37354</c:v>
                </c:pt>
                <c:pt idx="2">
                  <c:v>26416</c:v>
                </c:pt>
                <c:pt idx="3">
                  <c:v>44435</c:v>
                </c:pt>
                <c:pt idx="4">
                  <c:v>40445</c:v>
                </c:pt>
              </c:numCache>
            </c:numRef>
          </c:val>
          <c:smooth val="0"/>
        </c:ser>
        <c:dLbls>
          <c:showLegendKey val="0"/>
          <c:showVal val="0"/>
          <c:showCatName val="0"/>
          <c:showSerName val="0"/>
          <c:showPercent val="0"/>
          <c:showBubbleSize val="0"/>
        </c:dLbls>
        <c:marker val="1"/>
        <c:smooth val="0"/>
        <c:axId val="329996920"/>
        <c:axId val="329997312"/>
      </c:lineChart>
      <c:catAx>
        <c:axId val="329996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997312"/>
        <c:crosses val="autoZero"/>
        <c:auto val="1"/>
        <c:lblAlgn val="ctr"/>
        <c:lblOffset val="100"/>
        <c:tickLblSkip val="1"/>
        <c:tickMarkSkip val="1"/>
        <c:noMultiLvlLbl val="0"/>
      </c:catAx>
      <c:valAx>
        <c:axId val="3299973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996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2.74</c:v>
                </c:pt>
                <c:pt idx="1">
                  <c:v>2.84</c:v>
                </c:pt>
                <c:pt idx="2">
                  <c:v>3.53</c:v>
                </c:pt>
                <c:pt idx="3">
                  <c:v>2.35</c:v>
                </c:pt>
                <c:pt idx="4">
                  <c:v>4.84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7.88</c:v>
                </c:pt>
                <c:pt idx="1">
                  <c:v>9.1999999999999993</c:v>
                </c:pt>
                <c:pt idx="2">
                  <c:v>10.73</c:v>
                </c:pt>
                <c:pt idx="3">
                  <c:v>10.95</c:v>
                </c:pt>
                <c:pt idx="4">
                  <c:v>11.01</c:v>
                </c:pt>
              </c:numCache>
            </c:numRef>
          </c:val>
        </c:ser>
        <c:dLbls>
          <c:showLegendKey val="0"/>
          <c:showVal val="0"/>
          <c:showCatName val="0"/>
          <c:showSerName val="0"/>
          <c:showPercent val="0"/>
          <c:showBubbleSize val="0"/>
        </c:dLbls>
        <c:gapWidth val="250"/>
        <c:overlap val="100"/>
        <c:axId val="329998096"/>
        <c:axId val="329998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4.25</c:v>
                </c:pt>
                <c:pt idx="1">
                  <c:v>1.93</c:v>
                </c:pt>
                <c:pt idx="2">
                  <c:v>2.08</c:v>
                </c:pt>
                <c:pt idx="3">
                  <c:v>-0.75</c:v>
                </c:pt>
                <c:pt idx="4">
                  <c:v>2.52</c:v>
                </c:pt>
              </c:numCache>
            </c:numRef>
          </c:val>
          <c:smooth val="0"/>
        </c:ser>
        <c:dLbls>
          <c:showLegendKey val="0"/>
          <c:showVal val="0"/>
          <c:showCatName val="0"/>
          <c:showSerName val="0"/>
          <c:showPercent val="0"/>
          <c:showBubbleSize val="0"/>
        </c:dLbls>
        <c:marker val="1"/>
        <c:smooth val="0"/>
        <c:axId val="329998096"/>
        <c:axId val="329998488"/>
      </c:lineChart>
      <c:catAx>
        <c:axId val="32999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9998488"/>
        <c:crosses val="autoZero"/>
        <c:auto val="1"/>
        <c:lblAlgn val="ctr"/>
        <c:lblOffset val="100"/>
        <c:tickLblSkip val="1"/>
        <c:tickMarkSkip val="1"/>
        <c:noMultiLvlLbl val="0"/>
      </c:catAx>
      <c:valAx>
        <c:axId val="329998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99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c:v>
                </c:pt>
                <c:pt idx="2">
                  <c:v>#N/A</c:v>
                </c:pt>
                <c:pt idx="3">
                  <c:v>0.22</c:v>
                </c:pt>
                <c:pt idx="4">
                  <c:v>#N/A</c:v>
                </c:pt>
                <c:pt idx="5">
                  <c:v>0.13</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鳴門市介護保険事業特別会計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0.26</c:v>
                </c:pt>
                <c:pt idx="4">
                  <c:v>#N/A</c:v>
                </c:pt>
                <c:pt idx="5">
                  <c:v>0.47</c:v>
                </c:pt>
                <c:pt idx="6">
                  <c:v>#N/A</c:v>
                </c:pt>
                <c:pt idx="7">
                  <c:v>0.25</c:v>
                </c:pt>
                <c:pt idx="8">
                  <c:v>#N/A</c:v>
                </c:pt>
                <c:pt idx="9">
                  <c:v>0.13</c:v>
                </c:pt>
              </c:numCache>
            </c:numRef>
          </c:val>
        </c:ser>
        <c:ser>
          <c:idx val="3"/>
          <c:order val="3"/>
          <c:tx>
            <c:strRef>
              <c:f>データシート!$A$30</c:f>
              <c:strCache>
                <c:ptCount val="1"/>
                <c:pt idx="0">
                  <c:v>鳴門市後期高齢者医療特別会計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0.11</c:v>
                </c:pt>
                <c:pt idx="2">
                  <c:v>#N/A</c:v>
                </c:pt>
                <c:pt idx="3">
                  <c:v>0.11</c:v>
                </c:pt>
                <c:pt idx="4">
                  <c:v>#N/A</c:v>
                </c:pt>
                <c:pt idx="5">
                  <c:v>0.14000000000000001</c:v>
                </c:pt>
                <c:pt idx="6">
                  <c:v>#N/A</c:v>
                </c:pt>
                <c:pt idx="7">
                  <c:v>0.11</c:v>
                </c:pt>
                <c:pt idx="8">
                  <c:v>#N/A</c:v>
                </c:pt>
                <c:pt idx="9">
                  <c:v>0.15</c:v>
                </c:pt>
              </c:numCache>
            </c:numRef>
          </c:val>
        </c:ser>
        <c:ser>
          <c:idx val="4"/>
          <c:order val="4"/>
          <c:tx>
            <c:strRef>
              <c:f>データシート!$A$31</c:f>
              <c:strCache>
                <c:ptCount val="1"/>
                <c:pt idx="0">
                  <c:v>鳴門市公共下水道事業特別会計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0.08</c:v>
                </c:pt>
                <c:pt idx="4">
                  <c:v>#N/A</c:v>
                </c:pt>
                <c:pt idx="5">
                  <c:v>0.11</c:v>
                </c:pt>
                <c:pt idx="6">
                  <c:v>#N/A</c:v>
                </c:pt>
                <c:pt idx="7">
                  <c:v>0.06</c:v>
                </c:pt>
                <c:pt idx="8">
                  <c:v>#N/A</c:v>
                </c:pt>
                <c:pt idx="9">
                  <c:v>0.15</c:v>
                </c:pt>
              </c:numCache>
            </c:numRef>
          </c:val>
        </c:ser>
        <c:ser>
          <c:idx val="5"/>
          <c:order val="5"/>
          <c:tx>
            <c:strRef>
              <c:f>データシート!$A$32</c:f>
              <c:strCache>
                <c:ptCount val="1"/>
                <c:pt idx="0">
                  <c:v>鳴門市産業団地開発事業特別会計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0.36</c:v>
                </c:pt>
                <c:pt idx="8">
                  <c:v>#N/A</c:v>
                </c:pt>
                <c:pt idx="9">
                  <c:v>0.7</c:v>
                </c:pt>
              </c:numCache>
            </c:numRef>
          </c:val>
        </c:ser>
        <c:ser>
          <c:idx val="6"/>
          <c:order val="6"/>
          <c:tx>
            <c:strRef>
              <c:f>データシート!$A$33</c:f>
              <c:strCache>
                <c:ptCount val="1"/>
                <c:pt idx="0">
                  <c:v>鳴門市国民健康保険事業特別会計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1.5</c:v>
                </c:pt>
                <c:pt idx="2">
                  <c:v>#N/A</c:v>
                </c:pt>
                <c:pt idx="3">
                  <c:v>0.05</c:v>
                </c:pt>
                <c:pt idx="4">
                  <c:v>#N/A</c:v>
                </c:pt>
                <c:pt idx="5">
                  <c:v>0.65</c:v>
                </c:pt>
                <c:pt idx="6">
                  <c:v>#N/A</c:v>
                </c:pt>
                <c:pt idx="7">
                  <c:v>1.43</c:v>
                </c:pt>
                <c:pt idx="8">
                  <c:v>#N/A</c:v>
                </c:pt>
                <c:pt idx="9">
                  <c:v>1.38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2.72</c:v>
                </c:pt>
                <c:pt idx="2">
                  <c:v>#N/A</c:v>
                </c:pt>
                <c:pt idx="3">
                  <c:v>2.83</c:v>
                </c:pt>
                <c:pt idx="4">
                  <c:v>#N/A</c:v>
                </c:pt>
                <c:pt idx="5">
                  <c:v>3.52</c:v>
                </c:pt>
                <c:pt idx="6">
                  <c:v>#N/A</c:v>
                </c:pt>
                <c:pt idx="7">
                  <c:v>2.34</c:v>
                </c:pt>
                <c:pt idx="8">
                  <c:v>#N/A</c:v>
                </c:pt>
                <c:pt idx="9">
                  <c:v>4.83</c:v>
                </c:pt>
              </c:numCache>
            </c:numRef>
          </c:val>
        </c:ser>
        <c:ser>
          <c:idx val="8"/>
          <c:order val="8"/>
          <c:tx>
            <c:strRef>
              <c:f>データシート!$A$35</c:f>
              <c:strCache>
                <c:ptCount val="1"/>
                <c:pt idx="0">
                  <c:v>鳴門市水道事業会計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5.82</c:v>
                </c:pt>
                <c:pt idx="2">
                  <c:v>#N/A</c:v>
                </c:pt>
                <c:pt idx="3">
                  <c:v>6.15</c:v>
                </c:pt>
                <c:pt idx="4">
                  <c:v>#N/A</c:v>
                </c:pt>
                <c:pt idx="5">
                  <c:v>9.92</c:v>
                </c:pt>
                <c:pt idx="6">
                  <c:v>#N/A</c:v>
                </c:pt>
                <c:pt idx="7">
                  <c:v>10.54</c:v>
                </c:pt>
                <c:pt idx="8">
                  <c:v>#N/A</c:v>
                </c:pt>
                <c:pt idx="9">
                  <c:v>11.39</c:v>
                </c:pt>
              </c:numCache>
            </c:numRef>
          </c:val>
        </c:ser>
        <c:ser>
          <c:idx val="9"/>
          <c:order val="9"/>
          <c:tx>
            <c:strRef>
              <c:f>データシート!$A$36</c:f>
              <c:strCache>
                <c:ptCount val="1"/>
                <c:pt idx="0">
                  <c:v>鳴門市モーターボート競走事業会計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19.41</c:v>
                </c:pt>
                <c:pt idx="2">
                  <c:v>#N/A</c:v>
                </c:pt>
                <c:pt idx="3">
                  <c:v>26.06</c:v>
                </c:pt>
                <c:pt idx="4">
                  <c:v>#N/A</c:v>
                </c:pt>
                <c:pt idx="5">
                  <c:v>36.01</c:v>
                </c:pt>
                <c:pt idx="6">
                  <c:v>#N/A</c:v>
                </c:pt>
                <c:pt idx="7">
                  <c:v>44.37</c:v>
                </c:pt>
                <c:pt idx="8">
                  <c:v>#N/A</c:v>
                </c:pt>
                <c:pt idx="9">
                  <c:v>46.37</c:v>
                </c:pt>
              </c:numCache>
            </c:numRef>
          </c:val>
        </c:ser>
        <c:dLbls>
          <c:showLegendKey val="0"/>
          <c:showVal val="0"/>
          <c:showCatName val="0"/>
          <c:showSerName val="0"/>
          <c:showPercent val="0"/>
          <c:showBubbleSize val="0"/>
        </c:dLbls>
        <c:gapWidth val="150"/>
        <c:overlap val="100"/>
        <c:axId val="329999272"/>
        <c:axId val="329999664"/>
      </c:barChart>
      <c:catAx>
        <c:axId val="329999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9999664"/>
        <c:crosses val="autoZero"/>
        <c:auto val="1"/>
        <c:lblAlgn val="ctr"/>
        <c:lblOffset val="100"/>
        <c:tickLblSkip val="1"/>
        <c:tickMarkSkip val="1"/>
        <c:noMultiLvlLbl val="0"/>
      </c:catAx>
      <c:valAx>
        <c:axId val="32999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999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1394</c:v>
                </c:pt>
                <c:pt idx="5">
                  <c:v>1461</c:v>
                </c:pt>
                <c:pt idx="8">
                  <c:v>1499</c:v>
                </c:pt>
                <c:pt idx="11">
                  <c:v>1553</c:v>
                </c:pt>
                <c:pt idx="14">
                  <c:v>1621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237</c:v>
                </c:pt>
                <c:pt idx="3">
                  <c:v>281</c:v>
                </c:pt>
                <c:pt idx="6">
                  <c:v>286</c:v>
                </c:pt>
                <c:pt idx="9">
                  <c:v>281</c:v>
                </c:pt>
                <c:pt idx="12">
                  <c:v>298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c:v>
                </c:pt>
                <c:pt idx="3">
                  <c:v>3</c:v>
                </c:pt>
                <c:pt idx="6">
                  <c:v>3</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3004</c:v>
                </c:pt>
                <c:pt idx="3">
                  <c:v>3094</c:v>
                </c:pt>
                <c:pt idx="6">
                  <c:v>3062</c:v>
                </c:pt>
                <c:pt idx="9">
                  <c:v>3156</c:v>
                </c:pt>
                <c:pt idx="12">
                  <c:v>3210</c:v>
                </c:pt>
              </c:numCache>
            </c:numRef>
          </c:val>
        </c:ser>
        <c:dLbls>
          <c:showLegendKey val="0"/>
          <c:showVal val="0"/>
          <c:showCatName val="0"/>
          <c:showSerName val="0"/>
          <c:showPercent val="0"/>
          <c:showBubbleSize val="0"/>
        </c:dLbls>
        <c:gapWidth val="100"/>
        <c:overlap val="100"/>
        <c:axId val="346470624"/>
        <c:axId val="346471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1850</c:v>
                </c:pt>
                <c:pt idx="2">
                  <c:v>#N/A</c:v>
                </c:pt>
                <c:pt idx="3">
                  <c:v>#N/A</c:v>
                </c:pt>
                <c:pt idx="4">
                  <c:v>1917</c:v>
                </c:pt>
                <c:pt idx="5">
                  <c:v>#N/A</c:v>
                </c:pt>
                <c:pt idx="6">
                  <c:v>#N/A</c:v>
                </c:pt>
                <c:pt idx="7">
                  <c:v>1852</c:v>
                </c:pt>
                <c:pt idx="8">
                  <c:v>#N/A</c:v>
                </c:pt>
                <c:pt idx="9">
                  <c:v>#N/A</c:v>
                </c:pt>
                <c:pt idx="10">
                  <c:v>1884</c:v>
                </c:pt>
                <c:pt idx="11">
                  <c:v>#N/A</c:v>
                </c:pt>
                <c:pt idx="12">
                  <c:v>#N/A</c:v>
                </c:pt>
                <c:pt idx="13">
                  <c:v>1887</c:v>
                </c:pt>
                <c:pt idx="14">
                  <c:v>#N/A</c:v>
                </c:pt>
              </c:numCache>
            </c:numRef>
          </c:val>
          <c:smooth val="0"/>
        </c:ser>
        <c:dLbls>
          <c:showLegendKey val="0"/>
          <c:showVal val="0"/>
          <c:showCatName val="0"/>
          <c:showSerName val="0"/>
          <c:showPercent val="0"/>
          <c:showBubbleSize val="0"/>
        </c:dLbls>
        <c:marker val="1"/>
        <c:smooth val="0"/>
        <c:axId val="346470624"/>
        <c:axId val="346471016"/>
      </c:lineChart>
      <c:catAx>
        <c:axId val="34647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6471016"/>
        <c:crosses val="autoZero"/>
        <c:auto val="1"/>
        <c:lblAlgn val="ctr"/>
        <c:lblOffset val="100"/>
        <c:tickLblSkip val="1"/>
        <c:tickMarkSkip val="1"/>
        <c:noMultiLvlLbl val="0"/>
      </c:catAx>
      <c:valAx>
        <c:axId val="346471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47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16181</c:v>
                </c:pt>
                <c:pt idx="5">
                  <c:v>16505</c:v>
                </c:pt>
                <c:pt idx="8">
                  <c:v>16697</c:v>
                </c:pt>
                <c:pt idx="11">
                  <c:v>17250</c:v>
                </c:pt>
                <c:pt idx="14">
                  <c:v>17994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446</c:v>
                </c:pt>
                <c:pt idx="5">
                  <c:v>411</c:v>
                </c:pt>
                <c:pt idx="8">
                  <c:v>393</c:v>
                </c:pt>
                <c:pt idx="11">
                  <c:v>387</c:v>
                </c:pt>
                <c:pt idx="14">
                  <c:v>543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4745</c:v>
                </c:pt>
                <c:pt idx="5">
                  <c:v>4535</c:v>
                </c:pt>
                <c:pt idx="8">
                  <c:v>4456</c:v>
                </c:pt>
                <c:pt idx="11">
                  <c:v>4230</c:v>
                </c:pt>
                <c:pt idx="14">
                  <c:v>3589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4974</c:v>
                </c:pt>
                <c:pt idx="3">
                  <c:v>4647</c:v>
                </c:pt>
                <c:pt idx="6">
                  <c:v>4322</c:v>
                </c:pt>
                <c:pt idx="9">
                  <c:v>4334</c:v>
                </c:pt>
                <c:pt idx="12">
                  <c:v>3784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5131</c:v>
                </c:pt>
                <c:pt idx="3">
                  <c:v>5040</c:v>
                </c:pt>
                <c:pt idx="6">
                  <c:v>4918</c:v>
                </c:pt>
                <c:pt idx="9">
                  <c:v>5350</c:v>
                </c:pt>
                <c:pt idx="12">
                  <c:v>5492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27512</c:v>
                </c:pt>
                <c:pt idx="3">
                  <c:v>27076</c:v>
                </c:pt>
                <c:pt idx="6">
                  <c:v>27064</c:v>
                </c:pt>
                <c:pt idx="9">
                  <c:v>26807</c:v>
                </c:pt>
                <c:pt idx="12">
                  <c:v>26569</c:v>
                </c:pt>
              </c:numCache>
            </c:numRef>
          </c:val>
        </c:ser>
        <c:dLbls>
          <c:showLegendKey val="0"/>
          <c:showVal val="0"/>
          <c:showCatName val="0"/>
          <c:showSerName val="0"/>
          <c:showPercent val="0"/>
          <c:showBubbleSize val="0"/>
        </c:dLbls>
        <c:gapWidth val="100"/>
        <c:overlap val="100"/>
        <c:axId val="346471800"/>
        <c:axId val="346472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16245</c:v>
                </c:pt>
                <c:pt idx="2">
                  <c:v>#N/A</c:v>
                </c:pt>
                <c:pt idx="3">
                  <c:v>#N/A</c:v>
                </c:pt>
                <c:pt idx="4">
                  <c:v>15311</c:v>
                </c:pt>
                <c:pt idx="5">
                  <c:v>#N/A</c:v>
                </c:pt>
                <c:pt idx="6">
                  <c:v>#N/A</c:v>
                </c:pt>
                <c:pt idx="7">
                  <c:v>14758</c:v>
                </c:pt>
                <c:pt idx="8">
                  <c:v>#N/A</c:v>
                </c:pt>
                <c:pt idx="9">
                  <c:v>#N/A</c:v>
                </c:pt>
                <c:pt idx="10">
                  <c:v>14625</c:v>
                </c:pt>
                <c:pt idx="11">
                  <c:v>#N/A</c:v>
                </c:pt>
                <c:pt idx="12">
                  <c:v>#N/A</c:v>
                </c:pt>
                <c:pt idx="13">
                  <c:v>13719</c:v>
                </c:pt>
                <c:pt idx="14">
                  <c:v>#N/A</c:v>
                </c:pt>
              </c:numCache>
            </c:numRef>
          </c:val>
          <c:smooth val="0"/>
        </c:ser>
        <c:dLbls>
          <c:showLegendKey val="0"/>
          <c:showVal val="0"/>
          <c:showCatName val="0"/>
          <c:showSerName val="0"/>
          <c:showPercent val="0"/>
          <c:showBubbleSize val="0"/>
        </c:dLbls>
        <c:marker val="1"/>
        <c:smooth val="0"/>
        <c:axId val="346471800"/>
        <c:axId val="346472192"/>
      </c:lineChart>
      <c:catAx>
        <c:axId val="346471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6472192"/>
        <c:crosses val="autoZero"/>
        <c:auto val="1"/>
        <c:lblAlgn val="ctr"/>
        <c:lblOffset val="100"/>
        <c:tickLblSkip val="1"/>
        <c:tickMarkSkip val="1"/>
        <c:noMultiLvlLbl val="0"/>
      </c:catAx>
      <c:valAx>
        <c:axId val="346472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471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徳島県鳴門市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60,784
60,444
135.66
23,758,498
23,004,488
652,558
13,483,398
26,568,686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115.3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引く景気低迷で大幅な市税の伸びが見込めない中、地震・津波等の防災対策事業として、教育施設をはじめとする公共施設の耐震化を進めており、限られた財源を有効に活用するため、職員一人あたりの人口を１００人以上とする定員管理適正化の実現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24493</xdr:rowOff>
    </xdr:from>
    <xdr:to>
      <xdr:col>7</xdr:col>
      <xdr:colOff>152400</xdr:colOff>
      <xdr:row>41</xdr:row>
      <xdr:rowOff>24493</xdr:rowOff>
    </xdr:to>
    <xdr:cxnSp macro="">
      <xdr:nvCxnSpPr>
        <xdr:cNvPr id="69" name="直線コネクタ 68"/>
        <xdr:cNvCxnSpPr/>
      </xdr:nvCxnSpPr>
      <xdr:spPr>
        <a:xfrm>
          <a:off x="4114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24493</xdr:rowOff>
    </xdr:from>
    <xdr:to>
      <xdr:col>6</xdr:col>
      <xdr:colOff>0</xdr:colOff>
      <xdr:row>41</xdr:row>
      <xdr:rowOff>58965</xdr:rowOff>
    </xdr:to>
    <xdr:cxnSp macro="">
      <xdr:nvCxnSpPr>
        <xdr:cNvPr id="72" name="直線コネクタ 71"/>
        <xdr:cNvCxnSpPr/>
      </xdr:nvCxnSpPr>
      <xdr:spPr>
        <a:xfrm flipV="1">
          <a:off x="3225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41728</xdr:rowOff>
    </xdr:from>
    <xdr:to>
      <xdr:col>4</xdr:col>
      <xdr:colOff>482600</xdr:colOff>
      <xdr:row>41</xdr:row>
      <xdr:rowOff>58965</xdr:rowOff>
    </xdr:to>
    <xdr:cxnSp macro="">
      <xdr:nvCxnSpPr>
        <xdr:cNvPr id="75" name="直線コネクタ 74"/>
        <xdr:cNvCxnSpPr/>
      </xdr:nvCxnSpPr>
      <xdr:spPr>
        <a:xfrm>
          <a:off x="2336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24493</xdr:rowOff>
    </xdr:from>
    <xdr:to>
      <xdr:col>3</xdr:col>
      <xdr:colOff>279400</xdr:colOff>
      <xdr:row>41</xdr:row>
      <xdr:rowOff>41728</xdr:rowOff>
    </xdr:to>
    <xdr:cxnSp macro="">
      <xdr:nvCxnSpPr>
        <xdr:cNvPr id="78" name="直線コネクタ 77"/>
        <xdr:cNvCxnSpPr/>
      </xdr:nvCxnSpPr>
      <xdr:spPr>
        <a:xfrm>
          <a:off x="1447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88" name="円/楕円 87"/>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161670</xdr:rowOff>
    </xdr:from>
    <xdr:ext cx="762000" cy="259045"/>
    <xdr:sp macro="" textlink="">
      <xdr:nvSpPr>
        <xdr:cNvPr id="89"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145143</xdr:rowOff>
    </xdr:from>
    <xdr:to>
      <xdr:col>6</xdr:col>
      <xdr:colOff>50800</xdr:colOff>
      <xdr:row>41</xdr:row>
      <xdr:rowOff>75293</xdr:rowOff>
    </xdr:to>
    <xdr:sp macro="" textlink="">
      <xdr:nvSpPr>
        <xdr:cNvPr id="90" name="円/楕円 89"/>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91" name="テキスト ボックス 90"/>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8165</xdr:rowOff>
    </xdr:from>
    <xdr:to>
      <xdr:col>4</xdr:col>
      <xdr:colOff>533400</xdr:colOff>
      <xdr:row>41</xdr:row>
      <xdr:rowOff>109765</xdr:rowOff>
    </xdr:to>
    <xdr:sp macro="" textlink="">
      <xdr:nvSpPr>
        <xdr:cNvPr id="92" name="円/楕円 91"/>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119942</xdr:rowOff>
    </xdr:from>
    <xdr:ext cx="762000" cy="259045"/>
    <xdr:sp macro="" textlink="">
      <xdr:nvSpPr>
        <xdr:cNvPr id="93" name="テキスト ボックス 92"/>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162378</xdr:rowOff>
    </xdr:from>
    <xdr:to>
      <xdr:col>3</xdr:col>
      <xdr:colOff>330200</xdr:colOff>
      <xdr:row>41</xdr:row>
      <xdr:rowOff>92528</xdr:rowOff>
    </xdr:to>
    <xdr:sp macro="" textlink="">
      <xdr:nvSpPr>
        <xdr:cNvPr id="94" name="円/楕円 93"/>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95" name="テキスト ボックス 94"/>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96" name="円/楕円 95"/>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85470</xdr:rowOff>
    </xdr:from>
    <xdr:ext cx="762000" cy="259045"/>
    <xdr:sp macro="" textlink="">
      <xdr:nvSpPr>
        <xdr:cNvPr id="97" name="テキスト ボックス 96"/>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税の収入減、予防接種事業や妊婦健康診査の一般財源化などによる、物件費の増や下水道特別会計や後期高齢者医療特別会計などへの繰出金の増により悪化していた。しかし、地方交付税交付金や普通交付税の増加などによる歳入の増や、退職手当債の発行による退職手当の特定財源化などにより、経常収支比率は改善され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今後も扶助費の増大や地方税の収入減の傾向は続く見込みのため、光熱水費などの経常経費の縮減を今まで以上に努める。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63754</xdr:rowOff>
    </xdr:from>
    <xdr:to>
      <xdr:col>7</xdr:col>
      <xdr:colOff>152400</xdr:colOff>
      <xdr:row>62</xdr:row>
      <xdr:rowOff>121666</xdr:rowOff>
    </xdr:to>
    <xdr:cxnSp macro="">
      <xdr:nvCxnSpPr>
        <xdr:cNvPr id="130" name="直線コネクタ 129"/>
        <xdr:cNvCxnSpPr/>
      </xdr:nvCxnSpPr>
      <xdr:spPr>
        <a:xfrm flipV="1">
          <a:off x="4114800" y="1069365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73406</xdr:rowOff>
    </xdr:from>
    <xdr:to>
      <xdr:col>6</xdr:col>
      <xdr:colOff>0</xdr:colOff>
      <xdr:row>62</xdr:row>
      <xdr:rowOff>121666</xdr:rowOff>
    </xdr:to>
    <xdr:cxnSp macro="">
      <xdr:nvCxnSpPr>
        <xdr:cNvPr id="133" name="直線コネクタ 132"/>
        <xdr:cNvCxnSpPr/>
      </xdr:nvCxnSpPr>
      <xdr:spPr>
        <a:xfrm>
          <a:off x="3225800" y="1070330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54102</xdr:rowOff>
    </xdr:from>
    <xdr:to>
      <xdr:col>4</xdr:col>
      <xdr:colOff>482600</xdr:colOff>
      <xdr:row>62</xdr:row>
      <xdr:rowOff>73406</xdr:rowOff>
    </xdr:to>
    <xdr:cxnSp macro="">
      <xdr:nvCxnSpPr>
        <xdr:cNvPr id="136" name="直線コネクタ 135"/>
        <xdr:cNvCxnSpPr/>
      </xdr:nvCxnSpPr>
      <xdr:spPr>
        <a:xfrm>
          <a:off x="2336800" y="1068400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8382</xdr:rowOff>
    </xdr:from>
    <xdr:to>
      <xdr:col>3</xdr:col>
      <xdr:colOff>279400</xdr:colOff>
      <xdr:row>62</xdr:row>
      <xdr:rowOff>54102</xdr:rowOff>
    </xdr:to>
    <xdr:cxnSp macro="">
      <xdr:nvCxnSpPr>
        <xdr:cNvPr id="139" name="直線コネクタ 138"/>
        <xdr:cNvCxnSpPr/>
      </xdr:nvCxnSpPr>
      <xdr:spPr>
        <a:xfrm>
          <a:off x="1447800" y="1046683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12954</xdr:rowOff>
    </xdr:from>
    <xdr:to>
      <xdr:col>7</xdr:col>
      <xdr:colOff>203200</xdr:colOff>
      <xdr:row>62</xdr:row>
      <xdr:rowOff>114554</xdr:rowOff>
    </xdr:to>
    <xdr:sp macro="" textlink="">
      <xdr:nvSpPr>
        <xdr:cNvPr id="149" name="円/楕円 148"/>
        <xdr:cNvSpPr/>
      </xdr:nvSpPr>
      <xdr:spPr>
        <a:xfrm>
          <a:off x="49022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156481</xdr:rowOff>
    </xdr:from>
    <xdr:ext cx="762000" cy="259045"/>
    <xdr:sp macro="" textlink="">
      <xdr:nvSpPr>
        <xdr:cNvPr id="150" name="財政構造の弾力性該当値テキスト"/>
        <xdr:cNvSpPr txBox="1"/>
      </xdr:nvSpPr>
      <xdr:spPr>
        <a:xfrm>
          <a:off x="5041900" y="106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70866</xdr:rowOff>
    </xdr:from>
    <xdr:to>
      <xdr:col>6</xdr:col>
      <xdr:colOff>50800</xdr:colOff>
      <xdr:row>63</xdr:row>
      <xdr:rowOff>1016</xdr:rowOff>
    </xdr:to>
    <xdr:sp macro="" textlink="">
      <xdr:nvSpPr>
        <xdr:cNvPr id="151" name="円/楕円 150"/>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157243</xdr:rowOff>
    </xdr:from>
    <xdr:ext cx="736600" cy="259045"/>
    <xdr:sp macro="" textlink="">
      <xdr:nvSpPr>
        <xdr:cNvPr id="152" name="テキスト ボックス 151"/>
        <xdr:cNvSpPr txBox="1"/>
      </xdr:nvSpPr>
      <xdr:spPr>
        <a:xfrm>
          <a:off x="3733800" y="10787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22606</xdr:rowOff>
    </xdr:from>
    <xdr:to>
      <xdr:col>4</xdr:col>
      <xdr:colOff>533400</xdr:colOff>
      <xdr:row>62</xdr:row>
      <xdr:rowOff>124206</xdr:rowOff>
    </xdr:to>
    <xdr:sp macro="" textlink="">
      <xdr:nvSpPr>
        <xdr:cNvPr id="153" name="円/楕円 152"/>
        <xdr:cNvSpPr/>
      </xdr:nvSpPr>
      <xdr:spPr>
        <a:xfrm>
          <a:off x="3175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108983</xdr:rowOff>
    </xdr:from>
    <xdr:ext cx="762000" cy="259045"/>
    <xdr:sp macro="" textlink="">
      <xdr:nvSpPr>
        <xdr:cNvPr id="154" name="テキスト ボックス 153"/>
        <xdr:cNvSpPr txBox="1"/>
      </xdr:nvSpPr>
      <xdr:spPr>
        <a:xfrm>
          <a:off x="2844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3302</xdr:rowOff>
    </xdr:from>
    <xdr:to>
      <xdr:col>3</xdr:col>
      <xdr:colOff>330200</xdr:colOff>
      <xdr:row>62</xdr:row>
      <xdr:rowOff>104902</xdr:rowOff>
    </xdr:to>
    <xdr:sp macro="" textlink="">
      <xdr:nvSpPr>
        <xdr:cNvPr id="155" name="円/楕円 154"/>
        <xdr:cNvSpPr/>
      </xdr:nvSpPr>
      <xdr:spPr>
        <a:xfrm>
          <a:off x="2286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89679</xdr:rowOff>
    </xdr:from>
    <xdr:ext cx="762000" cy="259045"/>
    <xdr:sp macro="" textlink="">
      <xdr:nvSpPr>
        <xdr:cNvPr id="156" name="テキスト ボックス 155"/>
        <xdr:cNvSpPr txBox="1"/>
      </xdr:nvSpPr>
      <xdr:spPr>
        <a:xfrm>
          <a:off x="1955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129032</xdr:rowOff>
    </xdr:from>
    <xdr:to>
      <xdr:col>2</xdr:col>
      <xdr:colOff>127000</xdr:colOff>
      <xdr:row>61</xdr:row>
      <xdr:rowOff>59182</xdr:rowOff>
    </xdr:to>
    <xdr:sp macro="" textlink="">
      <xdr:nvSpPr>
        <xdr:cNvPr id="157" name="円/楕円 156"/>
        <xdr:cNvSpPr/>
      </xdr:nvSpPr>
      <xdr:spPr>
        <a:xfrm>
          <a:off x="1397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43959</xdr:rowOff>
    </xdr:from>
    <xdr:ext cx="762000" cy="259045"/>
    <xdr:sp macro="" textlink="">
      <xdr:nvSpPr>
        <xdr:cNvPr id="158" name="テキスト ボックス 157"/>
        <xdr:cNvSpPr txBox="1"/>
      </xdr:nvSpPr>
      <xdr:spPr>
        <a:xfrm>
          <a:off x="10668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[118,203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他団体と比べ、人口</a:t>
          </a:r>
          <a:r>
            <a:rPr kumimoji="1" lang="en-US" altLang="ja-JP" sz="1300">
              <a:latin typeface="ＭＳ Ｐゴシック"/>
            </a:rPr>
            <a:t>100</a:t>
          </a:r>
          <a:r>
            <a:rPr kumimoji="1" lang="ja-JP" altLang="en-US" sz="1300">
              <a:latin typeface="ＭＳ Ｐゴシック"/>
            </a:rPr>
            <a:t>人あたりに占める職員数が多いことや直営の保育所や文化施設の維持管理等により、類似団体平均よりも高くなっている。現在も退職者不補充や特別職の給与カットなどを続けているが、指定管理者制度の推進や直営事業の見直し等によりさらなる人件費の抑制を進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143895</xdr:rowOff>
    </xdr:from>
    <xdr:to>
      <xdr:col>7</xdr:col>
      <xdr:colOff>152400</xdr:colOff>
      <xdr:row>81</xdr:row>
      <xdr:rowOff>150904</xdr:rowOff>
    </xdr:to>
    <xdr:cxnSp macro="">
      <xdr:nvCxnSpPr>
        <xdr:cNvPr id="192" name="直線コネクタ 191"/>
        <xdr:cNvCxnSpPr/>
      </xdr:nvCxnSpPr>
      <xdr:spPr>
        <a:xfrm>
          <a:off x="4114800" y="14031345"/>
          <a:ext cx="838200" cy="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135680</xdr:rowOff>
    </xdr:from>
    <xdr:ext cx="762000" cy="259045"/>
    <xdr:sp macro="" textlink="">
      <xdr:nvSpPr>
        <xdr:cNvPr id="193" name="人件費・物件費等の状況平均値テキスト"/>
        <xdr:cNvSpPr txBox="1"/>
      </xdr:nvSpPr>
      <xdr:spPr>
        <a:xfrm>
          <a:off x="5041900" y="140231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140821</xdr:rowOff>
    </xdr:from>
    <xdr:to>
      <xdr:col>6</xdr:col>
      <xdr:colOff>0</xdr:colOff>
      <xdr:row>81</xdr:row>
      <xdr:rowOff>143895</xdr:rowOff>
    </xdr:to>
    <xdr:cxnSp macro="">
      <xdr:nvCxnSpPr>
        <xdr:cNvPr id="195" name="直線コネクタ 194"/>
        <xdr:cNvCxnSpPr/>
      </xdr:nvCxnSpPr>
      <xdr:spPr>
        <a:xfrm>
          <a:off x="3225800" y="14028271"/>
          <a:ext cx="889000" cy="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140821</xdr:rowOff>
    </xdr:from>
    <xdr:to>
      <xdr:col>4</xdr:col>
      <xdr:colOff>482600</xdr:colOff>
      <xdr:row>82</xdr:row>
      <xdr:rowOff>2978</xdr:rowOff>
    </xdr:to>
    <xdr:cxnSp macro="">
      <xdr:nvCxnSpPr>
        <xdr:cNvPr id="198" name="直線コネクタ 197"/>
        <xdr:cNvCxnSpPr/>
      </xdr:nvCxnSpPr>
      <xdr:spPr>
        <a:xfrm flipV="1">
          <a:off x="2336800" y="14028271"/>
          <a:ext cx="889000" cy="3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162449</xdr:rowOff>
    </xdr:from>
    <xdr:to>
      <xdr:col>3</xdr:col>
      <xdr:colOff>279400</xdr:colOff>
      <xdr:row>82</xdr:row>
      <xdr:rowOff>2978</xdr:rowOff>
    </xdr:to>
    <xdr:cxnSp macro="">
      <xdr:nvCxnSpPr>
        <xdr:cNvPr id="201" name="直線コネクタ 200"/>
        <xdr:cNvCxnSpPr/>
      </xdr:nvCxnSpPr>
      <xdr:spPr>
        <a:xfrm>
          <a:off x="1447800" y="14049899"/>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100104</xdr:rowOff>
    </xdr:from>
    <xdr:to>
      <xdr:col>7</xdr:col>
      <xdr:colOff>203200</xdr:colOff>
      <xdr:row>82</xdr:row>
      <xdr:rowOff>30254</xdr:rowOff>
    </xdr:to>
    <xdr:sp macro="" textlink="">
      <xdr:nvSpPr>
        <xdr:cNvPr id="211" name="円/楕円 210"/>
        <xdr:cNvSpPr/>
      </xdr:nvSpPr>
      <xdr:spPr>
        <a:xfrm>
          <a:off x="4902200" y="1398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21381</xdr:rowOff>
    </xdr:from>
    <xdr:ext cx="762000" cy="259045"/>
    <xdr:sp macro="" textlink="">
      <xdr:nvSpPr>
        <xdr:cNvPr id="212" name="人件費・物件費等の状況該当値テキスト"/>
        <xdr:cNvSpPr txBox="1"/>
      </xdr:nvSpPr>
      <xdr:spPr>
        <a:xfrm>
          <a:off x="5041900" y="1390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118,203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93095</xdr:rowOff>
    </xdr:from>
    <xdr:to>
      <xdr:col>6</xdr:col>
      <xdr:colOff>50800</xdr:colOff>
      <xdr:row>82</xdr:row>
      <xdr:rowOff>23245</xdr:rowOff>
    </xdr:to>
    <xdr:sp macro="" textlink="">
      <xdr:nvSpPr>
        <xdr:cNvPr id="213" name="円/楕円 212"/>
        <xdr:cNvSpPr/>
      </xdr:nvSpPr>
      <xdr:spPr>
        <a:xfrm>
          <a:off x="4064000" y="139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33422</xdr:rowOff>
    </xdr:from>
    <xdr:ext cx="736600" cy="259045"/>
    <xdr:sp macro="" textlink="">
      <xdr:nvSpPr>
        <xdr:cNvPr id="214" name="テキスト ボックス 213"/>
        <xdr:cNvSpPr txBox="1"/>
      </xdr:nvSpPr>
      <xdr:spPr>
        <a:xfrm>
          <a:off x="3733800" y="1374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114,718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90021</xdr:rowOff>
    </xdr:from>
    <xdr:to>
      <xdr:col>4</xdr:col>
      <xdr:colOff>533400</xdr:colOff>
      <xdr:row>82</xdr:row>
      <xdr:rowOff>20171</xdr:rowOff>
    </xdr:to>
    <xdr:sp macro="" textlink="">
      <xdr:nvSpPr>
        <xdr:cNvPr id="215" name="円/楕円 214"/>
        <xdr:cNvSpPr/>
      </xdr:nvSpPr>
      <xdr:spPr>
        <a:xfrm>
          <a:off x="3175000" y="1397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30348</xdr:rowOff>
    </xdr:from>
    <xdr:ext cx="762000" cy="259045"/>
    <xdr:sp macro="" textlink="">
      <xdr:nvSpPr>
        <xdr:cNvPr id="216" name="テキスト ボックス 215"/>
        <xdr:cNvSpPr txBox="1"/>
      </xdr:nvSpPr>
      <xdr:spPr>
        <a:xfrm>
          <a:off x="2844800" y="1374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113,189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123628</xdr:rowOff>
    </xdr:from>
    <xdr:to>
      <xdr:col>3</xdr:col>
      <xdr:colOff>330200</xdr:colOff>
      <xdr:row>82</xdr:row>
      <xdr:rowOff>53778</xdr:rowOff>
    </xdr:to>
    <xdr:sp macro="" textlink="">
      <xdr:nvSpPr>
        <xdr:cNvPr id="217" name="円/楕円 216"/>
        <xdr:cNvSpPr/>
      </xdr:nvSpPr>
      <xdr:spPr>
        <a:xfrm>
          <a:off x="2286000" y="1401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38555</xdr:rowOff>
    </xdr:from>
    <xdr:ext cx="762000" cy="259045"/>
    <xdr:sp macro="" textlink="">
      <xdr:nvSpPr>
        <xdr:cNvPr id="218" name="テキスト ボックス 217"/>
        <xdr:cNvSpPr txBox="1"/>
      </xdr:nvSpPr>
      <xdr:spPr>
        <a:xfrm>
          <a:off x="1955800" y="140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129,902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111649</xdr:rowOff>
    </xdr:from>
    <xdr:to>
      <xdr:col>2</xdr:col>
      <xdr:colOff>127000</xdr:colOff>
      <xdr:row>82</xdr:row>
      <xdr:rowOff>41799</xdr:rowOff>
    </xdr:to>
    <xdr:sp macro="" textlink="">
      <xdr:nvSpPr>
        <xdr:cNvPr id="219" name="円/楕円 218"/>
        <xdr:cNvSpPr/>
      </xdr:nvSpPr>
      <xdr:spPr>
        <a:xfrm>
          <a:off x="1397000" y="1399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26576</xdr:rowOff>
    </xdr:from>
    <xdr:ext cx="762000" cy="259045"/>
    <xdr:sp macro="" textlink="">
      <xdr:nvSpPr>
        <xdr:cNvPr id="220" name="テキスト ボックス 219"/>
        <xdr:cNvSpPr txBox="1"/>
      </xdr:nvSpPr>
      <xdr:spPr>
        <a:xfrm>
          <a:off x="1066800" y="1408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年度から実施されていた国家公務員の給与の改定及び臨時特例に関する法律による国家公務員の給与削減措置により、平成</a:t>
          </a:r>
          <a:r>
            <a:rPr kumimoji="1" lang="en-US" altLang="ja-JP" sz="1300">
              <a:latin typeface="ＭＳ Ｐゴシック"/>
            </a:rPr>
            <a:t>25</a:t>
          </a:r>
          <a:r>
            <a:rPr kumimoji="1" lang="ja-JP" altLang="en-US" sz="1300">
              <a:latin typeface="ＭＳ Ｐゴシック"/>
            </a:rPr>
            <a:t>年度までに指数が大きく改善しており、平成</a:t>
          </a:r>
          <a:r>
            <a:rPr kumimoji="1" lang="en-US" altLang="ja-JP" sz="1300">
              <a:latin typeface="ＭＳ Ｐゴシック"/>
            </a:rPr>
            <a:t>26</a:t>
          </a:r>
          <a:r>
            <a:rPr kumimoji="1" lang="ja-JP" altLang="en-US" sz="1300">
              <a:latin typeface="ＭＳ Ｐゴシック"/>
            </a:rPr>
            <a:t>年度においても、昨年度と同様の数値であり引き続き類似団体内平均より良い状況である。</a:t>
          </a:r>
        </a:p>
        <a:p>
          <a:r>
            <a:rPr kumimoji="1" lang="ja-JP" altLang="en-US" sz="1300">
              <a:latin typeface="ＭＳ Ｐゴシック"/>
            </a:rPr>
            <a:t>これは、平成</a:t>
          </a:r>
          <a:r>
            <a:rPr kumimoji="1" lang="en-US" altLang="ja-JP" sz="1300">
              <a:latin typeface="ＭＳ Ｐゴシック"/>
            </a:rPr>
            <a:t>10</a:t>
          </a:r>
          <a:r>
            <a:rPr kumimoji="1" lang="ja-JP" altLang="en-US" sz="1300">
              <a:latin typeface="ＭＳ Ｐゴシック"/>
            </a:rPr>
            <a:t>年度より特別職の給与、管理職給料及び手当の減額を続けてきた効果と考えられ、今後も業務の実態を調査したうえで、特殊勤務手当の支給対象・支給基準を精査し、個別に見直しを行っていく必要がある。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85</xdr:row>
      <xdr:rowOff>15663</xdr:rowOff>
    </xdr:to>
    <xdr:cxnSp macro="">
      <xdr:nvCxnSpPr>
        <xdr:cNvPr id="254" name="直線コネクタ 253"/>
        <xdr:cNvCxnSpPr/>
      </xdr:nvCxnSpPr>
      <xdr:spPr>
        <a:xfrm>
          <a:off x="16179800" y="14588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15663</xdr:rowOff>
    </xdr:from>
    <xdr:to>
      <xdr:col>23</xdr:col>
      <xdr:colOff>406400</xdr:colOff>
      <xdr:row>88</xdr:row>
      <xdr:rowOff>112607</xdr:rowOff>
    </xdr:to>
    <xdr:cxnSp macro="">
      <xdr:nvCxnSpPr>
        <xdr:cNvPr id="257" name="直線コネクタ 256"/>
        <xdr:cNvCxnSpPr/>
      </xdr:nvCxnSpPr>
      <xdr:spPr>
        <a:xfrm flipV="1">
          <a:off x="15290800" y="14588913"/>
          <a:ext cx="889000" cy="6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80434</xdr:rowOff>
    </xdr:from>
    <xdr:to>
      <xdr:col>22</xdr:col>
      <xdr:colOff>203200</xdr:colOff>
      <xdr:row>88</xdr:row>
      <xdr:rowOff>112607</xdr:rowOff>
    </xdr:to>
    <xdr:cxnSp macro="">
      <xdr:nvCxnSpPr>
        <xdr:cNvPr id="260" name="直線コネクタ 259"/>
        <xdr:cNvCxnSpPr/>
      </xdr:nvCxnSpPr>
      <xdr:spPr>
        <a:xfrm>
          <a:off x="14401800" y="1516803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88</xdr:row>
      <xdr:rowOff>80434</xdr:rowOff>
    </xdr:to>
    <xdr:cxnSp macro="">
      <xdr:nvCxnSpPr>
        <xdr:cNvPr id="263" name="直線コネクタ 262"/>
        <xdr:cNvCxnSpPr/>
      </xdr:nvCxnSpPr>
      <xdr:spPr>
        <a:xfrm>
          <a:off x="13512800" y="14508480"/>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73" name="円/楕円 272"/>
        <xdr:cNvSpPr/>
      </xdr:nvSpPr>
      <xdr:spPr>
        <a:xfrm>
          <a:off x="169672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152840</xdr:rowOff>
    </xdr:from>
    <xdr:ext cx="762000" cy="259045"/>
    <xdr:sp macro="" textlink="">
      <xdr:nvSpPr>
        <xdr:cNvPr id="274" name="給与水準   （国との比較）該当値テキスト"/>
        <xdr:cNvSpPr txBox="1"/>
      </xdr:nvSpPr>
      <xdr:spPr>
        <a:xfrm>
          <a:off x="17106900" y="143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75" name="円/楕円 274"/>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76640</xdr:rowOff>
    </xdr:from>
    <xdr:ext cx="736600" cy="259045"/>
    <xdr:sp macro="" textlink="">
      <xdr:nvSpPr>
        <xdr:cNvPr id="276" name="テキスト ボックス 275"/>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61807</xdr:rowOff>
    </xdr:from>
    <xdr:to>
      <xdr:col>22</xdr:col>
      <xdr:colOff>254000</xdr:colOff>
      <xdr:row>88</xdr:row>
      <xdr:rowOff>163407</xdr:rowOff>
    </xdr:to>
    <xdr:sp macro="" textlink="">
      <xdr:nvSpPr>
        <xdr:cNvPr id="277" name="円/楕円 276"/>
        <xdr:cNvSpPr/>
      </xdr:nvSpPr>
      <xdr:spPr>
        <a:xfrm>
          <a:off x="15240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78" name="テキスト ボックス 277"/>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79" name="円/楕円 278"/>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80" name="テキスト ボックス 279"/>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81" name="円/楕円 280"/>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167657</xdr:rowOff>
    </xdr:from>
    <xdr:ext cx="762000" cy="259045"/>
    <xdr:sp macro="" textlink="">
      <xdr:nvSpPr>
        <xdr:cNvPr id="282" name="テキスト ボックス 281"/>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10</a:t>
          </a:r>
          <a:r>
            <a:rPr kumimoji="1" lang="ja-JP" altLang="en-US" sz="1300">
              <a:latin typeface="ＭＳ Ｐゴシック"/>
            </a:rPr>
            <a:t>年度に第</a:t>
          </a:r>
          <a:r>
            <a:rPr kumimoji="1" lang="en-US" altLang="ja-JP" sz="1300">
              <a:latin typeface="ＭＳ Ｐゴシック"/>
            </a:rPr>
            <a:t>1</a:t>
          </a:r>
          <a:r>
            <a:rPr kumimoji="1" lang="ja-JP" altLang="en-US" sz="1300">
              <a:latin typeface="ＭＳ Ｐゴシック"/>
            </a:rPr>
            <a:t>次定員管理適正化計画を策定して以降、第</a:t>
          </a:r>
          <a:r>
            <a:rPr kumimoji="1" lang="en-US" altLang="ja-JP" sz="1300">
              <a:latin typeface="ＭＳ Ｐゴシック"/>
            </a:rPr>
            <a:t>2</a:t>
          </a:r>
          <a:r>
            <a:rPr kumimoji="1" lang="ja-JP" altLang="en-US" sz="1300">
              <a:latin typeface="ＭＳ Ｐゴシック"/>
            </a:rPr>
            <a:t>次定員管理適正化計画、集中改革プラン、スーパー改革プランなどの取り組みを経て、</a:t>
          </a:r>
          <a:r>
            <a:rPr kumimoji="1" lang="en-US" altLang="ja-JP" sz="1300">
              <a:latin typeface="ＭＳ Ｐゴシック"/>
            </a:rPr>
            <a:t>16</a:t>
          </a:r>
          <a:r>
            <a:rPr kumimoji="1" lang="ja-JP" altLang="en-US" sz="1300">
              <a:latin typeface="ＭＳ Ｐゴシック"/>
            </a:rPr>
            <a:t>年間で約</a:t>
          </a:r>
          <a:r>
            <a:rPr kumimoji="1" lang="en-US" altLang="ja-JP" sz="1300">
              <a:latin typeface="ＭＳ Ｐゴシック"/>
            </a:rPr>
            <a:t>46%</a:t>
          </a:r>
          <a:r>
            <a:rPr kumimoji="1" lang="ja-JP" altLang="en-US" sz="1300">
              <a:latin typeface="ＭＳ Ｐゴシック"/>
            </a:rPr>
            <a:t>の職員削減を行ってきた。しかし、類似団体に比べ、経常経費に占める人件費の割合がなお高い状況にあることから、職員一人あたりの人口を１００人以上とする定員管理適正化の実現を図る。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156149</xdr:rowOff>
    </xdr:from>
    <xdr:to>
      <xdr:col>24</xdr:col>
      <xdr:colOff>558800</xdr:colOff>
      <xdr:row>61</xdr:row>
      <xdr:rowOff>169938</xdr:rowOff>
    </xdr:to>
    <xdr:cxnSp macro="">
      <xdr:nvCxnSpPr>
        <xdr:cNvPr id="319" name="直線コネクタ 318"/>
        <xdr:cNvCxnSpPr/>
      </xdr:nvCxnSpPr>
      <xdr:spPr>
        <a:xfrm flipV="1">
          <a:off x="16179800" y="10614599"/>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169938</xdr:rowOff>
    </xdr:from>
    <xdr:to>
      <xdr:col>23</xdr:col>
      <xdr:colOff>406400</xdr:colOff>
      <xdr:row>62</xdr:row>
      <xdr:rowOff>18022</xdr:rowOff>
    </xdr:to>
    <xdr:cxnSp macro="">
      <xdr:nvCxnSpPr>
        <xdr:cNvPr id="322" name="直線コネクタ 321"/>
        <xdr:cNvCxnSpPr/>
      </xdr:nvCxnSpPr>
      <xdr:spPr>
        <a:xfrm flipV="1">
          <a:off x="15290800" y="10628388"/>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9978</xdr:rowOff>
    </xdr:from>
    <xdr:to>
      <xdr:col>22</xdr:col>
      <xdr:colOff>203200</xdr:colOff>
      <xdr:row>62</xdr:row>
      <xdr:rowOff>18022</xdr:rowOff>
    </xdr:to>
    <xdr:cxnSp macro="">
      <xdr:nvCxnSpPr>
        <xdr:cNvPr id="325" name="直線コネクタ 324"/>
        <xdr:cNvCxnSpPr/>
      </xdr:nvCxnSpPr>
      <xdr:spPr>
        <a:xfrm>
          <a:off x="14401800" y="1063987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9978</xdr:rowOff>
    </xdr:from>
    <xdr:to>
      <xdr:col>21</xdr:col>
      <xdr:colOff>0</xdr:colOff>
      <xdr:row>62</xdr:row>
      <xdr:rowOff>86964</xdr:rowOff>
    </xdr:to>
    <xdr:cxnSp macro="">
      <xdr:nvCxnSpPr>
        <xdr:cNvPr id="328" name="直線コネクタ 327"/>
        <xdr:cNvCxnSpPr/>
      </xdr:nvCxnSpPr>
      <xdr:spPr>
        <a:xfrm flipV="1">
          <a:off x="13512800" y="10639878"/>
          <a:ext cx="8890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2" name="テキスト ボックス 331"/>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105349</xdr:rowOff>
    </xdr:from>
    <xdr:to>
      <xdr:col>24</xdr:col>
      <xdr:colOff>609600</xdr:colOff>
      <xdr:row>62</xdr:row>
      <xdr:rowOff>35499</xdr:rowOff>
    </xdr:to>
    <xdr:sp macro="" textlink="">
      <xdr:nvSpPr>
        <xdr:cNvPr id="338" name="円/楕円 337"/>
        <xdr:cNvSpPr/>
      </xdr:nvSpPr>
      <xdr:spPr>
        <a:xfrm>
          <a:off x="16967200" y="105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77426</xdr:rowOff>
    </xdr:from>
    <xdr:ext cx="762000" cy="259045"/>
    <xdr:sp macro="" textlink="">
      <xdr:nvSpPr>
        <xdr:cNvPr id="339" name="定員管理の状況該当値テキスト"/>
        <xdr:cNvSpPr txBox="1"/>
      </xdr:nvSpPr>
      <xdr:spPr>
        <a:xfrm>
          <a:off x="17106900" y="1053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119138</xdr:rowOff>
    </xdr:from>
    <xdr:to>
      <xdr:col>23</xdr:col>
      <xdr:colOff>457200</xdr:colOff>
      <xdr:row>62</xdr:row>
      <xdr:rowOff>49288</xdr:rowOff>
    </xdr:to>
    <xdr:sp macro="" textlink="">
      <xdr:nvSpPr>
        <xdr:cNvPr id="340" name="円/楕円 339"/>
        <xdr:cNvSpPr/>
      </xdr:nvSpPr>
      <xdr:spPr>
        <a:xfrm>
          <a:off x="16129000" y="105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34065</xdr:rowOff>
    </xdr:from>
    <xdr:ext cx="736600" cy="259045"/>
    <xdr:sp macro="" textlink="">
      <xdr:nvSpPr>
        <xdr:cNvPr id="341" name="テキスト ボックス 340"/>
        <xdr:cNvSpPr txBox="1"/>
      </xdr:nvSpPr>
      <xdr:spPr>
        <a:xfrm>
          <a:off x="15798800" y="1066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138672</xdr:rowOff>
    </xdr:from>
    <xdr:to>
      <xdr:col>22</xdr:col>
      <xdr:colOff>254000</xdr:colOff>
      <xdr:row>62</xdr:row>
      <xdr:rowOff>68822</xdr:rowOff>
    </xdr:to>
    <xdr:sp macro="" textlink="">
      <xdr:nvSpPr>
        <xdr:cNvPr id="342" name="円/楕円 341"/>
        <xdr:cNvSpPr/>
      </xdr:nvSpPr>
      <xdr:spPr>
        <a:xfrm>
          <a:off x="15240000" y="105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53599</xdr:rowOff>
    </xdr:from>
    <xdr:ext cx="762000" cy="259045"/>
    <xdr:sp macro="" textlink="">
      <xdr:nvSpPr>
        <xdr:cNvPr id="343" name="テキスト ボックス 342"/>
        <xdr:cNvSpPr txBox="1"/>
      </xdr:nvSpPr>
      <xdr:spPr>
        <a:xfrm>
          <a:off x="14909800" y="1068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130628</xdr:rowOff>
    </xdr:from>
    <xdr:to>
      <xdr:col>21</xdr:col>
      <xdr:colOff>50800</xdr:colOff>
      <xdr:row>62</xdr:row>
      <xdr:rowOff>60778</xdr:rowOff>
    </xdr:to>
    <xdr:sp macro="" textlink="">
      <xdr:nvSpPr>
        <xdr:cNvPr id="344" name="円/楕円 343"/>
        <xdr:cNvSpPr/>
      </xdr:nvSpPr>
      <xdr:spPr>
        <a:xfrm>
          <a:off x="14351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45" name="テキスト ボックス 344"/>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36164</xdr:rowOff>
    </xdr:from>
    <xdr:to>
      <xdr:col>19</xdr:col>
      <xdr:colOff>533400</xdr:colOff>
      <xdr:row>62</xdr:row>
      <xdr:rowOff>137764</xdr:rowOff>
    </xdr:to>
    <xdr:sp macro="" textlink="">
      <xdr:nvSpPr>
        <xdr:cNvPr id="346" name="円/楕円 345"/>
        <xdr:cNvSpPr/>
      </xdr:nvSpPr>
      <xdr:spPr>
        <a:xfrm>
          <a:off x="13462000" y="1066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122541</xdr:rowOff>
    </xdr:from>
    <xdr:ext cx="762000" cy="259045"/>
    <xdr:sp macro="" textlink="">
      <xdr:nvSpPr>
        <xdr:cNvPr id="347" name="テキスト ボックス 346"/>
        <xdr:cNvSpPr txBox="1"/>
      </xdr:nvSpPr>
      <xdr:spPr>
        <a:xfrm>
          <a:off x="13131800" y="1075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公共施設耐震化事業や臨時財政対策債、退職手当債などの元利償還金の増加、また、今後も投資的経費の高止まりが予想されることから、悪化傾向が予想される。</a:t>
          </a:r>
          <a:endParaRPr kumimoji="1" lang="en-US" altLang="ja-JP" sz="1300">
            <a:latin typeface="ＭＳ Ｐゴシック"/>
          </a:endParaRPr>
        </a:p>
        <a:p>
          <a:r>
            <a:rPr kumimoji="1" lang="ja-JP" altLang="en-US" sz="1300">
              <a:latin typeface="ＭＳ Ｐゴシック"/>
            </a:rPr>
            <a:t>起債事業の取捨選択はもとより、利率の高い事業債については、繰上償還や借換などを検討し、可能なかぎり最小限の負担となるよう努める。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115888</xdr:rowOff>
    </xdr:from>
    <xdr:to>
      <xdr:col>24</xdr:col>
      <xdr:colOff>558800</xdr:colOff>
      <xdr:row>42</xdr:row>
      <xdr:rowOff>121920</xdr:rowOff>
    </xdr:to>
    <xdr:cxnSp macro="">
      <xdr:nvCxnSpPr>
        <xdr:cNvPr id="377" name="直線コネクタ 376"/>
        <xdr:cNvCxnSpPr/>
      </xdr:nvCxnSpPr>
      <xdr:spPr>
        <a:xfrm>
          <a:off x="16179800" y="731678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103822</xdr:rowOff>
    </xdr:from>
    <xdr:to>
      <xdr:col>23</xdr:col>
      <xdr:colOff>406400</xdr:colOff>
      <xdr:row>42</xdr:row>
      <xdr:rowOff>115888</xdr:rowOff>
    </xdr:to>
    <xdr:cxnSp macro="">
      <xdr:nvCxnSpPr>
        <xdr:cNvPr id="380" name="直線コネクタ 379"/>
        <xdr:cNvCxnSpPr/>
      </xdr:nvCxnSpPr>
      <xdr:spPr>
        <a:xfrm>
          <a:off x="15290800" y="730472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103822</xdr:rowOff>
    </xdr:from>
    <xdr:to>
      <xdr:col>22</xdr:col>
      <xdr:colOff>203200</xdr:colOff>
      <xdr:row>42</xdr:row>
      <xdr:rowOff>115888</xdr:rowOff>
    </xdr:to>
    <xdr:cxnSp macro="">
      <xdr:nvCxnSpPr>
        <xdr:cNvPr id="383" name="直線コネクタ 382"/>
        <xdr:cNvCxnSpPr/>
      </xdr:nvCxnSpPr>
      <xdr:spPr>
        <a:xfrm flipV="1">
          <a:off x="14401800" y="730472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97790</xdr:rowOff>
    </xdr:from>
    <xdr:to>
      <xdr:col>21</xdr:col>
      <xdr:colOff>0</xdr:colOff>
      <xdr:row>42</xdr:row>
      <xdr:rowOff>115888</xdr:rowOff>
    </xdr:to>
    <xdr:cxnSp macro="">
      <xdr:nvCxnSpPr>
        <xdr:cNvPr id="386" name="直線コネクタ 385"/>
        <xdr:cNvCxnSpPr/>
      </xdr:nvCxnSpPr>
      <xdr:spPr>
        <a:xfrm>
          <a:off x="13512800" y="729869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71120</xdr:rowOff>
    </xdr:from>
    <xdr:to>
      <xdr:col>24</xdr:col>
      <xdr:colOff>609600</xdr:colOff>
      <xdr:row>43</xdr:row>
      <xdr:rowOff>1270</xdr:rowOff>
    </xdr:to>
    <xdr:sp macro="" textlink="">
      <xdr:nvSpPr>
        <xdr:cNvPr id="396" name="円/楕円 395"/>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43197</xdr:rowOff>
    </xdr:from>
    <xdr:ext cx="762000" cy="259045"/>
    <xdr:sp macro="" textlink="">
      <xdr:nvSpPr>
        <xdr:cNvPr id="397"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65088</xdr:rowOff>
    </xdr:from>
    <xdr:to>
      <xdr:col>23</xdr:col>
      <xdr:colOff>457200</xdr:colOff>
      <xdr:row>42</xdr:row>
      <xdr:rowOff>166688</xdr:rowOff>
    </xdr:to>
    <xdr:sp macro="" textlink="">
      <xdr:nvSpPr>
        <xdr:cNvPr id="398" name="円/楕円 397"/>
        <xdr:cNvSpPr/>
      </xdr:nvSpPr>
      <xdr:spPr>
        <a:xfrm>
          <a:off x="16129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151465</xdr:rowOff>
    </xdr:from>
    <xdr:ext cx="736600" cy="259045"/>
    <xdr:sp macro="" textlink="">
      <xdr:nvSpPr>
        <xdr:cNvPr id="399" name="テキスト ボックス 398"/>
        <xdr:cNvSpPr txBox="1"/>
      </xdr:nvSpPr>
      <xdr:spPr>
        <a:xfrm>
          <a:off x="15798800" y="735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53022</xdr:rowOff>
    </xdr:from>
    <xdr:to>
      <xdr:col>22</xdr:col>
      <xdr:colOff>254000</xdr:colOff>
      <xdr:row>42</xdr:row>
      <xdr:rowOff>154622</xdr:rowOff>
    </xdr:to>
    <xdr:sp macro="" textlink="">
      <xdr:nvSpPr>
        <xdr:cNvPr id="400" name="円/楕円 399"/>
        <xdr:cNvSpPr/>
      </xdr:nvSpPr>
      <xdr:spPr>
        <a:xfrm>
          <a:off x="15240000" y="72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139399</xdr:rowOff>
    </xdr:from>
    <xdr:ext cx="762000" cy="259045"/>
    <xdr:sp macro="" textlink="">
      <xdr:nvSpPr>
        <xdr:cNvPr id="401" name="テキスト ボックス 400"/>
        <xdr:cNvSpPr txBox="1"/>
      </xdr:nvSpPr>
      <xdr:spPr>
        <a:xfrm>
          <a:off x="14909800" y="734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65088</xdr:rowOff>
    </xdr:from>
    <xdr:to>
      <xdr:col>21</xdr:col>
      <xdr:colOff>50800</xdr:colOff>
      <xdr:row>42</xdr:row>
      <xdr:rowOff>166688</xdr:rowOff>
    </xdr:to>
    <xdr:sp macro="" textlink="">
      <xdr:nvSpPr>
        <xdr:cNvPr id="402" name="円/楕円 401"/>
        <xdr:cNvSpPr/>
      </xdr:nvSpPr>
      <xdr:spPr>
        <a:xfrm>
          <a:off x="14351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151465</xdr:rowOff>
    </xdr:from>
    <xdr:ext cx="762000" cy="259045"/>
    <xdr:sp macro="" textlink="">
      <xdr:nvSpPr>
        <xdr:cNvPr id="403" name="テキスト ボックス 402"/>
        <xdr:cNvSpPr txBox="1"/>
      </xdr:nvSpPr>
      <xdr:spPr>
        <a:xfrm>
          <a:off x="14020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404" name="円/楕円 403"/>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405" name="テキスト ボックス 404"/>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地方債残高の減少などにより減少したが他団体に比べて改善が鈍く、依然として類似団体平均よりも高い状態にある。</a:t>
          </a:r>
        </a:p>
        <a:p>
          <a:r>
            <a:rPr kumimoji="1" lang="ja-JP" altLang="en-US" sz="1300">
              <a:latin typeface="ＭＳ Ｐゴシック"/>
            </a:rPr>
            <a:t>今後も、公共施設の耐震化などの防災対策事業を重点的に行っていく予定であるため、これまで以上に新規事業の実施等について費用対効果を検証しながら財政健全化を進めていく。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9747</xdr:rowOff>
    </xdr:from>
    <xdr:to>
      <xdr:col>24</xdr:col>
      <xdr:colOff>558800</xdr:colOff>
      <xdr:row>19</xdr:row>
      <xdr:rowOff>46546</xdr:rowOff>
    </xdr:to>
    <xdr:cxnSp macro="">
      <xdr:nvCxnSpPr>
        <xdr:cNvPr id="435" name="直線コネクタ 434"/>
        <xdr:cNvCxnSpPr/>
      </xdr:nvCxnSpPr>
      <xdr:spPr>
        <a:xfrm flipV="1">
          <a:off x="16179800" y="3267297"/>
          <a:ext cx="838200" cy="3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46546</xdr:rowOff>
    </xdr:from>
    <xdr:to>
      <xdr:col>23</xdr:col>
      <xdr:colOff>406400</xdr:colOff>
      <xdr:row>19</xdr:row>
      <xdr:rowOff>62230</xdr:rowOff>
    </xdr:to>
    <xdr:cxnSp macro="">
      <xdr:nvCxnSpPr>
        <xdr:cNvPr id="438" name="直線コネクタ 437"/>
        <xdr:cNvCxnSpPr/>
      </xdr:nvCxnSpPr>
      <xdr:spPr>
        <a:xfrm flipV="1">
          <a:off x="15290800" y="3304096"/>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62230</xdr:rowOff>
    </xdr:from>
    <xdr:to>
      <xdr:col>22</xdr:col>
      <xdr:colOff>203200</xdr:colOff>
      <xdr:row>19</xdr:row>
      <xdr:rowOff>64040</xdr:rowOff>
    </xdr:to>
    <xdr:cxnSp macro="">
      <xdr:nvCxnSpPr>
        <xdr:cNvPr id="441" name="直線コネクタ 440"/>
        <xdr:cNvCxnSpPr/>
      </xdr:nvCxnSpPr>
      <xdr:spPr>
        <a:xfrm flipV="1">
          <a:off x="14401800" y="3319780"/>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64040</xdr:rowOff>
    </xdr:from>
    <xdr:to>
      <xdr:col>21</xdr:col>
      <xdr:colOff>0</xdr:colOff>
      <xdr:row>19</xdr:row>
      <xdr:rowOff>106267</xdr:rowOff>
    </xdr:to>
    <xdr:cxnSp macro="">
      <xdr:nvCxnSpPr>
        <xdr:cNvPr id="444" name="直線コネクタ 443"/>
        <xdr:cNvCxnSpPr/>
      </xdr:nvCxnSpPr>
      <xdr:spPr>
        <a:xfrm flipV="1">
          <a:off x="13512800" y="332159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8" name="テキスト ボックス 447"/>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130397</xdr:rowOff>
    </xdr:from>
    <xdr:to>
      <xdr:col>24</xdr:col>
      <xdr:colOff>609600</xdr:colOff>
      <xdr:row>19</xdr:row>
      <xdr:rowOff>60547</xdr:rowOff>
    </xdr:to>
    <xdr:sp macro="" textlink="">
      <xdr:nvSpPr>
        <xdr:cNvPr id="454" name="円/楕円 453"/>
        <xdr:cNvSpPr/>
      </xdr:nvSpPr>
      <xdr:spPr>
        <a:xfrm>
          <a:off x="16967200" y="321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102474</xdr:rowOff>
    </xdr:from>
    <xdr:ext cx="762000" cy="259045"/>
    <xdr:sp macro="" textlink="">
      <xdr:nvSpPr>
        <xdr:cNvPr id="455" name="将来負担の状況該当値テキスト"/>
        <xdr:cNvSpPr txBox="1"/>
      </xdr:nvSpPr>
      <xdr:spPr>
        <a:xfrm>
          <a:off x="17106900" y="318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167196</xdr:rowOff>
    </xdr:from>
    <xdr:to>
      <xdr:col>23</xdr:col>
      <xdr:colOff>457200</xdr:colOff>
      <xdr:row>19</xdr:row>
      <xdr:rowOff>97346</xdr:rowOff>
    </xdr:to>
    <xdr:sp macro="" textlink="">
      <xdr:nvSpPr>
        <xdr:cNvPr id="456" name="円/楕円 455"/>
        <xdr:cNvSpPr/>
      </xdr:nvSpPr>
      <xdr:spPr>
        <a:xfrm>
          <a:off x="16129000" y="325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82123</xdr:rowOff>
    </xdr:from>
    <xdr:ext cx="736600" cy="259045"/>
    <xdr:sp macro="" textlink="">
      <xdr:nvSpPr>
        <xdr:cNvPr id="457" name="テキスト ボックス 456"/>
        <xdr:cNvSpPr txBox="1"/>
      </xdr:nvSpPr>
      <xdr:spPr>
        <a:xfrm>
          <a:off x="15798800" y="3339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11430</xdr:rowOff>
    </xdr:from>
    <xdr:to>
      <xdr:col>22</xdr:col>
      <xdr:colOff>254000</xdr:colOff>
      <xdr:row>19</xdr:row>
      <xdr:rowOff>113030</xdr:rowOff>
    </xdr:to>
    <xdr:sp macro="" textlink="">
      <xdr:nvSpPr>
        <xdr:cNvPr id="458" name="円/楕円 457"/>
        <xdr:cNvSpPr/>
      </xdr:nvSpPr>
      <xdr:spPr>
        <a:xfrm>
          <a:off x="15240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97807</xdr:rowOff>
    </xdr:from>
    <xdr:ext cx="762000" cy="259045"/>
    <xdr:sp macro="" textlink="">
      <xdr:nvSpPr>
        <xdr:cNvPr id="459" name="テキスト ボックス 458"/>
        <xdr:cNvSpPr txBox="1"/>
      </xdr:nvSpPr>
      <xdr:spPr>
        <a:xfrm>
          <a:off x="14909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13240</xdr:rowOff>
    </xdr:from>
    <xdr:to>
      <xdr:col>21</xdr:col>
      <xdr:colOff>50800</xdr:colOff>
      <xdr:row>19</xdr:row>
      <xdr:rowOff>114840</xdr:rowOff>
    </xdr:to>
    <xdr:sp macro="" textlink="">
      <xdr:nvSpPr>
        <xdr:cNvPr id="460" name="円/楕円 459"/>
        <xdr:cNvSpPr/>
      </xdr:nvSpPr>
      <xdr:spPr>
        <a:xfrm>
          <a:off x="14351000" y="327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99617</xdr:rowOff>
    </xdr:from>
    <xdr:ext cx="762000" cy="259045"/>
    <xdr:sp macro="" textlink="">
      <xdr:nvSpPr>
        <xdr:cNvPr id="461" name="テキスト ボックス 460"/>
        <xdr:cNvSpPr txBox="1"/>
      </xdr:nvSpPr>
      <xdr:spPr>
        <a:xfrm>
          <a:off x="14020800" y="33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55467</xdr:rowOff>
    </xdr:from>
    <xdr:to>
      <xdr:col>19</xdr:col>
      <xdr:colOff>533400</xdr:colOff>
      <xdr:row>19</xdr:row>
      <xdr:rowOff>157067</xdr:rowOff>
    </xdr:to>
    <xdr:sp macro="" textlink="">
      <xdr:nvSpPr>
        <xdr:cNvPr id="462" name="円/楕円 461"/>
        <xdr:cNvSpPr/>
      </xdr:nvSpPr>
      <xdr:spPr>
        <a:xfrm>
          <a:off x="13462000" y="33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141844</xdr:rowOff>
    </xdr:from>
    <xdr:ext cx="762000" cy="259045"/>
    <xdr:sp macro="" textlink="">
      <xdr:nvSpPr>
        <xdr:cNvPr id="463" name="テキスト ボックス 462"/>
        <xdr:cNvSpPr txBox="1"/>
      </xdr:nvSpPr>
      <xdr:spPr>
        <a:xfrm>
          <a:off x="13131800" y="339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徳島県鳴門市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60,784
60,444
135.66
23,758,498
23,004,488
652,558
13,483,398
26,568,686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115.3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の要請による退職金水準の引き下げや、積極的な人件費削減の効果により、年々減少傾向にあるが、依然、類似団体よりも高い状態が続いている。これは、ごみ収集業務が直営であることや、小中学校における施設数（給食調理員数）や幼稚園における施設数（教員数）が多いことが挙げられる。今後、直営によるサービスや施設の管理方法について更なる見直しを行い、人件費の削減に取り組んで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54610</xdr:rowOff>
    </xdr:from>
    <xdr:to>
      <xdr:col>7</xdr:col>
      <xdr:colOff>15875</xdr:colOff>
      <xdr:row>40</xdr:row>
      <xdr:rowOff>43180</xdr:rowOff>
    </xdr:to>
    <xdr:cxnSp macro="">
      <xdr:nvCxnSpPr>
        <xdr:cNvPr id="64" name="直線コネクタ 63"/>
        <xdr:cNvCxnSpPr/>
      </xdr:nvCxnSpPr>
      <xdr:spPr>
        <a:xfrm flipV="1">
          <a:off x="3987800" y="67411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43180</xdr:rowOff>
    </xdr:from>
    <xdr:to>
      <xdr:col>5</xdr:col>
      <xdr:colOff>549275</xdr:colOff>
      <xdr:row>40</xdr:row>
      <xdr:rowOff>50800</xdr:rowOff>
    </xdr:to>
    <xdr:cxnSp macro="">
      <xdr:nvCxnSpPr>
        <xdr:cNvPr id="67" name="直線コネクタ 66"/>
        <xdr:cNvCxnSpPr/>
      </xdr:nvCxnSpPr>
      <xdr:spPr>
        <a:xfrm flipV="1">
          <a:off x="3098800" y="6901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50800</xdr:rowOff>
    </xdr:from>
    <xdr:to>
      <xdr:col>4</xdr:col>
      <xdr:colOff>346075</xdr:colOff>
      <xdr:row>41</xdr:row>
      <xdr:rowOff>130810</xdr:rowOff>
    </xdr:to>
    <xdr:cxnSp macro="">
      <xdr:nvCxnSpPr>
        <xdr:cNvPr id="70" name="直線コネクタ 69"/>
        <xdr:cNvCxnSpPr/>
      </xdr:nvCxnSpPr>
      <xdr:spPr>
        <a:xfrm flipV="1">
          <a:off x="2209800" y="690880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130810</xdr:rowOff>
    </xdr:from>
    <xdr:to>
      <xdr:col>3</xdr:col>
      <xdr:colOff>142875</xdr:colOff>
      <xdr:row>41</xdr:row>
      <xdr:rowOff>161290</xdr:rowOff>
    </xdr:to>
    <xdr:cxnSp macro="">
      <xdr:nvCxnSpPr>
        <xdr:cNvPr id="73" name="直線コネクタ 72"/>
        <xdr:cNvCxnSpPr/>
      </xdr:nvCxnSpPr>
      <xdr:spPr>
        <a:xfrm flipV="1">
          <a:off x="1320800" y="7160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3810</xdr:rowOff>
    </xdr:from>
    <xdr:to>
      <xdr:col>7</xdr:col>
      <xdr:colOff>66675</xdr:colOff>
      <xdr:row>39</xdr:row>
      <xdr:rowOff>105410</xdr:rowOff>
    </xdr:to>
    <xdr:sp macro="" textlink="">
      <xdr:nvSpPr>
        <xdr:cNvPr id="83" name="円/楕円 82"/>
        <xdr:cNvSpPr/>
      </xdr:nvSpPr>
      <xdr:spPr>
        <a:xfrm>
          <a:off x="4775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147337</xdr:rowOff>
    </xdr:from>
    <xdr:ext cx="762000" cy="259045"/>
    <xdr:sp macro="" textlink="">
      <xdr:nvSpPr>
        <xdr:cNvPr id="84" name="人件費該当値テキスト"/>
        <xdr:cNvSpPr txBox="1"/>
      </xdr:nvSpPr>
      <xdr:spPr>
        <a:xfrm>
          <a:off x="49149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163830</xdr:rowOff>
    </xdr:from>
    <xdr:to>
      <xdr:col>5</xdr:col>
      <xdr:colOff>600075</xdr:colOff>
      <xdr:row>40</xdr:row>
      <xdr:rowOff>93980</xdr:rowOff>
    </xdr:to>
    <xdr:sp macro="" textlink="">
      <xdr:nvSpPr>
        <xdr:cNvPr id="85" name="円/楕円 84"/>
        <xdr:cNvSpPr/>
      </xdr:nvSpPr>
      <xdr:spPr>
        <a:xfrm>
          <a:off x="3937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78757</xdr:rowOff>
    </xdr:from>
    <xdr:ext cx="736600" cy="259045"/>
    <xdr:sp macro="" textlink="">
      <xdr:nvSpPr>
        <xdr:cNvPr id="86" name="テキスト ボックス 85"/>
        <xdr:cNvSpPr txBox="1"/>
      </xdr:nvSpPr>
      <xdr:spPr>
        <a:xfrm>
          <a:off x="360680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0</xdr:rowOff>
    </xdr:from>
    <xdr:to>
      <xdr:col>4</xdr:col>
      <xdr:colOff>396875</xdr:colOff>
      <xdr:row>40</xdr:row>
      <xdr:rowOff>101600</xdr:rowOff>
    </xdr:to>
    <xdr:sp macro="" textlink="">
      <xdr:nvSpPr>
        <xdr:cNvPr id="87" name="円/楕円 86"/>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86377</xdr:rowOff>
    </xdr:from>
    <xdr:ext cx="762000" cy="259045"/>
    <xdr:sp macro="" textlink="">
      <xdr:nvSpPr>
        <xdr:cNvPr id="88" name="テキスト ボックス 87"/>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80010</xdr:rowOff>
    </xdr:from>
    <xdr:to>
      <xdr:col>3</xdr:col>
      <xdr:colOff>193675</xdr:colOff>
      <xdr:row>42</xdr:row>
      <xdr:rowOff>10160</xdr:rowOff>
    </xdr:to>
    <xdr:sp macro="" textlink="">
      <xdr:nvSpPr>
        <xdr:cNvPr id="89" name="円/楕円 88"/>
        <xdr:cNvSpPr/>
      </xdr:nvSpPr>
      <xdr:spPr>
        <a:xfrm>
          <a:off x="2159000" y="71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166387</xdr:rowOff>
    </xdr:from>
    <xdr:ext cx="762000" cy="259045"/>
    <xdr:sp macro="" textlink="">
      <xdr:nvSpPr>
        <xdr:cNvPr id="90" name="テキスト ボックス 89"/>
        <xdr:cNvSpPr txBox="1"/>
      </xdr:nvSpPr>
      <xdr:spPr>
        <a:xfrm>
          <a:off x="18288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110490</xdr:rowOff>
    </xdr:from>
    <xdr:to>
      <xdr:col>1</xdr:col>
      <xdr:colOff>676275</xdr:colOff>
      <xdr:row>42</xdr:row>
      <xdr:rowOff>40640</xdr:rowOff>
    </xdr:to>
    <xdr:sp macro="" textlink="">
      <xdr:nvSpPr>
        <xdr:cNvPr id="91" name="円/楕円 90"/>
        <xdr:cNvSpPr/>
      </xdr:nvSpPr>
      <xdr:spPr>
        <a:xfrm>
          <a:off x="12700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25417</xdr:rowOff>
    </xdr:from>
    <xdr:ext cx="762000" cy="259045"/>
    <xdr:sp macro="" textlink="">
      <xdr:nvSpPr>
        <xdr:cNvPr id="92" name="テキスト ボックス 91"/>
        <xdr:cNvSpPr txBox="1"/>
      </xdr:nvSpPr>
      <xdr:spPr>
        <a:xfrm>
          <a:off x="939800" y="722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年以降、組織・機構の見直しや民間委託等の推進、指定管理制度の導入により、民間や特定非営利活動法人の資源・人材を活用することで経費の削減に取り組んできた。</a:t>
          </a:r>
        </a:p>
        <a:p>
          <a:r>
            <a:rPr kumimoji="1" lang="ja-JP" altLang="en-US" sz="1300">
              <a:latin typeface="ＭＳ Ｐゴシック"/>
            </a:rPr>
            <a:t>今後も民間でできるものは可能な限り民間に委ね、低コストかつ効果的な行政サービスを図っていく。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153670</xdr:rowOff>
    </xdr:to>
    <xdr:cxnSp macro="">
      <xdr:nvCxnSpPr>
        <xdr:cNvPr id="125" name="直線コネクタ 124"/>
        <xdr:cNvCxnSpPr/>
      </xdr:nvCxnSpPr>
      <xdr:spPr>
        <a:xfrm>
          <a:off x="15671800" y="2679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107950</xdr:rowOff>
    </xdr:to>
    <xdr:cxnSp macro="">
      <xdr:nvCxnSpPr>
        <xdr:cNvPr id="128" name="直線コネクタ 127"/>
        <xdr:cNvCxnSpPr/>
      </xdr:nvCxnSpPr>
      <xdr:spPr>
        <a:xfrm>
          <a:off x="14782800" y="2618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24130</xdr:rowOff>
    </xdr:from>
    <xdr:to>
      <xdr:col>21</xdr:col>
      <xdr:colOff>361950</xdr:colOff>
      <xdr:row>15</xdr:row>
      <xdr:rowOff>46990</xdr:rowOff>
    </xdr:to>
    <xdr:cxnSp macro="">
      <xdr:nvCxnSpPr>
        <xdr:cNvPr id="131" name="直線コネクタ 130"/>
        <xdr:cNvCxnSpPr/>
      </xdr:nvCxnSpPr>
      <xdr:spPr>
        <a:xfrm>
          <a:off x="13893800" y="259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24130</xdr:rowOff>
    </xdr:to>
    <xdr:cxnSp macro="">
      <xdr:nvCxnSpPr>
        <xdr:cNvPr id="134" name="直線コネクタ 133"/>
        <xdr:cNvCxnSpPr/>
      </xdr:nvCxnSpPr>
      <xdr:spPr>
        <a:xfrm>
          <a:off x="13004800" y="252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102870</xdr:rowOff>
    </xdr:from>
    <xdr:to>
      <xdr:col>24</xdr:col>
      <xdr:colOff>82550</xdr:colOff>
      <xdr:row>16</xdr:row>
      <xdr:rowOff>33020</xdr:rowOff>
    </xdr:to>
    <xdr:sp macro="" textlink="">
      <xdr:nvSpPr>
        <xdr:cNvPr id="144" name="円/楕円 143"/>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119397</xdr:rowOff>
    </xdr:from>
    <xdr:ext cx="762000" cy="259045"/>
    <xdr:sp macro="" textlink="">
      <xdr:nvSpPr>
        <xdr:cNvPr id="145"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6" name="円/楕円 145"/>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47" name="テキスト ボックス 146"/>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8" name="円/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144780</xdr:rowOff>
    </xdr:from>
    <xdr:to>
      <xdr:col>20</xdr:col>
      <xdr:colOff>209550</xdr:colOff>
      <xdr:row>15</xdr:row>
      <xdr:rowOff>74930</xdr:rowOff>
    </xdr:to>
    <xdr:sp macro="" textlink="">
      <xdr:nvSpPr>
        <xdr:cNvPr id="150" name="円/楕円 149"/>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85107</xdr:rowOff>
    </xdr:from>
    <xdr:ext cx="762000" cy="259045"/>
    <xdr:sp macro="" textlink="">
      <xdr:nvSpPr>
        <xdr:cNvPr id="151" name="テキスト ボックス 150"/>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2" name="円/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臨時福祉給付金給付事業や臨時特例給付金給付事業による増加や、近年の生活保護費の増加が挙げられる。</a:t>
          </a:r>
        </a:p>
        <a:p>
          <a:r>
            <a:rPr kumimoji="1" lang="ja-JP" altLang="en-US" sz="1300">
              <a:latin typeface="ＭＳ Ｐゴシック"/>
            </a:rPr>
            <a:t>平成</a:t>
          </a:r>
          <a:r>
            <a:rPr kumimoji="1" lang="en-US" altLang="ja-JP" sz="1300">
              <a:latin typeface="ＭＳ Ｐゴシック"/>
            </a:rPr>
            <a:t>20</a:t>
          </a:r>
          <a:r>
            <a:rPr kumimoji="1" lang="ja-JP" altLang="en-US" sz="1300">
              <a:latin typeface="ＭＳ Ｐゴシック"/>
            </a:rPr>
            <a:t>年度以降、経済情勢の悪化等が原因と考えられるその他世帯の受給者数の増加が顕著であることから、今後は就職サポートや民間企業への働きかけ等により、改善を図る必要がある。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xdr:rowOff>
    </xdr:from>
    <xdr:to>
      <xdr:col>7</xdr:col>
      <xdr:colOff>15875</xdr:colOff>
      <xdr:row>55</xdr:row>
      <xdr:rowOff>39370</xdr:rowOff>
    </xdr:to>
    <xdr:cxnSp macro="">
      <xdr:nvCxnSpPr>
        <xdr:cNvPr id="186" name="直線コネクタ 185"/>
        <xdr:cNvCxnSpPr/>
      </xdr:nvCxnSpPr>
      <xdr:spPr>
        <a:xfrm flipV="1">
          <a:off x="3987800" y="9446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39370</xdr:rowOff>
    </xdr:from>
    <xdr:to>
      <xdr:col>5</xdr:col>
      <xdr:colOff>549275</xdr:colOff>
      <xdr:row>55</xdr:row>
      <xdr:rowOff>39370</xdr:rowOff>
    </xdr:to>
    <xdr:cxnSp macro="">
      <xdr:nvCxnSpPr>
        <xdr:cNvPr id="189" name="直線コネクタ 188"/>
        <xdr:cNvCxnSpPr/>
      </xdr:nvCxnSpPr>
      <xdr:spPr>
        <a:xfrm>
          <a:off x="3098800" y="946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142240</xdr:rowOff>
    </xdr:from>
    <xdr:to>
      <xdr:col>4</xdr:col>
      <xdr:colOff>346075</xdr:colOff>
      <xdr:row>55</xdr:row>
      <xdr:rowOff>39370</xdr:rowOff>
    </xdr:to>
    <xdr:cxnSp macro="">
      <xdr:nvCxnSpPr>
        <xdr:cNvPr id="192" name="直線コネクタ 191"/>
        <xdr:cNvCxnSpPr/>
      </xdr:nvCxnSpPr>
      <xdr:spPr>
        <a:xfrm>
          <a:off x="2209800" y="9400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104140</xdr:rowOff>
    </xdr:from>
    <xdr:to>
      <xdr:col>3</xdr:col>
      <xdr:colOff>142875</xdr:colOff>
      <xdr:row>54</xdr:row>
      <xdr:rowOff>142240</xdr:rowOff>
    </xdr:to>
    <xdr:cxnSp macro="">
      <xdr:nvCxnSpPr>
        <xdr:cNvPr id="195" name="直線コネクタ 194"/>
        <xdr:cNvCxnSpPr/>
      </xdr:nvCxnSpPr>
      <xdr:spPr>
        <a:xfrm>
          <a:off x="1320800" y="9362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137160</xdr:rowOff>
    </xdr:from>
    <xdr:to>
      <xdr:col>7</xdr:col>
      <xdr:colOff>66675</xdr:colOff>
      <xdr:row>55</xdr:row>
      <xdr:rowOff>67310</xdr:rowOff>
    </xdr:to>
    <xdr:sp macro="" textlink="">
      <xdr:nvSpPr>
        <xdr:cNvPr id="205" name="円/楕円 204"/>
        <xdr:cNvSpPr/>
      </xdr:nvSpPr>
      <xdr:spPr>
        <a:xfrm>
          <a:off x="4775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153687</xdr:rowOff>
    </xdr:from>
    <xdr:ext cx="762000" cy="259045"/>
    <xdr:sp macro="" textlink="">
      <xdr:nvSpPr>
        <xdr:cNvPr id="206" name="扶助費該当値テキスト"/>
        <xdr:cNvSpPr txBox="1"/>
      </xdr:nvSpPr>
      <xdr:spPr>
        <a:xfrm>
          <a:off x="4914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160020</xdr:rowOff>
    </xdr:from>
    <xdr:to>
      <xdr:col>5</xdr:col>
      <xdr:colOff>600075</xdr:colOff>
      <xdr:row>55</xdr:row>
      <xdr:rowOff>90170</xdr:rowOff>
    </xdr:to>
    <xdr:sp macro="" textlink="">
      <xdr:nvSpPr>
        <xdr:cNvPr id="207" name="円/楕円 206"/>
        <xdr:cNvSpPr/>
      </xdr:nvSpPr>
      <xdr:spPr>
        <a:xfrm>
          <a:off x="3937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74947</xdr:rowOff>
    </xdr:from>
    <xdr:ext cx="736600" cy="259045"/>
    <xdr:sp macro="" textlink="">
      <xdr:nvSpPr>
        <xdr:cNvPr id="208" name="テキスト ボックス 207"/>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160020</xdr:rowOff>
    </xdr:from>
    <xdr:to>
      <xdr:col>4</xdr:col>
      <xdr:colOff>396875</xdr:colOff>
      <xdr:row>55</xdr:row>
      <xdr:rowOff>90170</xdr:rowOff>
    </xdr:to>
    <xdr:sp macro="" textlink="">
      <xdr:nvSpPr>
        <xdr:cNvPr id="209" name="円/楕円 208"/>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210" name="テキスト ボックス 209"/>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91440</xdr:rowOff>
    </xdr:from>
    <xdr:to>
      <xdr:col>3</xdr:col>
      <xdr:colOff>193675</xdr:colOff>
      <xdr:row>55</xdr:row>
      <xdr:rowOff>21590</xdr:rowOff>
    </xdr:to>
    <xdr:sp macro="" textlink="">
      <xdr:nvSpPr>
        <xdr:cNvPr id="211" name="円/楕円 210"/>
        <xdr:cNvSpPr/>
      </xdr:nvSpPr>
      <xdr:spPr>
        <a:xfrm>
          <a:off x="2159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6367</xdr:rowOff>
    </xdr:from>
    <xdr:ext cx="762000" cy="259045"/>
    <xdr:sp macro="" textlink="">
      <xdr:nvSpPr>
        <xdr:cNvPr id="212" name="テキスト ボックス 211"/>
        <xdr:cNvSpPr txBox="1"/>
      </xdr:nvSpPr>
      <xdr:spPr>
        <a:xfrm>
          <a:off x="1828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53340</xdr:rowOff>
    </xdr:from>
    <xdr:to>
      <xdr:col>1</xdr:col>
      <xdr:colOff>676275</xdr:colOff>
      <xdr:row>54</xdr:row>
      <xdr:rowOff>154940</xdr:rowOff>
    </xdr:to>
    <xdr:sp macro="" textlink="">
      <xdr:nvSpPr>
        <xdr:cNvPr id="213" name="円/楕円 212"/>
        <xdr:cNvSpPr/>
      </xdr:nvSpPr>
      <xdr:spPr>
        <a:xfrm>
          <a:off x="1270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139717</xdr:rowOff>
    </xdr:from>
    <xdr:ext cx="762000" cy="259045"/>
    <xdr:sp macro="" textlink="">
      <xdr:nvSpPr>
        <xdr:cNvPr id="214" name="テキスト ボックス 213"/>
        <xdr:cNvSpPr txBox="1"/>
      </xdr:nvSpPr>
      <xdr:spPr>
        <a:xfrm>
          <a:off x="939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特別会計への繰出金が影響しており、今後、普通会計以外の特別会計の状況を把握し適切な運営に努める。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58420</xdr:rowOff>
    </xdr:from>
    <xdr:to>
      <xdr:col>24</xdr:col>
      <xdr:colOff>31750</xdr:colOff>
      <xdr:row>58</xdr:row>
      <xdr:rowOff>73660</xdr:rowOff>
    </xdr:to>
    <xdr:cxnSp macro="">
      <xdr:nvCxnSpPr>
        <xdr:cNvPr id="247" name="直線コネクタ 246"/>
        <xdr:cNvCxnSpPr/>
      </xdr:nvCxnSpPr>
      <xdr:spPr>
        <a:xfrm>
          <a:off x="15671800" y="10002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xdr:rowOff>
    </xdr:from>
    <xdr:to>
      <xdr:col>22</xdr:col>
      <xdr:colOff>565150</xdr:colOff>
      <xdr:row>58</xdr:row>
      <xdr:rowOff>58420</xdr:rowOff>
    </xdr:to>
    <xdr:cxnSp macro="">
      <xdr:nvCxnSpPr>
        <xdr:cNvPr id="250" name="直線コネクタ 249"/>
        <xdr:cNvCxnSpPr/>
      </xdr:nvCxnSpPr>
      <xdr:spPr>
        <a:xfrm>
          <a:off x="14782800" y="9949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77470</xdr:rowOff>
    </xdr:from>
    <xdr:to>
      <xdr:col>21</xdr:col>
      <xdr:colOff>361950</xdr:colOff>
      <xdr:row>58</xdr:row>
      <xdr:rowOff>5080</xdr:rowOff>
    </xdr:to>
    <xdr:cxnSp macro="">
      <xdr:nvCxnSpPr>
        <xdr:cNvPr id="253" name="直線コネクタ 252"/>
        <xdr:cNvCxnSpPr/>
      </xdr:nvCxnSpPr>
      <xdr:spPr>
        <a:xfrm>
          <a:off x="13893800" y="9850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57</xdr:row>
      <xdr:rowOff>77470</xdr:rowOff>
    </xdr:to>
    <xdr:cxnSp macro="">
      <xdr:nvCxnSpPr>
        <xdr:cNvPr id="256" name="直線コネクタ 255"/>
        <xdr:cNvCxnSpPr/>
      </xdr:nvCxnSpPr>
      <xdr:spPr>
        <a:xfrm>
          <a:off x="13004800" y="97129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22860</xdr:rowOff>
    </xdr:from>
    <xdr:to>
      <xdr:col>24</xdr:col>
      <xdr:colOff>82550</xdr:colOff>
      <xdr:row>58</xdr:row>
      <xdr:rowOff>124460</xdr:rowOff>
    </xdr:to>
    <xdr:sp macro="" textlink="">
      <xdr:nvSpPr>
        <xdr:cNvPr id="266" name="円/楕円 265"/>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166387</xdr:rowOff>
    </xdr:from>
    <xdr:ext cx="762000" cy="259045"/>
    <xdr:sp macro="" textlink="">
      <xdr:nvSpPr>
        <xdr:cNvPr id="267"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68" name="円/楕円 267"/>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69" name="テキスト ボックス 268"/>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125730</xdr:rowOff>
    </xdr:from>
    <xdr:to>
      <xdr:col>21</xdr:col>
      <xdr:colOff>412750</xdr:colOff>
      <xdr:row>58</xdr:row>
      <xdr:rowOff>55880</xdr:rowOff>
    </xdr:to>
    <xdr:sp macro="" textlink="">
      <xdr:nvSpPr>
        <xdr:cNvPr id="270" name="円/楕円 269"/>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40657</xdr:rowOff>
    </xdr:from>
    <xdr:ext cx="762000" cy="259045"/>
    <xdr:sp macro="" textlink="">
      <xdr:nvSpPr>
        <xdr:cNvPr id="271" name="テキスト ボックス 270"/>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26670</xdr:rowOff>
    </xdr:from>
    <xdr:to>
      <xdr:col>20</xdr:col>
      <xdr:colOff>209550</xdr:colOff>
      <xdr:row>57</xdr:row>
      <xdr:rowOff>128270</xdr:rowOff>
    </xdr:to>
    <xdr:sp macro="" textlink="">
      <xdr:nvSpPr>
        <xdr:cNvPr id="272" name="円/楕円 271"/>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113047</xdr:rowOff>
    </xdr:from>
    <xdr:ext cx="762000" cy="259045"/>
    <xdr:sp macro="" textlink="">
      <xdr:nvSpPr>
        <xdr:cNvPr id="273" name="テキスト ボックス 272"/>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4" name="円/楕円 273"/>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75" name="テキスト ボックス 274"/>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13</a:t>
          </a:r>
          <a:r>
            <a:rPr kumimoji="1" lang="ja-JP" altLang="en-US" sz="1300">
              <a:latin typeface="ＭＳ Ｐゴシック"/>
            </a:rPr>
            <a:t>年度から平成</a:t>
          </a:r>
          <a:r>
            <a:rPr kumimoji="1" lang="en-US" altLang="ja-JP" sz="1300">
              <a:latin typeface="ＭＳ Ｐゴシック"/>
            </a:rPr>
            <a:t>19</a:t>
          </a:r>
          <a:r>
            <a:rPr kumimoji="1" lang="ja-JP" altLang="en-US" sz="1300">
              <a:latin typeface="ＭＳ Ｐゴシック"/>
            </a:rPr>
            <a:t>年度まで補助金・交付金を一般財源ベースで</a:t>
          </a:r>
          <a:r>
            <a:rPr kumimoji="1" lang="en-US" altLang="ja-JP" sz="1300">
              <a:latin typeface="ＭＳ Ｐゴシック"/>
            </a:rPr>
            <a:t>10%</a:t>
          </a:r>
          <a:r>
            <a:rPr kumimoji="1" lang="ja-JP" altLang="en-US" sz="1300">
              <a:latin typeface="ＭＳ Ｐゴシック"/>
            </a:rPr>
            <a:t>以上削減する概算要求基準を設け、</a:t>
          </a:r>
          <a:r>
            <a:rPr kumimoji="1" lang="en-US" altLang="ja-JP" sz="1300">
              <a:latin typeface="ＭＳ Ｐゴシック"/>
            </a:rPr>
            <a:t>20</a:t>
          </a:r>
          <a:r>
            <a:rPr kumimoji="1" lang="ja-JP" altLang="en-US" sz="1300">
              <a:latin typeface="ＭＳ Ｐゴシック"/>
            </a:rPr>
            <a:t>年度以降</a:t>
          </a:r>
          <a:r>
            <a:rPr kumimoji="1" lang="en-US" altLang="ja-JP" sz="1300">
              <a:latin typeface="ＭＳ Ｐゴシック"/>
            </a:rPr>
            <a:t>3</a:t>
          </a:r>
          <a:r>
            <a:rPr kumimoji="1" lang="ja-JP" altLang="en-US" sz="1300">
              <a:latin typeface="ＭＳ Ｐゴシック"/>
            </a:rPr>
            <a:t>～</a:t>
          </a:r>
          <a:r>
            <a:rPr kumimoji="1" lang="en-US" altLang="ja-JP" sz="1300">
              <a:latin typeface="ＭＳ Ｐゴシック"/>
            </a:rPr>
            <a:t>5%</a:t>
          </a:r>
          <a:r>
            <a:rPr kumimoji="1" lang="ja-JP" altLang="en-US" sz="1300">
              <a:latin typeface="ＭＳ Ｐゴシック"/>
            </a:rPr>
            <a:t>の削減を続けており、今後も取捨選択を行い、効率的な予算執行に努める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152146</xdr:rowOff>
    </xdr:from>
    <xdr:to>
      <xdr:col>24</xdr:col>
      <xdr:colOff>31750</xdr:colOff>
      <xdr:row>33</xdr:row>
      <xdr:rowOff>152146</xdr:rowOff>
    </xdr:to>
    <xdr:cxnSp macro="">
      <xdr:nvCxnSpPr>
        <xdr:cNvPr id="305" name="直線コネクタ 304"/>
        <xdr:cNvCxnSpPr/>
      </xdr:nvCxnSpPr>
      <xdr:spPr>
        <a:xfrm>
          <a:off x="15671800" y="5809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152146</xdr:rowOff>
    </xdr:from>
    <xdr:to>
      <xdr:col>22</xdr:col>
      <xdr:colOff>565150</xdr:colOff>
      <xdr:row>33</xdr:row>
      <xdr:rowOff>170434</xdr:rowOff>
    </xdr:to>
    <xdr:cxnSp macro="">
      <xdr:nvCxnSpPr>
        <xdr:cNvPr id="308" name="直線コネクタ 307"/>
        <xdr:cNvCxnSpPr/>
      </xdr:nvCxnSpPr>
      <xdr:spPr>
        <a:xfrm flipV="1">
          <a:off x="14782800" y="58099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156718</xdr:rowOff>
    </xdr:from>
    <xdr:to>
      <xdr:col>21</xdr:col>
      <xdr:colOff>361950</xdr:colOff>
      <xdr:row>33</xdr:row>
      <xdr:rowOff>170434</xdr:rowOff>
    </xdr:to>
    <xdr:cxnSp macro="">
      <xdr:nvCxnSpPr>
        <xdr:cNvPr id="311" name="直線コネクタ 310"/>
        <xdr:cNvCxnSpPr/>
      </xdr:nvCxnSpPr>
      <xdr:spPr>
        <a:xfrm>
          <a:off x="13893800" y="58145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147574</xdr:rowOff>
    </xdr:from>
    <xdr:to>
      <xdr:col>20</xdr:col>
      <xdr:colOff>158750</xdr:colOff>
      <xdr:row>33</xdr:row>
      <xdr:rowOff>156718</xdr:rowOff>
    </xdr:to>
    <xdr:cxnSp macro="">
      <xdr:nvCxnSpPr>
        <xdr:cNvPr id="314" name="直線コネクタ 313"/>
        <xdr:cNvCxnSpPr/>
      </xdr:nvCxnSpPr>
      <xdr:spPr>
        <a:xfrm>
          <a:off x="13004800" y="58054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101346</xdr:rowOff>
    </xdr:from>
    <xdr:to>
      <xdr:col>24</xdr:col>
      <xdr:colOff>82550</xdr:colOff>
      <xdr:row>34</xdr:row>
      <xdr:rowOff>31496</xdr:rowOff>
    </xdr:to>
    <xdr:sp macro="" textlink="">
      <xdr:nvSpPr>
        <xdr:cNvPr id="324" name="円/楕円 323"/>
        <xdr:cNvSpPr/>
      </xdr:nvSpPr>
      <xdr:spPr>
        <a:xfrm>
          <a:off x="164592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9923</xdr:rowOff>
    </xdr:from>
    <xdr:ext cx="762000" cy="259045"/>
    <xdr:sp macro="" textlink="">
      <xdr:nvSpPr>
        <xdr:cNvPr id="325" name="補助費等該当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101346</xdr:rowOff>
    </xdr:from>
    <xdr:to>
      <xdr:col>22</xdr:col>
      <xdr:colOff>615950</xdr:colOff>
      <xdr:row>34</xdr:row>
      <xdr:rowOff>31496</xdr:rowOff>
    </xdr:to>
    <xdr:sp macro="" textlink="">
      <xdr:nvSpPr>
        <xdr:cNvPr id="326" name="円/楕円 325"/>
        <xdr:cNvSpPr/>
      </xdr:nvSpPr>
      <xdr:spPr>
        <a:xfrm>
          <a:off x="15621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41673</xdr:rowOff>
    </xdr:from>
    <xdr:ext cx="736600" cy="259045"/>
    <xdr:sp macro="" textlink="">
      <xdr:nvSpPr>
        <xdr:cNvPr id="327" name="テキスト ボックス 326"/>
        <xdr:cNvSpPr txBox="1"/>
      </xdr:nvSpPr>
      <xdr:spPr>
        <a:xfrm>
          <a:off x="15290800" y="552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119634</xdr:rowOff>
    </xdr:from>
    <xdr:to>
      <xdr:col>21</xdr:col>
      <xdr:colOff>412750</xdr:colOff>
      <xdr:row>34</xdr:row>
      <xdr:rowOff>49784</xdr:rowOff>
    </xdr:to>
    <xdr:sp macro="" textlink="">
      <xdr:nvSpPr>
        <xdr:cNvPr id="328" name="円/楕円 327"/>
        <xdr:cNvSpPr/>
      </xdr:nvSpPr>
      <xdr:spPr>
        <a:xfrm>
          <a:off x="14732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59961</xdr:rowOff>
    </xdr:from>
    <xdr:ext cx="762000" cy="259045"/>
    <xdr:sp macro="" textlink="">
      <xdr:nvSpPr>
        <xdr:cNvPr id="329" name="テキスト ボックス 328"/>
        <xdr:cNvSpPr txBox="1"/>
      </xdr:nvSpPr>
      <xdr:spPr>
        <a:xfrm>
          <a:off x="14401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105918</xdr:rowOff>
    </xdr:from>
    <xdr:to>
      <xdr:col>20</xdr:col>
      <xdr:colOff>209550</xdr:colOff>
      <xdr:row>34</xdr:row>
      <xdr:rowOff>36068</xdr:rowOff>
    </xdr:to>
    <xdr:sp macro="" textlink="">
      <xdr:nvSpPr>
        <xdr:cNvPr id="330" name="円/楕円 329"/>
        <xdr:cNvSpPr/>
      </xdr:nvSpPr>
      <xdr:spPr>
        <a:xfrm>
          <a:off x="138430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46245</xdr:rowOff>
    </xdr:from>
    <xdr:ext cx="762000" cy="259045"/>
    <xdr:sp macro="" textlink="">
      <xdr:nvSpPr>
        <xdr:cNvPr id="331" name="テキスト ボックス 330"/>
        <xdr:cNvSpPr txBox="1"/>
      </xdr:nvSpPr>
      <xdr:spPr>
        <a:xfrm>
          <a:off x="13512800" y="553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96774</xdr:rowOff>
    </xdr:from>
    <xdr:to>
      <xdr:col>19</xdr:col>
      <xdr:colOff>6350</xdr:colOff>
      <xdr:row>34</xdr:row>
      <xdr:rowOff>26924</xdr:rowOff>
    </xdr:to>
    <xdr:sp macro="" textlink="">
      <xdr:nvSpPr>
        <xdr:cNvPr id="332" name="円/楕円 331"/>
        <xdr:cNvSpPr/>
      </xdr:nvSpPr>
      <xdr:spPr>
        <a:xfrm>
          <a:off x="12954000" y="57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37101</xdr:rowOff>
    </xdr:from>
    <xdr:ext cx="762000" cy="259045"/>
    <xdr:sp macro="" textlink="">
      <xdr:nvSpPr>
        <xdr:cNvPr id="333" name="テキスト ボックス 332"/>
        <xdr:cNvSpPr txBox="1"/>
      </xdr:nvSpPr>
      <xdr:spPr>
        <a:xfrm>
          <a:off x="12623800" y="552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団塊の世代の退職に伴う退職手当債や新ごみ処理施設建設に係る起債の償還により、増加傾向にある。</a:t>
          </a:r>
        </a:p>
        <a:p>
          <a:r>
            <a:rPr kumimoji="1" lang="ja-JP" altLang="en-US" sz="1300">
              <a:latin typeface="ＭＳ Ｐゴシック"/>
            </a:rPr>
            <a:t>今後も公共施設の耐震化や防災・減災対策事業など、大規模な事業が予定されているため、増加傾向は続く見込みである。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78994</xdr:rowOff>
    </xdr:from>
    <xdr:to>
      <xdr:col>7</xdr:col>
      <xdr:colOff>15875</xdr:colOff>
      <xdr:row>79</xdr:row>
      <xdr:rowOff>97282</xdr:rowOff>
    </xdr:to>
    <xdr:cxnSp macro="">
      <xdr:nvCxnSpPr>
        <xdr:cNvPr id="363" name="直線コネクタ 362"/>
        <xdr:cNvCxnSpPr/>
      </xdr:nvCxnSpPr>
      <xdr:spPr>
        <a:xfrm>
          <a:off x="3987800" y="136235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78994</xdr:rowOff>
    </xdr:from>
    <xdr:to>
      <xdr:col>5</xdr:col>
      <xdr:colOff>549275</xdr:colOff>
      <xdr:row>79</xdr:row>
      <xdr:rowOff>78994</xdr:rowOff>
    </xdr:to>
    <xdr:cxnSp macro="">
      <xdr:nvCxnSpPr>
        <xdr:cNvPr id="366" name="直線コネクタ 365"/>
        <xdr:cNvCxnSpPr/>
      </xdr:nvCxnSpPr>
      <xdr:spPr>
        <a:xfrm>
          <a:off x="3098800" y="136235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37846</xdr:rowOff>
    </xdr:from>
    <xdr:to>
      <xdr:col>4</xdr:col>
      <xdr:colOff>346075</xdr:colOff>
      <xdr:row>79</xdr:row>
      <xdr:rowOff>78994</xdr:rowOff>
    </xdr:to>
    <xdr:cxnSp macro="">
      <xdr:nvCxnSpPr>
        <xdr:cNvPr id="369" name="直線コネクタ 368"/>
        <xdr:cNvCxnSpPr/>
      </xdr:nvCxnSpPr>
      <xdr:spPr>
        <a:xfrm>
          <a:off x="2209800" y="135823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140715</xdr:rowOff>
    </xdr:from>
    <xdr:to>
      <xdr:col>3</xdr:col>
      <xdr:colOff>142875</xdr:colOff>
      <xdr:row>79</xdr:row>
      <xdr:rowOff>37846</xdr:rowOff>
    </xdr:to>
    <xdr:cxnSp macro="">
      <xdr:nvCxnSpPr>
        <xdr:cNvPr id="372" name="直線コネクタ 371"/>
        <xdr:cNvCxnSpPr/>
      </xdr:nvCxnSpPr>
      <xdr:spPr>
        <a:xfrm>
          <a:off x="1320800" y="135138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46482</xdr:rowOff>
    </xdr:from>
    <xdr:to>
      <xdr:col>7</xdr:col>
      <xdr:colOff>66675</xdr:colOff>
      <xdr:row>79</xdr:row>
      <xdr:rowOff>148082</xdr:rowOff>
    </xdr:to>
    <xdr:sp macro="" textlink="">
      <xdr:nvSpPr>
        <xdr:cNvPr id="382" name="円/楕円 381"/>
        <xdr:cNvSpPr/>
      </xdr:nvSpPr>
      <xdr:spPr>
        <a:xfrm>
          <a:off x="47752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18559</xdr:rowOff>
    </xdr:from>
    <xdr:ext cx="762000" cy="259045"/>
    <xdr:sp macro="" textlink="">
      <xdr:nvSpPr>
        <xdr:cNvPr id="383" name="公債費該当値テキスト"/>
        <xdr:cNvSpPr txBox="1"/>
      </xdr:nvSpPr>
      <xdr:spPr>
        <a:xfrm>
          <a:off x="49149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28194</xdr:rowOff>
    </xdr:from>
    <xdr:to>
      <xdr:col>5</xdr:col>
      <xdr:colOff>600075</xdr:colOff>
      <xdr:row>79</xdr:row>
      <xdr:rowOff>129794</xdr:rowOff>
    </xdr:to>
    <xdr:sp macro="" textlink="">
      <xdr:nvSpPr>
        <xdr:cNvPr id="384" name="円/楕円 383"/>
        <xdr:cNvSpPr/>
      </xdr:nvSpPr>
      <xdr:spPr>
        <a:xfrm>
          <a:off x="3937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114571</xdr:rowOff>
    </xdr:from>
    <xdr:ext cx="736600" cy="259045"/>
    <xdr:sp macro="" textlink="">
      <xdr:nvSpPr>
        <xdr:cNvPr id="385" name="テキスト ボックス 384"/>
        <xdr:cNvSpPr txBox="1"/>
      </xdr:nvSpPr>
      <xdr:spPr>
        <a:xfrm>
          <a:off x="3606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28194</xdr:rowOff>
    </xdr:from>
    <xdr:to>
      <xdr:col>4</xdr:col>
      <xdr:colOff>396875</xdr:colOff>
      <xdr:row>79</xdr:row>
      <xdr:rowOff>129794</xdr:rowOff>
    </xdr:to>
    <xdr:sp macro="" textlink="">
      <xdr:nvSpPr>
        <xdr:cNvPr id="386" name="円/楕円 385"/>
        <xdr:cNvSpPr/>
      </xdr:nvSpPr>
      <xdr:spPr>
        <a:xfrm>
          <a:off x="3048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114571</xdr:rowOff>
    </xdr:from>
    <xdr:ext cx="762000" cy="259045"/>
    <xdr:sp macro="" textlink="">
      <xdr:nvSpPr>
        <xdr:cNvPr id="387" name="テキスト ボックス 386"/>
        <xdr:cNvSpPr txBox="1"/>
      </xdr:nvSpPr>
      <xdr:spPr>
        <a:xfrm>
          <a:off x="2717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158496</xdr:rowOff>
    </xdr:from>
    <xdr:to>
      <xdr:col>3</xdr:col>
      <xdr:colOff>193675</xdr:colOff>
      <xdr:row>79</xdr:row>
      <xdr:rowOff>88646</xdr:rowOff>
    </xdr:to>
    <xdr:sp macro="" textlink="">
      <xdr:nvSpPr>
        <xdr:cNvPr id="388" name="円/楕円 387"/>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73423</xdr:rowOff>
    </xdr:from>
    <xdr:ext cx="762000" cy="259045"/>
    <xdr:sp macro="" textlink="">
      <xdr:nvSpPr>
        <xdr:cNvPr id="389" name="テキスト ボックス 388"/>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89915</xdr:rowOff>
    </xdr:from>
    <xdr:to>
      <xdr:col>1</xdr:col>
      <xdr:colOff>676275</xdr:colOff>
      <xdr:row>79</xdr:row>
      <xdr:rowOff>20065</xdr:rowOff>
    </xdr:to>
    <xdr:sp macro="" textlink="">
      <xdr:nvSpPr>
        <xdr:cNvPr id="390" name="円/楕円 389"/>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4842</xdr:rowOff>
    </xdr:from>
    <xdr:ext cx="762000" cy="259045"/>
    <xdr:sp macro="" textlink="">
      <xdr:nvSpPr>
        <xdr:cNvPr id="391" name="テキスト ボックス 390"/>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人件費を削減しているものの、近年の扶助費の伸びにより平成</a:t>
          </a:r>
          <a:r>
            <a:rPr kumimoji="1" lang="en-US" altLang="ja-JP" sz="1300">
              <a:latin typeface="ＭＳ Ｐゴシック"/>
            </a:rPr>
            <a:t>23</a:t>
          </a:r>
          <a:r>
            <a:rPr kumimoji="1" lang="ja-JP" altLang="en-US" sz="1300">
              <a:latin typeface="ＭＳ Ｐゴシック"/>
            </a:rPr>
            <a:t>年度から横ばい状態である。</a:t>
          </a:r>
        </a:p>
        <a:p>
          <a:r>
            <a:rPr kumimoji="1" lang="ja-JP" altLang="en-US" sz="1300">
              <a:latin typeface="ＭＳ Ｐゴシック"/>
            </a:rPr>
            <a:t>市税の徴収率向上や維持管理費の削減等、効率的な行政サービスの実現を目指す。</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24130</xdr:rowOff>
    </xdr:from>
    <xdr:to>
      <xdr:col>24</xdr:col>
      <xdr:colOff>31750</xdr:colOff>
      <xdr:row>75</xdr:row>
      <xdr:rowOff>85090</xdr:rowOff>
    </xdr:to>
    <xdr:cxnSp macro="">
      <xdr:nvCxnSpPr>
        <xdr:cNvPr id="424" name="直線コネクタ 423"/>
        <xdr:cNvCxnSpPr/>
      </xdr:nvCxnSpPr>
      <xdr:spPr>
        <a:xfrm flipV="1">
          <a:off x="15671800" y="128828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46990</xdr:rowOff>
    </xdr:from>
    <xdr:to>
      <xdr:col>22</xdr:col>
      <xdr:colOff>565150</xdr:colOff>
      <xdr:row>75</xdr:row>
      <xdr:rowOff>85090</xdr:rowOff>
    </xdr:to>
    <xdr:cxnSp macro="">
      <xdr:nvCxnSpPr>
        <xdr:cNvPr id="427" name="直線コネクタ 426"/>
        <xdr:cNvCxnSpPr/>
      </xdr:nvCxnSpPr>
      <xdr:spPr>
        <a:xfrm>
          <a:off x="14782800" y="12905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46990</xdr:rowOff>
    </xdr:from>
    <xdr:to>
      <xdr:col>21</xdr:col>
      <xdr:colOff>361950</xdr:colOff>
      <xdr:row>75</xdr:row>
      <xdr:rowOff>66040</xdr:rowOff>
    </xdr:to>
    <xdr:cxnSp macro="">
      <xdr:nvCxnSpPr>
        <xdr:cNvPr id="430" name="直線コネクタ 429"/>
        <xdr:cNvCxnSpPr/>
      </xdr:nvCxnSpPr>
      <xdr:spPr>
        <a:xfrm flipV="1">
          <a:off x="13893800" y="129057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123190</xdr:rowOff>
    </xdr:from>
    <xdr:to>
      <xdr:col>20</xdr:col>
      <xdr:colOff>158750</xdr:colOff>
      <xdr:row>75</xdr:row>
      <xdr:rowOff>66040</xdr:rowOff>
    </xdr:to>
    <xdr:cxnSp macro="">
      <xdr:nvCxnSpPr>
        <xdr:cNvPr id="433" name="直線コネクタ 432"/>
        <xdr:cNvCxnSpPr/>
      </xdr:nvCxnSpPr>
      <xdr:spPr>
        <a:xfrm>
          <a:off x="13004800" y="1281049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144780</xdr:rowOff>
    </xdr:from>
    <xdr:to>
      <xdr:col>24</xdr:col>
      <xdr:colOff>82550</xdr:colOff>
      <xdr:row>75</xdr:row>
      <xdr:rowOff>74930</xdr:rowOff>
    </xdr:to>
    <xdr:sp macro="" textlink="">
      <xdr:nvSpPr>
        <xdr:cNvPr id="443" name="円/楕円 442"/>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161307</xdr:rowOff>
    </xdr:from>
    <xdr:ext cx="762000" cy="259045"/>
    <xdr:sp macro="" textlink="">
      <xdr:nvSpPr>
        <xdr:cNvPr id="444" name="公債費以外該当値テキスト"/>
        <xdr:cNvSpPr txBox="1"/>
      </xdr:nvSpPr>
      <xdr:spPr>
        <a:xfrm>
          <a:off x="16598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34290</xdr:rowOff>
    </xdr:from>
    <xdr:to>
      <xdr:col>22</xdr:col>
      <xdr:colOff>615950</xdr:colOff>
      <xdr:row>75</xdr:row>
      <xdr:rowOff>135890</xdr:rowOff>
    </xdr:to>
    <xdr:sp macro="" textlink="">
      <xdr:nvSpPr>
        <xdr:cNvPr id="445" name="円/楕円 444"/>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146067</xdr:rowOff>
    </xdr:from>
    <xdr:ext cx="736600" cy="259045"/>
    <xdr:sp macro="" textlink="">
      <xdr:nvSpPr>
        <xdr:cNvPr id="446" name="テキスト ボックス 445"/>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167640</xdr:rowOff>
    </xdr:from>
    <xdr:to>
      <xdr:col>21</xdr:col>
      <xdr:colOff>412750</xdr:colOff>
      <xdr:row>75</xdr:row>
      <xdr:rowOff>97790</xdr:rowOff>
    </xdr:to>
    <xdr:sp macro="" textlink="">
      <xdr:nvSpPr>
        <xdr:cNvPr id="447" name="円/楕円 446"/>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107967</xdr:rowOff>
    </xdr:from>
    <xdr:ext cx="762000" cy="259045"/>
    <xdr:sp macro="" textlink="">
      <xdr:nvSpPr>
        <xdr:cNvPr id="448" name="テキスト ボックス 447"/>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15240</xdr:rowOff>
    </xdr:from>
    <xdr:to>
      <xdr:col>20</xdr:col>
      <xdr:colOff>209550</xdr:colOff>
      <xdr:row>75</xdr:row>
      <xdr:rowOff>116840</xdr:rowOff>
    </xdr:to>
    <xdr:sp macro="" textlink="">
      <xdr:nvSpPr>
        <xdr:cNvPr id="449" name="円/楕円 448"/>
        <xdr:cNvSpPr/>
      </xdr:nvSpPr>
      <xdr:spPr>
        <a:xfrm>
          <a:off x="13843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127017</xdr:rowOff>
    </xdr:from>
    <xdr:ext cx="762000" cy="259045"/>
    <xdr:sp macro="" textlink="">
      <xdr:nvSpPr>
        <xdr:cNvPr id="450" name="テキスト ボックス 449"/>
        <xdr:cNvSpPr txBox="1"/>
      </xdr:nvSpPr>
      <xdr:spPr>
        <a:xfrm>
          <a:off x="13512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72390</xdr:rowOff>
    </xdr:from>
    <xdr:to>
      <xdr:col>19</xdr:col>
      <xdr:colOff>6350</xdr:colOff>
      <xdr:row>75</xdr:row>
      <xdr:rowOff>2540</xdr:rowOff>
    </xdr:to>
    <xdr:sp macro="" textlink="">
      <xdr:nvSpPr>
        <xdr:cNvPr id="451" name="円/楕円 450"/>
        <xdr:cNvSpPr/>
      </xdr:nvSpPr>
      <xdr:spPr>
        <a:xfrm>
          <a:off x="12954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12717</xdr:rowOff>
    </xdr:from>
    <xdr:ext cx="762000" cy="259045"/>
    <xdr:sp macro="" textlink="">
      <xdr:nvSpPr>
        <xdr:cNvPr id="452" name="テキスト ボックス 451"/>
        <xdr:cNvSpPr txBox="1"/>
      </xdr:nvSpPr>
      <xdr:spPr>
        <a:xfrm>
          <a:off x="12623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徳島県鳴門市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11421</xdr:rowOff>
    </xdr:from>
    <xdr:to>
      <xdr:col>4</xdr:col>
      <xdr:colOff>1117600</xdr:colOff>
      <xdr:row>17</xdr:row>
      <xdr:rowOff>47964</xdr:rowOff>
    </xdr:to>
    <xdr:cxnSp macro="">
      <xdr:nvCxnSpPr>
        <xdr:cNvPr id="52" name="直線コネクタ 51"/>
        <xdr:cNvCxnSpPr/>
      </xdr:nvCxnSpPr>
      <xdr:spPr bwMode="auto">
        <a:xfrm flipV="1">
          <a:off x="5003800" y="2973696"/>
          <a:ext cx="647700" cy="36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37563</xdr:rowOff>
    </xdr:from>
    <xdr:to>
      <xdr:col>4</xdr:col>
      <xdr:colOff>469900</xdr:colOff>
      <xdr:row>17</xdr:row>
      <xdr:rowOff>47964</xdr:rowOff>
    </xdr:to>
    <xdr:cxnSp macro="">
      <xdr:nvCxnSpPr>
        <xdr:cNvPr id="55" name="直線コネクタ 54"/>
        <xdr:cNvCxnSpPr/>
      </xdr:nvCxnSpPr>
      <xdr:spPr bwMode="auto">
        <a:xfrm>
          <a:off x="4305300" y="2999838"/>
          <a:ext cx="698500" cy="10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61517</xdr:rowOff>
    </xdr:from>
    <xdr:to>
      <xdr:col>3</xdr:col>
      <xdr:colOff>904875</xdr:colOff>
      <xdr:row>17</xdr:row>
      <xdr:rowOff>37563</xdr:rowOff>
    </xdr:to>
    <xdr:cxnSp macro="">
      <xdr:nvCxnSpPr>
        <xdr:cNvPr id="58" name="直線コネクタ 57"/>
        <xdr:cNvCxnSpPr/>
      </xdr:nvCxnSpPr>
      <xdr:spPr bwMode="auto">
        <a:xfrm>
          <a:off x="3606800" y="2852342"/>
          <a:ext cx="698500" cy="147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37400</xdr:rowOff>
    </xdr:from>
    <xdr:to>
      <xdr:col>3</xdr:col>
      <xdr:colOff>206375</xdr:colOff>
      <xdr:row>16</xdr:row>
      <xdr:rowOff>61517</xdr:rowOff>
    </xdr:to>
    <xdr:cxnSp macro="">
      <xdr:nvCxnSpPr>
        <xdr:cNvPr id="61" name="直線コネクタ 60"/>
        <xdr:cNvCxnSpPr/>
      </xdr:nvCxnSpPr>
      <xdr:spPr bwMode="auto">
        <a:xfrm>
          <a:off x="2908300" y="2828225"/>
          <a:ext cx="698500" cy="24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132071</xdr:rowOff>
    </xdr:from>
    <xdr:to>
      <xdr:col>5</xdr:col>
      <xdr:colOff>34925</xdr:colOff>
      <xdr:row>17</xdr:row>
      <xdr:rowOff>62221</xdr:rowOff>
    </xdr:to>
    <xdr:sp macro="" textlink="">
      <xdr:nvSpPr>
        <xdr:cNvPr id="71" name="円/楕円 70"/>
        <xdr:cNvSpPr/>
      </xdr:nvSpPr>
      <xdr:spPr bwMode="auto">
        <a:xfrm>
          <a:off x="5600700" y="2922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148598</xdr:rowOff>
    </xdr:from>
    <xdr:ext cx="762000" cy="259045"/>
    <xdr:sp macro="" textlink="">
      <xdr:nvSpPr>
        <xdr:cNvPr id="72" name="人口1人当たり決算額の推移該当値テキスト130"/>
        <xdr:cNvSpPr txBox="1"/>
      </xdr:nvSpPr>
      <xdr:spPr>
        <a:xfrm>
          <a:off x="5740400" y="276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78,995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168614</xdr:rowOff>
    </xdr:from>
    <xdr:to>
      <xdr:col>4</xdr:col>
      <xdr:colOff>520700</xdr:colOff>
      <xdr:row>17</xdr:row>
      <xdr:rowOff>98764</xdr:rowOff>
    </xdr:to>
    <xdr:sp macro="" textlink="">
      <xdr:nvSpPr>
        <xdr:cNvPr id="73" name="円/楕円 72"/>
        <xdr:cNvSpPr/>
      </xdr:nvSpPr>
      <xdr:spPr bwMode="auto">
        <a:xfrm>
          <a:off x="4953000" y="2959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108941</xdr:rowOff>
    </xdr:from>
    <xdr:ext cx="736600" cy="259045"/>
    <xdr:sp macro="" textlink="">
      <xdr:nvSpPr>
        <xdr:cNvPr id="74" name="テキスト ボックス 73"/>
        <xdr:cNvSpPr txBox="1"/>
      </xdr:nvSpPr>
      <xdr:spPr>
        <a:xfrm>
          <a:off x="4622800" y="2728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76,757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158213</xdr:rowOff>
    </xdr:from>
    <xdr:to>
      <xdr:col>3</xdr:col>
      <xdr:colOff>955675</xdr:colOff>
      <xdr:row>17</xdr:row>
      <xdr:rowOff>88363</xdr:rowOff>
    </xdr:to>
    <xdr:sp macro="" textlink="">
      <xdr:nvSpPr>
        <xdr:cNvPr id="75" name="円/楕円 74"/>
        <xdr:cNvSpPr/>
      </xdr:nvSpPr>
      <xdr:spPr bwMode="auto">
        <a:xfrm>
          <a:off x="4254500" y="2949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98540</xdr:rowOff>
    </xdr:from>
    <xdr:ext cx="762000" cy="259045"/>
    <xdr:sp macro="" textlink="">
      <xdr:nvSpPr>
        <xdr:cNvPr id="76" name="テキスト ボックス 75"/>
        <xdr:cNvSpPr txBox="1"/>
      </xdr:nvSpPr>
      <xdr:spPr>
        <a:xfrm>
          <a:off x="3924300" y="271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77,394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10717</xdr:rowOff>
    </xdr:from>
    <xdr:to>
      <xdr:col>3</xdr:col>
      <xdr:colOff>257175</xdr:colOff>
      <xdr:row>16</xdr:row>
      <xdr:rowOff>112317</xdr:rowOff>
    </xdr:to>
    <xdr:sp macro="" textlink="">
      <xdr:nvSpPr>
        <xdr:cNvPr id="77" name="円/楕円 76"/>
        <xdr:cNvSpPr/>
      </xdr:nvSpPr>
      <xdr:spPr bwMode="auto">
        <a:xfrm>
          <a:off x="3556000" y="2801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122494</xdr:rowOff>
    </xdr:from>
    <xdr:ext cx="762000" cy="259045"/>
    <xdr:sp macro="" textlink="">
      <xdr:nvSpPr>
        <xdr:cNvPr id="78" name="テキスト ボックス 77"/>
        <xdr:cNvSpPr txBox="1"/>
      </xdr:nvSpPr>
      <xdr:spPr>
        <a:xfrm>
          <a:off x="3225800" y="257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86,427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158050</xdr:rowOff>
    </xdr:from>
    <xdr:to>
      <xdr:col>2</xdr:col>
      <xdr:colOff>692150</xdr:colOff>
      <xdr:row>16</xdr:row>
      <xdr:rowOff>88200</xdr:rowOff>
    </xdr:to>
    <xdr:sp macro="" textlink="">
      <xdr:nvSpPr>
        <xdr:cNvPr id="79" name="円/楕円 78"/>
        <xdr:cNvSpPr/>
      </xdr:nvSpPr>
      <xdr:spPr bwMode="auto">
        <a:xfrm>
          <a:off x="2857500" y="2777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98377</xdr:rowOff>
    </xdr:from>
    <xdr:ext cx="762000" cy="259045"/>
    <xdr:sp macro="" textlink="">
      <xdr:nvSpPr>
        <xdr:cNvPr id="80" name="テキスト ボックス 79"/>
        <xdr:cNvSpPr txBox="1"/>
      </xdr:nvSpPr>
      <xdr:spPr>
        <a:xfrm>
          <a:off x="2527300" y="25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316529</xdr:rowOff>
    </xdr:from>
    <xdr:to>
      <xdr:col>4</xdr:col>
      <xdr:colOff>1117600</xdr:colOff>
      <xdr:row>34</xdr:row>
      <xdr:rowOff>323234</xdr:rowOff>
    </xdr:to>
    <xdr:cxnSp macro="">
      <xdr:nvCxnSpPr>
        <xdr:cNvPr id="113" name="直線コネクタ 112"/>
        <xdr:cNvCxnSpPr/>
      </xdr:nvCxnSpPr>
      <xdr:spPr bwMode="auto">
        <a:xfrm flipV="1">
          <a:off x="5003800" y="6583979"/>
          <a:ext cx="647700" cy="6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323234</xdr:rowOff>
    </xdr:from>
    <xdr:to>
      <xdr:col>4</xdr:col>
      <xdr:colOff>469900</xdr:colOff>
      <xdr:row>34</xdr:row>
      <xdr:rowOff>335483</xdr:rowOff>
    </xdr:to>
    <xdr:cxnSp macro="">
      <xdr:nvCxnSpPr>
        <xdr:cNvPr id="116" name="直線コネクタ 115"/>
        <xdr:cNvCxnSpPr/>
      </xdr:nvCxnSpPr>
      <xdr:spPr bwMode="auto">
        <a:xfrm flipV="1">
          <a:off x="4305300" y="6590684"/>
          <a:ext cx="698500" cy="12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316700</xdr:rowOff>
    </xdr:from>
    <xdr:to>
      <xdr:col>3</xdr:col>
      <xdr:colOff>904875</xdr:colOff>
      <xdr:row>34</xdr:row>
      <xdr:rowOff>335483</xdr:rowOff>
    </xdr:to>
    <xdr:cxnSp macro="">
      <xdr:nvCxnSpPr>
        <xdr:cNvPr id="119" name="直線コネクタ 118"/>
        <xdr:cNvCxnSpPr/>
      </xdr:nvCxnSpPr>
      <xdr:spPr bwMode="auto">
        <a:xfrm>
          <a:off x="3606800" y="6584150"/>
          <a:ext cx="698500" cy="18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316700</xdr:rowOff>
    </xdr:from>
    <xdr:to>
      <xdr:col>3</xdr:col>
      <xdr:colOff>206375</xdr:colOff>
      <xdr:row>34</xdr:row>
      <xdr:rowOff>341350</xdr:rowOff>
    </xdr:to>
    <xdr:cxnSp macro="">
      <xdr:nvCxnSpPr>
        <xdr:cNvPr id="122" name="直線コネクタ 121"/>
        <xdr:cNvCxnSpPr/>
      </xdr:nvCxnSpPr>
      <xdr:spPr bwMode="auto">
        <a:xfrm flipV="1">
          <a:off x="2908300" y="6584150"/>
          <a:ext cx="698500" cy="2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265729</xdr:rowOff>
    </xdr:from>
    <xdr:to>
      <xdr:col>5</xdr:col>
      <xdr:colOff>34925</xdr:colOff>
      <xdr:row>35</xdr:row>
      <xdr:rowOff>24429</xdr:rowOff>
    </xdr:to>
    <xdr:sp macro="" textlink="">
      <xdr:nvSpPr>
        <xdr:cNvPr id="132" name="円/楕円 131"/>
        <xdr:cNvSpPr/>
      </xdr:nvSpPr>
      <xdr:spPr bwMode="auto">
        <a:xfrm>
          <a:off x="5600700" y="6533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110805</xdr:rowOff>
    </xdr:from>
    <xdr:ext cx="762000" cy="259045"/>
    <xdr:sp macro="" textlink="">
      <xdr:nvSpPr>
        <xdr:cNvPr id="133" name="人口1人当たり決算額の推移該当値テキスト445"/>
        <xdr:cNvSpPr txBox="1"/>
      </xdr:nvSpPr>
      <xdr:spPr>
        <a:xfrm>
          <a:off x="5740400" y="637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31,051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272434</xdr:rowOff>
    </xdr:from>
    <xdr:to>
      <xdr:col>4</xdr:col>
      <xdr:colOff>520700</xdr:colOff>
      <xdr:row>35</xdr:row>
      <xdr:rowOff>31134</xdr:rowOff>
    </xdr:to>
    <xdr:sp macro="" textlink="">
      <xdr:nvSpPr>
        <xdr:cNvPr id="134" name="円/楕円 133"/>
        <xdr:cNvSpPr/>
      </xdr:nvSpPr>
      <xdr:spPr bwMode="auto">
        <a:xfrm>
          <a:off x="4953000" y="6539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41311</xdr:rowOff>
    </xdr:from>
    <xdr:ext cx="736600" cy="259045"/>
    <xdr:sp macro="" textlink="">
      <xdr:nvSpPr>
        <xdr:cNvPr id="135" name="テキスト ボックス 134"/>
        <xdr:cNvSpPr txBox="1"/>
      </xdr:nvSpPr>
      <xdr:spPr>
        <a:xfrm>
          <a:off x="4622800" y="630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30,699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284683</xdr:rowOff>
    </xdr:from>
    <xdr:to>
      <xdr:col>3</xdr:col>
      <xdr:colOff>955675</xdr:colOff>
      <xdr:row>35</xdr:row>
      <xdr:rowOff>43383</xdr:rowOff>
    </xdr:to>
    <xdr:sp macro="" textlink="">
      <xdr:nvSpPr>
        <xdr:cNvPr id="136" name="円/楕円 135"/>
        <xdr:cNvSpPr/>
      </xdr:nvSpPr>
      <xdr:spPr bwMode="auto">
        <a:xfrm>
          <a:off x="4254500" y="6552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53560</xdr:rowOff>
    </xdr:from>
    <xdr:ext cx="762000" cy="259045"/>
    <xdr:sp macro="" textlink="">
      <xdr:nvSpPr>
        <xdr:cNvPr id="137" name="テキスト ボックス 136"/>
        <xdr:cNvSpPr txBox="1"/>
      </xdr:nvSpPr>
      <xdr:spPr>
        <a:xfrm>
          <a:off x="3924300" y="632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30,056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265900</xdr:rowOff>
    </xdr:from>
    <xdr:to>
      <xdr:col>3</xdr:col>
      <xdr:colOff>257175</xdr:colOff>
      <xdr:row>35</xdr:row>
      <xdr:rowOff>24600</xdr:rowOff>
    </xdr:to>
    <xdr:sp macro="" textlink="">
      <xdr:nvSpPr>
        <xdr:cNvPr id="138" name="円/楕円 137"/>
        <xdr:cNvSpPr/>
      </xdr:nvSpPr>
      <xdr:spPr bwMode="auto">
        <a:xfrm>
          <a:off x="3556000" y="6533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34777</xdr:rowOff>
    </xdr:from>
    <xdr:ext cx="762000" cy="259045"/>
    <xdr:sp macro="" textlink="">
      <xdr:nvSpPr>
        <xdr:cNvPr id="139" name="テキスト ボックス 138"/>
        <xdr:cNvSpPr txBox="1"/>
      </xdr:nvSpPr>
      <xdr:spPr>
        <a:xfrm>
          <a:off x="3225800" y="630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31,042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290550</xdr:rowOff>
    </xdr:from>
    <xdr:to>
      <xdr:col>2</xdr:col>
      <xdr:colOff>692150</xdr:colOff>
      <xdr:row>35</xdr:row>
      <xdr:rowOff>49250</xdr:rowOff>
    </xdr:to>
    <xdr:sp macro="" textlink="">
      <xdr:nvSpPr>
        <xdr:cNvPr id="140" name="円/楕円 139"/>
        <xdr:cNvSpPr/>
      </xdr:nvSpPr>
      <xdr:spPr bwMode="auto">
        <a:xfrm>
          <a:off x="2857500" y="655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59427</xdr:rowOff>
    </xdr:from>
    <xdr:ext cx="762000" cy="259045"/>
    <xdr:sp macro="" textlink="">
      <xdr:nvSpPr>
        <xdr:cNvPr id="141" name="テキスト ボックス 140"/>
        <xdr:cNvSpPr txBox="1"/>
      </xdr:nvSpPr>
      <xdr:spPr>
        <a:xfrm>
          <a:off x="2527300" y="63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実質収支については、安定的な黒字を保っているものの、教育施設の改築・建築事業や、各種公共施設の耐震化事業など、今後も投資的経費の高止まりが予想される。</a:t>
          </a:r>
        </a:p>
        <a:p>
          <a:r>
            <a:rPr kumimoji="1" lang="ja-JP" altLang="en-US" sz="1400">
              <a:latin typeface="ＭＳ ゴシック" pitchFamily="49" charset="-128"/>
              <a:ea typeface="ＭＳ ゴシック" pitchFamily="49" charset="-128"/>
            </a:rPr>
            <a:t>今後は、基金取り崩し額の抑制、実質単年度収支の改善のため、できる限り安定的な歳入確保と効率的な歳出に努める必要がある。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年度において、全ての会計において赤字はなく、黒字額が伸びている要因としてモーターボート競走事業会計によるものが大きい。</a:t>
          </a:r>
        </a:p>
        <a:p>
          <a:r>
            <a:rPr kumimoji="1" lang="ja-JP" altLang="en-US" sz="1400">
              <a:latin typeface="ＭＳ ゴシック" pitchFamily="49" charset="-128"/>
              <a:ea typeface="ＭＳ ゴシック" pitchFamily="49" charset="-128"/>
            </a:rPr>
            <a:t>依然として厳しい財政運営をしていかなければならない状況であり、今後も引き続き、行財政改革に積極的に取り組み、財政の健全化を図っていく。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元利償還金について、団塊世代の退職手当に係る退職手当債や新ごみ処理施設建設債、市営バス事業清算に伴う第三セクター等改革推進債の償還により、高止まりの状況にある。</a:t>
          </a:r>
        </a:p>
        <a:p>
          <a:r>
            <a:rPr kumimoji="1" lang="ja-JP" altLang="en-US" sz="1400">
              <a:latin typeface="ＭＳ ゴシック" pitchFamily="49" charset="-128"/>
              <a:ea typeface="ＭＳ ゴシック" pitchFamily="49" charset="-128"/>
            </a:rPr>
            <a:t>今後も公共施設の耐震化などの防災対策事業を重点的に行っていく予定であるため、全体としては増加傾向が続くと思われる。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職員の大幅な減により、退職手当負担見込額は減少傾向にある。さらに、地方債の償還額が新規発行額を上回ることにより、地方債現在高も減少傾向にある。これらにより、将来負担額及び将来負担比率の分子ともに減少傾向にあるが、今後も公共施設の耐震化や防災・減災対策事業など、大規模な事業が予定されているため、増加が予測されており、引き続き厳しい財政運営をしていかなければならない状況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23758498</v>
      </c>
      <c r="BO4" s="349"/>
      <c r="BP4" s="349"/>
      <c r="BQ4" s="349"/>
      <c r="BR4" s="349"/>
      <c r="BS4" s="349"/>
      <c r="BT4" s="349"/>
      <c r="BU4" s="350"/>
      <c r="BV4" s="348">
        <v>23590926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4.8</v>
      </c>
      <c r="CU4" s="355"/>
      <c r="CV4" s="355"/>
      <c r="CW4" s="355"/>
      <c r="CX4" s="355"/>
      <c r="CY4" s="355"/>
      <c r="CZ4" s="355"/>
      <c r="DA4" s="356"/>
      <c r="DB4" s="354">
        <v>2.4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23004488</v>
      </c>
      <c r="BO5" s="386"/>
      <c r="BP5" s="386"/>
      <c r="BQ5" s="386"/>
      <c r="BR5" s="386"/>
      <c r="BS5" s="386"/>
      <c r="BT5" s="386"/>
      <c r="BU5" s="387"/>
      <c r="BV5" s="385">
        <v>23186442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92.9</v>
      </c>
      <c r="CU5" s="383"/>
      <c r="CV5" s="383"/>
      <c r="CW5" s="383"/>
      <c r="CX5" s="383"/>
      <c r="CY5" s="383"/>
      <c r="CZ5" s="383"/>
      <c r="DA5" s="384"/>
      <c r="DB5" s="382">
        <v>94.1</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754010</v>
      </c>
      <c r="BO6" s="386"/>
      <c r="BP6" s="386"/>
      <c r="BQ6" s="386"/>
      <c r="BR6" s="386"/>
      <c r="BS6" s="386"/>
      <c r="BT6" s="386"/>
      <c r="BU6" s="387"/>
      <c r="BV6" s="385">
        <v>404484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101.5</v>
      </c>
      <c r="CU6" s="423"/>
      <c r="CV6" s="423"/>
      <c r="CW6" s="423"/>
      <c r="CX6" s="423"/>
      <c r="CY6" s="423"/>
      <c r="CZ6" s="423"/>
      <c r="DA6" s="424"/>
      <c r="DB6" s="422">
        <v>102.7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101452</v>
      </c>
      <c r="BO7" s="386"/>
      <c r="BP7" s="386"/>
      <c r="BQ7" s="386"/>
      <c r="BR7" s="386"/>
      <c r="BS7" s="386"/>
      <c r="BT7" s="386"/>
      <c r="BU7" s="387"/>
      <c r="BV7" s="385">
        <v>86045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13483398</v>
      </c>
      <c r="CU7" s="386"/>
      <c r="CV7" s="386"/>
      <c r="CW7" s="386"/>
      <c r="CX7" s="386"/>
      <c r="CY7" s="386"/>
      <c r="CZ7" s="386"/>
      <c r="DA7" s="387"/>
      <c r="DB7" s="385">
        <v>13544634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652558</v>
      </c>
      <c r="BO8" s="386"/>
      <c r="BP8" s="386"/>
      <c r="BQ8" s="386"/>
      <c r="BR8" s="386"/>
      <c r="BS8" s="386"/>
      <c r="BT8" s="386"/>
      <c r="BU8" s="387"/>
      <c r="BV8" s="385">
        <v>318439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0.66</v>
      </c>
      <c r="CU8" s="426"/>
      <c r="CV8" s="426"/>
      <c r="CW8" s="426"/>
      <c r="CX8" s="426"/>
      <c r="CY8" s="426"/>
      <c r="CZ8" s="426"/>
      <c r="DA8" s="427"/>
      <c r="DB8" s="425">
        <v>0.66</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61513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334119</v>
      </c>
      <c r="BO9" s="386"/>
      <c r="BP9" s="386"/>
      <c r="BQ9" s="386"/>
      <c r="BR9" s="386"/>
      <c r="BS9" s="386"/>
      <c r="BT9" s="386"/>
      <c r="BU9" s="387"/>
      <c r="BV9" s="385">
        <v>-152567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20.2</v>
      </c>
      <c r="CU9" s="383"/>
      <c r="CV9" s="383"/>
      <c r="CW9" s="383"/>
      <c r="CX9" s="383"/>
      <c r="CY9" s="383"/>
      <c r="CZ9" s="383"/>
      <c r="DA9" s="384"/>
      <c r="DB9" s="382">
        <v>19.7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63200</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400891</v>
      </c>
      <c r="BO10" s="386"/>
      <c r="BP10" s="386"/>
      <c r="BQ10" s="386"/>
      <c r="BR10" s="386"/>
      <c r="BS10" s="386"/>
      <c r="BT10" s="386"/>
      <c r="BU10" s="387"/>
      <c r="BV10" s="385">
        <v>451310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5350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60784</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400000</v>
      </c>
      <c r="BO12" s="386"/>
      <c r="BP12" s="386"/>
      <c r="BQ12" s="386"/>
      <c r="BR12" s="386"/>
      <c r="BS12" s="386"/>
      <c r="BT12" s="386"/>
      <c r="BU12" s="387"/>
      <c r="BV12" s="385">
        <v>400000</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60444</v>
      </c>
      <c r="S13" s="467"/>
      <c r="T13" s="467"/>
      <c r="U13" s="467"/>
      <c r="V13" s="468"/>
      <c r="W13" s="401" t="s">
        <v>122</v>
      </c>
      <c r="X13" s="402"/>
      <c r="Y13" s="402"/>
      <c r="Z13" s="402"/>
      <c r="AA13" s="402"/>
      <c r="AB13" s="392"/>
      <c r="AC13" s="436">
        <v>2912</v>
      </c>
      <c r="AD13" s="437"/>
      <c r="AE13" s="437"/>
      <c r="AF13" s="437"/>
      <c r="AG13" s="476"/>
      <c r="AH13" s="436">
        <v>3234</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340360</v>
      </c>
      <c r="BO13" s="386"/>
      <c r="BP13" s="386"/>
      <c r="BQ13" s="386"/>
      <c r="BR13" s="386"/>
      <c r="BS13" s="386"/>
      <c r="BT13" s="386"/>
      <c r="BU13" s="387"/>
      <c r="BV13" s="385">
        <v>-101257</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15.6</v>
      </c>
      <c r="CU13" s="383"/>
      <c r="CV13" s="383"/>
      <c r="CW13" s="383"/>
      <c r="CX13" s="383"/>
      <c r="CY13" s="383"/>
      <c r="CZ13" s="383"/>
      <c r="DA13" s="384"/>
      <c r="DB13" s="382">
        <v>15.5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61404</v>
      </c>
      <c r="S14" s="467"/>
      <c r="T14" s="467"/>
      <c r="U14" s="467"/>
      <c r="V14" s="468"/>
      <c r="W14" s="375"/>
      <c r="X14" s="376"/>
      <c r="Y14" s="376"/>
      <c r="Z14" s="376"/>
      <c r="AA14" s="376"/>
      <c r="AB14" s="365"/>
      <c r="AC14" s="469">
        <v>10.9</v>
      </c>
      <c r="AD14" s="470"/>
      <c r="AE14" s="470"/>
      <c r="AF14" s="470"/>
      <c r="AG14" s="471"/>
      <c r="AH14" s="469">
        <v>10.9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115.3</v>
      </c>
      <c r="CU14" s="481"/>
      <c r="CV14" s="481"/>
      <c r="CW14" s="481"/>
      <c r="CX14" s="481"/>
      <c r="CY14" s="481"/>
      <c r="CZ14" s="481"/>
      <c r="DA14" s="482"/>
      <c r="DB14" s="480">
        <v>121.4</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61055</v>
      </c>
      <c r="S15" s="467"/>
      <c r="T15" s="467"/>
      <c r="U15" s="467"/>
      <c r="V15" s="468"/>
      <c r="W15" s="401" t="s">
        <v>129</v>
      </c>
      <c r="X15" s="402"/>
      <c r="Y15" s="402"/>
      <c r="Z15" s="402"/>
      <c r="AA15" s="402"/>
      <c r="AB15" s="392"/>
      <c r="AC15" s="436">
        <v>6917</v>
      </c>
      <c r="AD15" s="437"/>
      <c r="AE15" s="437"/>
      <c r="AF15" s="437"/>
      <c r="AG15" s="476"/>
      <c r="AH15" s="436">
        <v>7910</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6792998</v>
      </c>
      <c r="BO15" s="349"/>
      <c r="BP15" s="349"/>
      <c r="BQ15" s="349"/>
      <c r="BR15" s="349"/>
      <c r="BS15" s="349"/>
      <c r="BT15" s="349"/>
      <c r="BU15" s="350"/>
      <c r="BV15" s="348">
        <v>6917373</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25.8</v>
      </c>
      <c r="AD16" s="470"/>
      <c r="AE16" s="470"/>
      <c r="AF16" s="470"/>
      <c r="AG16" s="471"/>
      <c r="AH16" s="469">
        <v>26.7</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10332207</v>
      </c>
      <c r="BO16" s="386"/>
      <c r="BP16" s="386"/>
      <c r="BQ16" s="386"/>
      <c r="BR16" s="386"/>
      <c r="BS16" s="386"/>
      <c r="BT16" s="386"/>
      <c r="BU16" s="387"/>
      <c r="BV16" s="385">
        <v>10361082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16991</v>
      </c>
      <c r="AD17" s="437"/>
      <c r="AE17" s="437"/>
      <c r="AF17" s="437"/>
      <c r="AG17" s="476"/>
      <c r="AH17" s="436">
        <v>17974</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8773668</v>
      </c>
      <c r="BO17" s="386"/>
      <c r="BP17" s="386"/>
      <c r="BQ17" s="386"/>
      <c r="BR17" s="386"/>
      <c r="BS17" s="386"/>
      <c r="BT17" s="386"/>
      <c r="BU17" s="387"/>
      <c r="BV17" s="385">
        <v>8946625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135.66</v>
      </c>
      <c r="M18" s="498"/>
      <c r="N18" s="498"/>
      <c r="O18" s="498"/>
      <c r="P18" s="498"/>
      <c r="Q18" s="498"/>
      <c r="R18" s="499"/>
      <c r="S18" s="499"/>
      <c r="T18" s="499"/>
      <c r="U18" s="499"/>
      <c r="V18" s="500"/>
      <c r="W18" s="403"/>
      <c r="X18" s="404"/>
      <c r="Y18" s="404"/>
      <c r="Z18" s="404"/>
      <c r="AA18" s="404"/>
      <c r="AB18" s="395"/>
      <c r="AC18" s="501">
        <v>63.4</v>
      </c>
      <c r="AD18" s="502"/>
      <c r="AE18" s="502"/>
      <c r="AF18" s="502"/>
      <c r="AG18" s="503"/>
      <c r="AH18" s="501">
        <v>60.7</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12785032</v>
      </c>
      <c r="BO18" s="386"/>
      <c r="BP18" s="386"/>
      <c r="BQ18" s="386"/>
      <c r="BR18" s="386"/>
      <c r="BS18" s="386"/>
      <c r="BT18" s="386"/>
      <c r="BU18" s="387"/>
      <c r="BV18" s="385">
        <v>12843024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453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15741494</v>
      </c>
      <c r="BO19" s="386"/>
      <c r="BP19" s="386"/>
      <c r="BQ19" s="386"/>
      <c r="BR19" s="386"/>
      <c r="BS19" s="386"/>
      <c r="BT19" s="386"/>
      <c r="BU19" s="387"/>
      <c r="BV19" s="385">
        <v>15787782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22994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26568686</v>
      </c>
      <c r="BO23" s="386"/>
      <c r="BP23" s="386"/>
      <c r="BQ23" s="386"/>
      <c r="BR23" s="386"/>
      <c r="BS23" s="386"/>
      <c r="BT23" s="386"/>
      <c r="BU23" s="387"/>
      <c r="BV23" s="385">
        <v>26807013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8046</v>
      </c>
      <c r="R24" s="437"/>
      <c r="S24" s="437"/>
      <c r="T24" s="437"/>
      <c r="U24" s="437"/>
      <c r="V24" s="476"/>
      <c r="W24" s="531"/>
      <c r="X24" s="519"/>
      <c r="Y24" s="520"/>
      <c r="Z24" s="435" t="s">
        <v>152</v>
      </c>
      <c r="AA24" s="415"/>
      <c r="AB24" s="415"/>
      <c r="AC24" s="415"/>
      <c r="AD24" s="415"/>
      <c r="AE24" s="415"/>
      <c r="AF24" s="415"/>
      <c r="AG24" s="416"/>
      <c r="AH24" s="436">
        <v>491</v>
      </c>
      <c r="AI24" s="437"/>
      <c r="AJ24" s="437"/>
      <c r="AK24" s="437"/>
      <c r="AL24" s="476"/>
      <c r="AM24" s="436">
        <v>1431756</v>
      </c>
      <c r="AN24" s="437"/>
      <c r="AO24" s="437"/>
      <c r="AP24" s="437"/>
      <c r="AQ24" s="437"/>
      <c r="AR24" s="476"/>
      <c r="AS24" s="436">
        <v>2916</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19880047</v>
      </c>
      <c r="BO24" s="386"/>
      <c r="BP24" s="386"/>
      <c r="BQ24" s="386"/>
      <c r="BR24" s="386"/>
      <c r="BS24" s="386"/>
      <c r="BT24" s="386"/>
      <c r="BU24" s="387"/>
      <c r="BV24" s="385">
        <v>19508150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2</v>
      </c>
      <c r="M25" s="437"/>
      <c r="N25" s="437"/>
      <c r="O25" s="437"/>
      <c r="P25" s="476"/>
      <c r="Q25" s="436">
        <v>6477</v>
      </c>
      <c r="R25" s="437"/>
      <c r="S25" s="437"/>
      <c r="T25" s="437"/>
      <c r="U25" s="437"/>
      <c r="V25" s="476"/>
      <c r="W25" s="531"/>
      <c r="X25" s="519"/>
      <c r="Y25" s="520"/>
      <c r="Z25" s="435" t="s">
        <v>155</v>
      </c>
      <c r="AA25" s="415"/>
      <c r="AB25" s="415"/>
      <c r="AC25" s="415"/>
      <c r="AD25" s="415"/>
      <c r="AE25" s="415"/>
      <c r="AF25" s="415"/>
      <c r="AG25" s="416"/>
      <c r="AH25" s="436">
        <v>72</v>
      </c>
      <c r="AI25" s="437"/>
      <c r="AJ25" s="437"/>
      <c r="AK25" s="437"/>
      <c r="AL25" s="476"/>
      <c r="AM25" s="436">
        <v>184968</v>
      </c>
      <c r="AN25" s="437"/>
      <c r="AO25" s="437"/>
      <c r="AP25" s="437"/>
      <c r="AQ25" s="437"/>
      <c r="AR25" s="476"/>
      <c r="AS25" s="436">
        <v>2569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3546540</v>
      </c>
      <c r="BO25" s="349"/>
      <c r="BP25" s="349"/>
      <c r="BQ25" s="349"/>
      <c r="BR25" s="349"/>
      <c r="BS25" s="349"/>
      <c r="BT25" s="349"/>
      <c r="BU25" s="350"/>
      <c r="BV25" s="348">
        <v>811946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6125</v>
      </c>
      <c r="R26" s="437"/>
      <c r="S26" s="437"/>
      <c r="T26" s="437"/>
      <c r="U26" s="437"/>
      <c r="V26" s="476"/>
      <c r="W26" s="531"/>
      <c r="X26" s="519"/>
      <c r="Y26" s="520"/>
      <c r="Z26" s="435" t="s">
        <v>158</v>
      </c>
      <c r="AA26" s="541"/>
      <c r="AB26" s="541"/>
      <c r="AC26" s="541"/>
      <c r="AD26" s="541"/>
      <c r="AE26" s="541"/>
      <c r="AF26" s="541"/>
      <c r="AG26" s="542"/>
      <c r="AH26" s="436">
        <v>89</v>
      </c>
      <c r="AI26" s="437"/>
      <c r="AJ26" s="437"/>
      <c r="AK26" s="437"/>
      <c r="AL26" s="476"/>
      <c r="AM26" s="436">
        <v>275722</v>
      </c>
      <c r="AN26" s="437"/>
      <c r="AO26" s="437"/>
      <c r="AP26" s="437"/>
      <c r="AQ26" s="437"/>
      <c r="AR26" s="476"/>
      <c r="AS26" s="436">
        <v>3098</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v>50000</v>
      </c>
      <c r="BO26" s="386"/>
      <c r="BP26" s="386"/>
      <c r="BQ26" s="386"/>
      <c r="BR26" s="386"/>
      <c r="BS26" s="386"/>
      <c r="BT26" s="386"/>
      <c r="BU26" s="387"/>
      <c r="BV26" s="385">
        <v>50000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4770</v>
      </c>
      <c r="R27" s="437"/>
      <c r="S27" s="437"/>
      <c r="T27" s="437"/>
      <c r="U27" s="437"/>
      <c r="V27" s="476"/>
      <c r="W27" s="531"/>
      <c r="X27" s="519"/>
      <c r="Y27" s="520"/>
      <c r="Z27" s="435" t="s">
        <v>161</v>
      </c>
      <c r="AA27" s="415"/>
      <c r="AB27" s="415"/>
      <c r="AC27" s="415"/>
      <c r="AD27" s="415"/>
      <c r="AE27" s="415"/>
      <c r="AF27" s="415"/>
      <c r="AG27" s="416"/>
      <c r="AH27" s="436">
        <v>52</v>
      </c>
      <c r="AI27" s="437"/>
      <c r="AJ27" s="437"/>
      <c r="AK27" s="437"/>
      <c r="AL27" s="476"/>
      <c r="AM27" s="436">
        <v>175992</v>
      </c>
      <c r="AN27" s="437"/>
      <c r="AO27" s="437"/>
      <c r="AP27" s="437"/>
      <c r="AQ27" s="437"/>
      <c r="AR27" s="476"/>
      <c r="AS27" s="436">
        <v>3384</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1100000</v>
      </c>
      <c r="BO27" s="555"/>
      <c r="BP27" s="555"/>
      <c r="BQ27" s="555"/>
      <c r="BR27" s="555"/>
      <c r="BS27" s="555"/>
      <c r="BT27" s="555"/>
      <c r="BU27" s="556"/>
      <c r="BV27" s="554">
        <v>1100000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4110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1484573</v>
      </c>
      <c r="BO28" s="349"/>
      <c r="BP28" s="349"/>
      <c r="BQ28" s="349"/>
      <c r="BR28" s="349"/>
      <c r="BS28" s="349"/>
      <c r="BT28" s="349"/>
      <c r="BU28" s="350"/>
      <c r="BV28" s="348">
        <v>1483682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20</v>
      </c>
      <c r="M29" s="437"/>
      <c r="N29" s="437"/>
      <c r="O29" s="437"/>
      <c r="P29" s="476"/>
      <c r="Q29" s="436">
        <v>3890</v>
      </c>
      <c r="R29" s="437"/>
      <c r="S29" s="437"/>
      <c r="T29" s="437"/>
      <c r="U29" s="437"/>
      <c r="V29" s="476"/>
      <c r="W29" s="532"/>
      <c r="X29" s="533"/>
      <c r="Y29" s="534"/>
      <c r="Z29" s="435" t="s">
        <v>168</v>
      </c>
      <c r="AA29" s="415"/>
      <c r="AB29" s="415"/>
      <c r="AC29" s="415"/>
      <c r="AD29" s="415"/>
      <c r="AE29" s="415"/>
      <c r="AF29" s="415"/>
      <c r="AG29" s="416"/>
      <c r="AH29" s="436">
        <v>543</v>
      </c>
      <c r="AI29" s="437"/>
      <c r="AJ29" s="437"/>
      <c r="AK29" s="437"/>
      <c r="AL29" s="476"/>
      <c r="AM29" s="436">
        <v>1607748</v>
      </c>
      <c r="AN29" s="437"/>
      <c r="AO29" s="437"/>
      <c r="AP29" s="437"/>
      <c r="AQ29" s="437"/>
      <c r="AR29" s="476"/>
      <c r="AS29" s="436">
        <v>2961</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608337</v>
      </c>
      <c r="BO29" s="386"/>
      <c r="BP29" s="386"/>
      <c r="BQ29" s="386"/>
      <c r="BR29" s="386"/>
      <c r="BS29" s="386"/>
      <c r="BT29" s="386"/>
      <c r="BU29" s="387"/>
      <c r="BV29" s="385">
        <v>822530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94.8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1208331</v>
      </c>
      <c r="BO30" s="555"/>
      <c r="BP30" s="555"/>
      <c r="BQ30" s="555"/>
      <c r="BR30" s="555"/>
      <c r="BS30" s="555"/>
      <c r="BT30" s="555"/>
      <c r="BU30" s="556"/>
      <c r="BV30" s="554">
        <v>1474955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鳴門市国民健康保険事業特別会計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IF('各会計、関係団体の財政状況及び健全化判断比率'!B31="","",'各会計、関係団体の財政状況及び健全化判断比率'!B31)</f>
        <v>鳴門市水道事業会計</v>
      </c>
      <c r="AP34" s="567"/>
      <c r="AQ34" s="567"/>
      <c r="AR34" s="567"/>
      <c r="AS34" s="567"/>
      <c r="AT34" s="567"/>
      <c r="AU34" s="567"/>
      <c r="AV34" s="567"/>
      <c r="AW34" s="567"/>
      <c r="AX34" s="567"/>
      <c r="AY34" s="567"/>
      <c r="AZ34" s="567"/>
      <c r="BA34" s="567"/>
      <c r="BB34" s="567"/>
      <c r="BC34" s="567"/>
      <c r="BD34" s="165"/>
      <c r="BE34" s="566">
        <f>IF(BG34="","",MAX(C34:D43,U34:V43,AM34:AN43)+1)</f>
        <v>11</v>
      </c>
      <c r="BF34" s="566"/>
      <c r="BG34" s="567" t="str">
        <f>IF('各会計、関係団体の財政状況及び健全化判断比率'!B33="","",'各会計、関係団体の財政状況及び健全化判断比率'!B33)</f>
        <v>鳴門市公設地方卸売市場事業特別会計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徳島県市町村総合事務組合（一般会計）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鳴門市観光コンベンション</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鳴門市住宅新築資金等貸付事業特別会計</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鳴門市後期高齢者医療特別会計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10</v>
      </c>
      <c r="AN35" s="566"/>
      <c r="AO35" s="567" t="str">
        <f>IF('各会計、関係団体の財政状況及び健全化判断比率'!B32="","",'各会計、関係団体の財政状況及び健全化判断比率'!B32)</f>
        <v>鳴門市モーターボート競走事業会計</v>
      </c>
      <c r="AP35" s="567"/>
      <c r="AQ35" s="567"/>
      <c r="AR35" s="567"/>
      <c r="AS35" s="567"/>
      <c r="AT35" s="567"/>
      <c r="AU35" s="567"/>
      <c r="AV35" s="567"/>
      <c r="AW35" s="567"/>
      <c r="AX35" s="567"/>
      <c r="AY35" s="567"/>
      <c r="AZ35" s="567"/>
      <c r="BA35" s="567"/>
      <c r="BB35" s="567"/>
      <c r="BC35" s="567"/>
      <c r="BD35" s="165"/>
      <c r="BE35" s="566">
        <f t="shared" ref="BE35:BE43" si="1">IF(BG35="","",BE34+1)</f>
        <v>12</v>
      </c>
      <c r="BF35" s="566"/>
      <c r="BG35" s="567" t="str">
        <f>IF('各会計、関係団体の財政状況及び健全化判断比率'!B34="","",'各会計、関係団体の財政状況及び健全化判断比率'!B34)</f>
        <v>鳴門市公共下水道事業特別会計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徳島県市町村総合事務組合（徳島滞納整理機構）</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鳴門市光熱水費等支出特別会計</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鳴門市介護保険事業特別会計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13</v>
      </c>
      <c r="BF36" s="566"/>
      <c r="BG36" s="567" t="str">
        <f>IF('各会計、関係団体の財政状況及び健全化判断比率'!B35="","",'各会計、関係団体の財政状況及び健全化判断比率'!B35)</f>
        <v>鳴門市産業団地開発事業特別会計</v>
      </c>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徳島県後期高齢者医療広域連合（一般会計）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鳴門市給与費等管理特別会計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徳島県後期高齢者広域連合（後期高齢者医療事業会計）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f t="shared" ref="C38:C43" si="5">IF(E38="","",C37+1)</f>
        <v>5</v>
      </c>
      <c r="D38" s="566"/>
      <c r="E38" s="567" t="str">
        <f>IF('各会計、関係団体の財政状況及び健全化判断比率'!B11="","",'各会計、関係団体の財政状況及び健全化判断比率'!B11)</f>
        <v>鳴門市公債費管理特別会計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69" t="s">
        <v>24</v>
      </c>
      <c r="C41" s="1170"/>
      <c r="D41" s="81"/>
      <c r="E41" s="1175" t="s">
        <v>25</v>
      </c>
      <c r="F41" s="1175"/>
      <c r="G41" s="1175"/>
      <c r="H41" s="1176"/>
      <c r="I41" s="82">
        <v>27512</v>
      </c>
      <c r="J41" s="83">
        <v>27076</v>
      </c>
      <c r="K41" s="83">
        <v>27064</v>
      </c>
      <c r="L41" s="83">
        <v>26807</v>
      </c>
      <c r="M41" s="84">
        <v>26569</v>
      </c>
    </row>
    <row r="42" spans="2:13" ht="27.75" customHeight="1" x14ac:dyDescent="0.15">
      <c r="B42" s="1171"/>
      <c r="C42" s="1172"/>
      <c r="D42" s="85"/>
      <c r="E42" s="1177" t="s">
        <v>26</v>
      </c>
      <c r="F42" s="1177"/>
      <c r="G42" s="1177"/>
      <c r="H42" s="1178"/>
      <c r="I42" s="86" t="s">
        <v>480</v>
      </c>
      <c r="J42" s="87" t="s">
        <v>480</v>
      </c>
      <c r="K42" s="87" t="s">
        <v>480</v>
      </c>
      <c r="L42" s="87" t="s">
        <v>480</v>
      </c>
      <c r="M42" s="88" t="s">
        <v>480</v>
      </c>
    </row>
    <row r="43" spans="2:13" ht="27.75" customHeight="1" x14ac:dyDescent="0.15">
      <c r="B43" s="1171"/>
      <c r="C43" s="1172"/>
      <c r="D43" s="85"/>
      <c r="E43" s="1177" t="s">
        <v>27</v>
      </c>
      <c r="F43" s="1177"/>
      <c r="G43" s="1177"/>
      <c r="H43" s="1178"/>
      <c r="I43" s="86">
        <v>5131</v>
      </c>
      <c r="J43" s="87">
        <v>5040</v>
      </c>
      <c r="K43" s="87">
        <v>4918</v>
      </c>
      <c r="L43" s="87">
        <v>5350</v>
      </c>
      <c r="M43" s="88">
        <v>5492</v>
      </c>
    </row>
    <row r="44" spans="2:13" ht="27.75" customHeight="1" x14ac:dyDescent="0.15">
      <c r="B44" s="1171"/>
      <c r="C44" s="1172"/>
      <c r="D44" s="85"/>
      <c r="E44" s="1177" t="s">
        <v>28</v>
      </c>
      <c r="F44" s="1177"/>
      <c r="G44" s="1177"/>
      <c r="H44" s="1178"/>
      <c r="I44" s="86" t="s">
        <v>480</v>
      </c>
      <c r="J44" s="87" t="s">
        <v>480</v>
      </c>
      <c r="K44" s="87" t="s">
        <v>480</v>
      </c>
      <c r="L44" s="87" t="s">
        <v>480</v>
      </c>
      <c r="M44" s="88" t="s">
        <v>480</v>
      </c>
    </row>
    <row r="45" spans="2:13" ht="27.75" customHeight="1" x14ac:dyDescent="0.15">
      <c r="B45" s="1171"/>
      <c r="C45" s="1172"/>
      <c r="D45" s="85"/>
      <c r="E45" s="1177" t="s">
        <v>29</v>
      </c>
      <c r="F45" s="1177"/>
      <c r="G45" s="1177"/>
      <c r="H45" s="1178"/>
      <c r="I45" s="86">
        <v>4974</v>
      </c>
      <c r="J45" s="87">
        <v>4647</v>
      </c>
      <c r="K45" s="87">
        <v>4322</v>
      </c>
      <c r="L45" s="87">
        <v>4334</v>
      </c>
      <c r="M45" s="88">
        <v>3784</v>
      </c>
    </row>
    <row r="46" spans="2:13" ht="27.75" customHeight="1" x14ac:dyDescent="0.15">
      <c r="B46" s="1171"/>
      <c r="C46" s="1172"/>
      <c r="D46" s="85"/>
      <c r="E46" s="1177" t="s">
        <v>30</v>
      </c>
      <c r="F46" s="1177"/>
      <c r="G46" s="1177"/>
      <c r="H46" s="1178"/>
      <c r="I46" s="86" t="s">
        <v>480</v>
      </c>
      <c r="J46" s="87" t="s">
        <v>480</v>
      </c>
      <c r="K46" s="87" t="s">
        <v>480</v>
      </c>
      <c r="L46" s="87" t="s">
        <v>480</v>
      </c>
      <c r="M46" s="88" t="s">
        <v>480</v>
      </c>
    </row>
    <row r="47" spans="2:13" ht="27.75" customHeight="1" x14ac:dyDescent="0.15">
      <c r="B47" s="1171"/>
      <c r="C47" s="1172"/>
      <c r="D47" s="85"/>
      <c r="E47" s="1177" t="s">
        <v>31</v>
      </c>
      <c r="F47" s="1177"/>
      <c r="G47" s="1177"/>
      <c r="H47" s="1178"/>
      <c r="I47" s="86" t="s">
        <v>480</v>
      </c>
      <c r="J47" s="87" t="s">
        <v>480</v>
      </c>
      <c r="K47" s="87" t="s">
        <v>480</v>
      </c>
      <c r="L47" s="87" t="s">
        <v>480</v>
      </c>
      <c r="M47" s="88" t="s">
        <v>480</v>
      </c>
    </row>
    <row r="48" spans="2:13" ht="27.75" customHeight="1" x14ac:dyDescent="0.15">
      <c r="B48" s="1173"/>
      <c r="C48" s="1174"/>
      <c r="D48" s="85"/>
      <c r="E48" s="1177" t="s">
        <v>32</v>
      </c>
      <c r="F48" s="1177"/>
      <c r="G48" s="1177"/>
      <c r="H48" s="1178"/>
      <c r="I48" s="86" t="s">
        <v>480</v>
      </c>
      <c r="J48" s="87" t="s">
        <v>480</v>
      </c>
      <c r="K48" s="87" t="s">
        <v>480</v>
      </c>
      <c r="L48" s="87" t="s">
        <v>480</v>
      </c>
      <c r="M48" s="88" t="s">
        <v>480</v>
      </c>
    </row>
    <row r="49" spans="2:13" ht="27.75" customHeight="1" x14ac:dyDescent="0.15">
      <c r="B49" s="1179" t="s">
        <v>33</v>
      </c>
      <c r="C49" s="1180"/>
      <c r="D49" s="89"/>
      <c r="E49" s="1177" t="s">
        <v>34</v>
      </c>
      <c r="F49" s="1177"/>
      <c r="G49" s="1177"/>
      <c r="H49" s="1178"/>
      <c r="I49" s="86">
        <v>4745</v>
      </c>
      <c r="J49" s="87">
        <v>4535</v>
      </c>
      <c r="K49" s="87">
        <v>4456</v>
      </c>
      <c r="L49" s="87">
        <v>4230</v>
      </c>
      <c r="M49" s="88">
        <v>3589</v>
      </c>
    </row>
    <row r="50" spans="2:13" ht="27.75" customHeight="1" x14ac:dyDescent="0.15">
      <c r="B50" s="1171"/>
      <c r="C50" s="1172"/>
      <c r="D50" s="85"/>
      <c r="E50" s="1177" t="s">
        <v>35</v>
      </c>
      <c r="F50" s="1177"/>
      <c r="G50" s="1177"/>
      <c r="H50" s="1178"/>
      <c r="I50" s="86">
        <v>446</v>
      </c>
      <c r="J50" s="87">
        <v>411</v>
      </c>
      <c r="K50" s="87">
        <v>393</v>
      </c>
      <c r="L50" s="87">
        <v>387</v>
      </c>
      <c r="M50" s="88">
        <v>543</v>
      </c>
    </row>
    <row r="51" spans="2:13" ht="27.75" customHeight="1" x14ac:dyDescent="0.15">
      <c r="B51" s="1173"/>
      <c r="C51" s="1174"/>
      <c r="D51" s="85"/>
      <c r="E51" s="1177" t="s">
        <v>36</v>
      </c>
      <c r="F51" s="1177"/>
      <c r="G51" s="1177"/>
      <c r="H51" s="1178"/>
      <c r="I51" s="86">
        <v>16181</v>
      </c>
      <c r="J51" s="87">
        <v>16505</v>
      </c>
      <c r="K51" s="87">
        <v>16697</v>
      </c>
      <c r="L51" s="87">
        <v>17250</v>
      </c>
      <c r="M51" s="88">
        <v>17994</v>
      </c>
    </row>
    <row r="52" spans="2:13" ht="27.75" customHeight="1" thickBot="1" x14ac:dyDescent="0.2">
      <c r="B52" s="1181" t="s">
        <v>37</v>
      </c>
      <c r="C52" s="1182"/>
      <c r="D52" s="90"/>
      <c r="E52" s="1183" t="s">
        <v>38</v>
      </c>
      <c r="F52" s="1183"/>
      <c r="G52" s="1183"/>
      <c r="H52" s="1184"/>
      <c r="I52" s="91">
        <v>16245</v>
      </c>
      <c r="J52" s="92">
        <v>15311</v>
      </c>
      <c r="K52" s="92">
        <v>14758</v>
      </c>
      <c r="L52" s="92">
        <v>14625</v>
      </c>
      <c r="M52" s="93">
        <v>13719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44867</v>
      </c>
      <c r="E3" s="116"/>
      <c r="F3" s="117">
        <v>61882</v>
      </c>
      <c r="G3" s="118"/>
      <c r="H3" s="119"/>
    </row>
    <row r="4" spans="1:8" x14ac:dyDescent="0.15">
      <c r="A4" s="120"/>
      <c r="B4" s="121"/>
      <c r="C4" s="122"/>
      <c r="D4" s="123">
        <v>14336</v>
      </c>
      <c r="E4" s="124"/>
      <c r="F4" s="125">
        <v>32175</v>
      </c>
      <c r="G4" s="126"/>
      <c r="H4" s="127"/>
    </row>
    <row r="5" spans="1:8" x14ac:dyDescent="0.15">
      <c r="A5" s="108" t="s">
        <v>512</v>
      </c>
      <c r="B5" s="113"/>
      <c r="C5" s="114"/>
      <c r="D5" s="115">
        <v>37354</v>
      </c>
      <c r="E5" s="116"/>
      <c r="F5" s="117">
        <v>47569</v>
      </c>
      <c r="G5" s="118"/>
      <c r="H5" s="119"/>
    </row>
    <row r="6" spans="1:8" x14ac:dyDescent="0.15">
      <c r="A6" s="120"/>
      <c r="B6" s="121"/>
      <c r="C6" s="122"/>
      <c r="D6" s="123">
        <v>18371</v>
      </c>
      <c r="E6" s="124"/>
      <c r="F6" s="125">
        <v>26255</v>
      </c>
      <c r="G6" s="126"/>
      <c r="H6" s="127"/>
    </row>
    <row r="7" spans="1:8" x14ac:dyDescent="0.15">
      <c r="A7" s="108" t="s">
        <v>513</v>
      </c>
      <c r="B7" s="113"/>
      <c r="C7" s="114"/>
      <c r="D7" s="115">
        <v>26416</v>
      </c>
      <c r="E7" s="116"/>
      <c r="F7" s="117">
        <v>50880</v>
      </c>
      <c r="G7" s="118"/>
      <c r="H7" s="119"/>
    </row>
    <row r="8" spans="1:8" x14ac:dyDescent="0.15">
      <c r="A8" s="120"/>
      <c r="B8" s="121"/>
      <c r="C8" s="122"/>
      <c r="D8" s="123">
        <v>8793</v>
      </c>
      <c r="E8" s="124"/>
      <c r="F8" s="125">
        <v>26879</v>
      </c>
      <c r="G8" s="126"/>
      <c r="H8" s="127"/>
    </row>
    <row r="9" spans="1:8" x14ac:dyDescent="0.15">
      <c r="A9" s="108" t="s">
        <v>514</v>
      </c>
      <c r="B9" s="113"/>
      <c r="C9" s="114"/>
      <c r="D9" s="115">
        <v>44435</v>
      </c>
      <c r="E9" s="116"/>
      <c r="F9" s="117">
        <v>63956</v>
      </c>
      <c r="G9" s="118"/>
      <c r="H9" s="119"/>
    </row>
    <row r="10" spans="1:8" x14ac:dyDescent="0.15">
      <c r="A10" s="120"/>
      <c r="B10" s="121"/>
      <c r="C10" s="122"/>
      <c r="D10" s="123">
        <v>13309</v>
      </c>
      <c r="E10" s="124"/>
      <c r="F10" s="125">
        <v>29239</v>
      </c>
      <c r="G10" s="126"/>
      <c r="H10" s="127"/>
    </row>
    <row r="11" spans="1:8" x14ac:dyDescent="0.15">
      <c r="A11" s="108" t="s">
        <v>515</v>
      </c>
      <c r="B11" s="113"/>
      <c r="C11" s="114"/>
      <c r="D11" s="115">
        <v>40445</v>
      </c>
      <c r="E11" s="116"/>
      <c r="F11" s="117">
        <v>66255</v>
      </c>
      <c r="G11" s="118"/>
      <c r="H11" s="119"/>
    </row>
    <row r="12" spans="1:8" x14ac:dyDescent="0.15">
      <c r="A12" s="120"/>
      <c r="B12" s="121"/>
      <c r="C12" s="128"/>
      <c r="D12" s="123">
        <v>23264</v>
      </c>
      <c r="E12" s="124"/>
      <c r="F12" s="125">
        <v>31822</v>
      </c>
      <c r="G12" s="126"/>
      <c r="H12" s="127"/>
    </row>
    <row r="13" spans="1:8" x14ac:dyDescent="0.15">
      <c r="A13" s="108"/>
      <c r="B13" s="113"/>
      <c r="C13" s="129"/>
      <c r="D13" s="130">
        <v>38703</v>
      </c>
      <c r="E13" s="131"/>
      <c r="F13" s="132">
        <v>58108</v>
      </c>
      <c r="G13" s="133"/>
      <c r="H13" s="119"/>
    </row>
    <row r="14" spans="1:8" x14ac:dyDescent="0.15">
      <c r="A14" s="120"/>
      <c r="B14" s="121"/>
      <c r="C14" s="122"/>
      <c r="D14" s="123">
        <v>15615</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2.74</v>
      </c>
      <c r="C19" s="134">
        <f>ROUND(VALUE(SUBSTITUTE(実質収支比率等に係る経年分析!G$48,"▲","-")),2)</f>
        <v>2.84</v>
      </c>
      <c r="D19" s="134">
        <f>ROUND(VALUE(SUBSTITUTE(実質収支比率等に係る経年分析!H$48,"▲","-")),2)</f>
        <v>3.53</v>
      </c>
      <c r="E19" s="134">
        <f>ROUND(VALUE(SUBSTITUTE(実質収支比率等に係る経年分析!I$48,"▲","-")),2)</f>
        <v>2.35</v>
      </c>
      <c r="F19" s="134">
        <f>ROUND(VALUE(SUBSTITUTE(実質収支比率等に係る経年分析!J$48,"▲","-")),2)</f>
        <v>4.84</v>
      </c>
    </row>
    <row r="20" spans="1:11" x14ac:dyDescent="0.15">
      <c r="A20" s="134" t="s">
        <v>43</v>
      </c>
      <c r="B20" s="134">
        <f>ROUND(VALUE(SUBSTITUTE(実質収支比率等に係る経年分析!F$47,"▲","-")),2)</f>
        <v>7.88</v>
      </c>
      <c r="C20" s="134">
        <f>ROUND(VALUE(SUBSTITUTE(実質収支比率等に係る経年分析!G$47,"▲","-")),2)</f>
        <v>9.1999999999999993</v>
      </c>
      <c r="D20" s="134">
        <f>ROUND(VALUE(SUBSTITUTE(実質収支比率等に係る経年分析!H$47,"▲","-")),2)</f>
        <v>10.73</v>
      </c>
      <c r="E20" s="134">
        <f>ROUND(VALUE(SUBSTITUTE(実質収支比率等に係る経年分析!I$47,"▲","-")),2)</f>
        <v>10.95</v>
      </c>
      <c r="F20" s="134">
        <f>ROUND(VALUE(SUBSTITUTE(実質収支比率等に係る経年分析!J$47,"▲","-")),2)</f>
        <v>11.01</v>
      </c>
    </row>
    <row r="21" spans="1:11" x14ac:dyDescent="0.15">
      <c r="A21" s="134" t="s">
        <v>44</v>
      </c>
      <c r="B21" s="134">
        <f>IF(ISNUMBER(VALUE(SUBSTITUTE(実質収支比率等に係る経年分析!F$49,"▲","-"))),ROUND(VALUE(SUBSTITUTE(実質収支比率等に係る経年分析!F$49,"▲","-")),2),NA())</f>
        <v>4.25</v>
      </c>
      <c r="C21" s="134">
        <f>IF(ISNUMBER(VALUE(SUBSTITUTE(実質収支比率等に係る経年分析!G$49,"▲","-"))),ROUND(VALUE(SUBSTITUTE(実質収支比率等に係る経年分析!G$49,"▲","-")),2),NA())</f>
        <v>1.93</v>
      </c>
      <c r="D21" s="134">
        <f>IF(ISNUMBER(VALUE(SUBSTITUTE(実質収支比率等に係る経年分析!H$49,"▲","-"))),ROUND(VALUE(SUBSTITUTE(実質収支比率等に係る経年分析!H$49,"▲","-")),2),NA())</f>
        <v>2.08</v>
      </c>
      <c r="E21" s="134">
        <f>IF(ISNUMBER(VALUE(SUBSTITUTE(実質収支比率等に係る経年分析!I$49,"▲","-"))),ROUND(VALUE(SUBSTITUTE(実質収支比率等に係る経年分析!I$49,"▲","-")),2),NA())</f>
        <v>-0.75</v>
      </c>
      <c r="F21" s="134">
        <f>IF(ISNUMBER(VALUE(SUBSTITUTE(実質収支比率等に係る経年分析!J$49,"▲","-"))),ROUND(VALUE(SUBSTITUTE(実質収支比率等に係る経年分析!J$49,"▲","-")),2),NA())</f>
        <v>2.52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鳴門市介護保険事業特別会計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0.47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0.13</v>
      </c>
    </row>
    <row r="30" spans="1:11" x14ac:dyDescent="0.15">
      <c r="A30" s="135" t="str">
        <f>IF(連結実質赤字比率に係る赤字・黒字の構成分析!C$40="",NA(),連結実質赤字比率に係る赤字・黒字の構成分析!C$40)</f>
        <v>鳴門市後期高齢者医療特別会計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x14ac:dyDescent="0.15">
      <c r="A31" s="135" t="str">
        <f>IF(連結実質赤字比率に係る赤字・黒字の構成分析!C$39="",NA(),連結実質赤字比率に係る赤字・黒字の構成分析!C$39)</f>
        <v>鳴門市公共下水道事業特別会計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x14ac:dyDescent="0.15">
      <c r="A32" s="135" t="str">
        <f>IF(連結実質赤字比率に係る赤字・黒字の構成分析!C$38="",NA(),連結実質赤字比率に係る赤字・黒字の構成分析!C$38)</f>
        <v>鳴門市産業団地開発事業特別会計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v>
      </c>
    </row>
    <row r="33" spans="1:16" x14ac:dyDescent="0.15">
      <c r="A33" s="135" t="str">
        <f>IF(連結実質赤字比率に係る赤字・黒字の構成分析!C$37="",NA(),連結実質赤字比率に係る赤字・黒字の構成分析!C$37)</f>
        <v>鳴門市国民健康保険事業特別会計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1.38</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4.83</v>
      </c>
    </row>
    <row r="35" spans="1:16" x14ac:dyDescent="0.15">
      <c r="A35" s="135" t="str">
        <f>IF(連結実質赤字比率に係る赤字・黒字の構成分析!C$35="",NA(),連結実質赤字比率に係る赤字・黒字の構成分析!C$35)</f>
        <v>鳴門市水道事業会計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11.39</v>
      </c>
    </row>
    <row r="36" spans="1:16" x14ac:dyDescent="0.15">
      <c r="A36" s="135" t="str">
        <f>IF(連結実質赤字比率に係る赤字・黒字の構成分析!C$34="",NA(),連結実質赤字比率に係る赤字・黒字の構成分析!C$34)</f>
        <v>鳴門市モーターボート競走事業会計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44.37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46.37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1394</v>
      </c>
      <c r="E42" s="136"/>
      <c r="F42" s="136"/>
      <c r="G42" s="136">
        <f>'実質公債費比率（分子）の構造'!L$52</f>
        <v>1461</v>
      </c>
      <c r="H42" s="136"/>
      <c r="I42" s="136"/>
      <c r="J42" s="136">
        <f>'実質公債費比率（分子）の構造'!M$52</f>
        <v>1499</v>
      </c>
      <c r="K42" s="136"/>
      <c r="L42" s="136"/>
      <c r="M42" s="136">
        <f>'実質公債費比率（分子）の構造'!N$52</f>
        <v>1553</v>
      </c>
      <c r="N42" s="136"/>
      <c r="O42" s="136"/>
      <c r="P42" s="136">
        <f>'実質公債費比率（分子）の構造'!O$52</f>
        <v>1621</v>
      </c>
    </row>
    <row r="43" spans="1:16" x14ac:dyDescent="0.15">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237</v>
      </c>
      <c r="C46" s="136"/>
      <c r="D46" s="136"/>
      <c r="E46" s="136">
        <f>'実質公債費比率（分子）の構造'!L$48</f>
        <v>281</v>
      </c>
      <c r="F46" s="136"/>
      <c r="G46" s="136"/>
      <c r="H46" s="136">
        <f>'実質公債費比率（分子）の構造'!M$48</f>
        <v>286</v>
      </c>
      <c r="I46" s="136"/>
      <c r="J46" s="136"/>
      <c r="K46" s="136">
        <f>'実質公債費比率（分子）の構造'!N$48</f>
        <v>281</v>
      </c>
      <c r="L46" s="136"/>
      <c r="M46" s="136"/>
      <c r="N46" s="136">
        <f>'実質公債費比率（分子）の構造'!O$48</f>
        <v>298</v>
      </c>
      <c r="O46" s="136"/>
      <c r="P46" s="136"/>
    </row>
    <row r="47" spans="1:16" x14ac:dyDescent="0.15">
      <c r="A47" s="136" t="s">
        <v>14</v>
      </c>
      <c r="B47" s="136">
        <f>'実質公債費比率（分子）の構造'!K$47</f>
        <v>3</v>
      </c>
      <c r="C47" s="136"/>
      <c r="D47" s="136"/>
      <c r="E47" s="136">
        <f>'実質公債費比率（分子）の構造'!L$47</f>
        <v>3</v>
      </c>
      <c r="F47" s="136"/>
      <c r="G47" s="136"/>
      <c r="H47" s="136">
        <f>'実質公債費比率（分子）の構造'!M$47</f>
        <v>3</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3004</v>
      </c>
      <c r="C49" s="136"/>
      <c r="D49" s="136"/>
      <c r="E49" s="136">
        <f>'実質公債費比率（分子）の構造'!L$45</f>
        <v>3094</v>
      </c>
      <c r="F49" s="136"/>
      <c r="G49" s="136"/>
      <c r="H49" s="136">
        <f>'実質公債費比率（分子）の構造'!M$45</f>
        <v>3062</v>
      </c>
      <c r="I49" s="136"/>
      <c r="J49" s="136"/>
      <c r="K49" s="136">
        <f>'実質公債費比率（分子）の構造'!N$45</f>
        <v>3156</v>
      </c>
      <c r="L49" s="136"/>
      <c r="M49" s="136"/>
      <c r="N49" s="136">
        <f>'実質公債費比率（分子）の構造'!O$45</f>
        <v>3210</v>
      </c>
      <c r="O49" s="136"/>
      <c r="P49" s="136"/>
    </row>
    <row r="50" spans="1:16" x14ac:dyDescent="0.15">
      <c r="A50" s="136" t="s">
        <v>58</v>
      </c>
      <c r="B50" s="136" t="e">
        <f>NA()</f>
        <v>#N/A</v>
      </c>
      <c r="C50" s="136">
        <f>IF(ISNUMBER('実質公債費比率（分子）の構造'!K$53),'実質公債費比率（分子）の構造'!K$53,NA())</f>
        <v>1850</v>
      </c>
      <c r="D50" s="136" t="e">
        <f>NA()</f>
        <v>#N/A</v>
      </c>
      <c r="E50" s="136" t="e">
        <f>NA()</f>
        <v>#N/A</v>
      </c>
      <c r="F50" s="136">
        <f>IF(ISNUMBER('実質公債費比率（分子）の構造'!L$53),'実質公債費比率（分子）の構造'!L$53,NA())</f>
        <v>1917</v>
      </c>
      <c r="G50" s="136" t="e">
        <f>NA()</f>
        <v>#N/A</v>
      </c>
      <c r="H50" s="136" t="e">
        <f>NA()</f>
        <v>#N/A</v>
      </c>
      <c r="I50" s="136">
        <f>IF(ISNUMBER('実質公債費比率（分子）の構造'!M$53),'実質公債費比率（分子）の構造'!M$53,NA())</f>
        <v>1852</v>
      </c>
      <c r="J50" s="136" t="e">
        <f>NA()</f>
        <v>#N/A</v>
      </c>
      <c r="K50" s="136" t="e">
        <f>NA()</f>
        <v>#N/A</v>
      </c>
      <c r="L50" s="136">
        <f>IF(ISNUMBER('実質公債費比率（分子）の構造'!N$53),'実質公債費比率（分子）の構造'!N$53,NA())</f>
        <v>1884</v>
      </c>
      <c r="M50" s="136" t="e">
        <f>NA()</f>
        <v>#N/A</v>
      </c>
      <c r="N50" s="136" t="e">
        <f>NA()</f>
        <v>#N/A</v>
      </c>
      <c r="O50" s="136">
        <f>IF(ISNUMBER('実質公債費比率（分子）の構造'!O$53),'実質公債費比率（分子）の構造'!O$53,NA())</f>
        <v>1887</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16181</v>
      </c>
      <c r="E56" s="135"/>
      <c r="F56" s="135"/>
      <c r="G56" s="135">
        <f>'将来負担比率（分子）の構造'!J$51</f>
        <v>16505</v>
      </c>
      <c r="H56" s="135"/>
      <c r="I56" s="135"/>
      <c r="J56" s="135">
        <f>'将来負担比率（分子）の構造'!K$51</f>
        <v>16697</v>
      </c>
      <c r="K56" s="135"/>
      <c r="L56" s="135"/>
      <c r="M56" s="135">
        <f>'将来負担比率（分子）の構造'!L$51</f>
        <v>17250</v>
      </c>
      <c r="N56" s="135"/>
      <c r="O56" s="135"/>
      <c r="P56" s="135">
        <f>'将来負担比率（分子）の構造'!M$51</f>
        <v>17994</v>
      </c>
    </row>
    <row r="57" spans="1:16" x14ac:dyDescent="0.15">
      <c r="A57" s="135" t="s">
        <v>35</v>
      </c>
      <c r="B57" s="135"/>
      <c r="C57" s="135"/>
      <c r="D57" s="135">
        <f>'将来負担比率（分子）の構造'!I$50</f>
        <v>446</v>
      </c>
      <c r="E57" s="135"/>
      <c r="F57" s="135"/>
      <c r="G57" s="135">
        <f>'将来負担比率（分子）の構造'!J$50</f>
        <v>411</v>
      </c>
      <c r="H57" s="135"/>
      <c r="I57" s="135"/>
      <c r="J57" s="135">
        <f>'将来負担比率（分子）の構造'!K$50</f>
        <v>393</v>
      </c>
      <c r="K57" s="135"/>
      <c r="L57" s="135"/>
      <c r="M57" s="135">
        <f>'将来負担比率（分子）の構造'!L$50</f>
        <v>387</v>
      </c>
      <c r="N57" s="135"/>
      <c r="O57" s="135"/>
      <c r="P57" s="135">
        <f>'将来負担比率（分子）の構造'!M$50</f>
        <v>543</v>
      </c>
    </row>
    <row r="58" spans="1:16" x14ac:dyDescent="0.15">
      <c r="A58" s="135" t="s">
        <v>34</v>
      </c>
      <c r="B58" s="135"/>
      <c r="C58" s="135"/>
      <c r="D58" s="135">
        <f>'将来負担比率（分子）の構造'!I$49</f>
        <v>4745</v>
      </c>
      <c r="E58" s="135"/>
      <c r="F58" s="135"/>
      <c r="G58" s="135">
        <f>'将来負担比率（分子）の構造'!J$49</f>
        <v>4535</v>
      </c>
      <c r="H58" s="135"/>
      <c r="I58" s="135"/>
      <c r="J58" s="135">
        <f>'将来負担比率（分子）の構造'!K$49</f>
        <v>4456</v>
      </c>
      <c r="K58" s="135"/>
      <c r="L58" s="135"/>
      <c r="M58" s="135">
        <f>'将来負担比率（分子）の構造'!L$49</f>
        <v>4230</v>
      </c>
      <c r="N58" s="135"/>
      <c r="O58" s="135"/>
      <c r="P58" s="135">
        <f>'将来負担比率（分子）の構造'!M$49</f>
        <v>3589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4974</v>
      </c>
      <c r="C62" s="135"/>
      <c r="D62" s="135"/>
      <c r="E62" s="135">
        <f>'将来負担比率（分子）の構造'!J$45</f>
        <v>4647</v>
      </c>
      <c r="F62" s="135"/>
      <c r="G62" s="135"/>
      <c r="H62" s="135">
        <f>'将来負担比率（分子）の構造'!K$45</f>
        <v>4322</v>
      </c>
      <c r="I62" s="135"/>
      <c r="J62" s="135"/>
      <c r="K62" s="135">
        <f>'将来負担比率（分子）の構造'!L$45</f>
        <v>4334</v>
      </c>
      <c r="L62" s="135"/>
      <c r="M62" s="135"/>
      <c r="N62" s="135">
        <f>'将来負担比率（分子）の構造'!M$45</f>
        <v>3784</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5131</v>
      </c>
      <c r="C64" s="135"/>
      <c r="D64" s="135"/>
      <c r="E64" s="135">
        <f>'将来負担比率（分子）の構造'!J$43</f>
        <v>5040</v>
      </c>
      <c r="F64" s="135"/>
      <c r="G64" s="135"/>
      <c r="H64" s="135">
        <f>'将来負担比率（分子）の構造'!K$43</f>
        <v>4918</v>
      </c>
      <c r="I64" s="135"/>
      <c r="J64" s="135"/>
      <c r="K64" s="135">
        <f>'将来負担比率（分子）の構造'!L$43</f>
        <v>5350</v>
      </c>
      <c r="L64" s="135"/>
      <c r="M64" s="135"/>
      <c r="N64" s="135">
        <f>'将来負担比率（分子）の構造'!M$43</f>
        <v>5492</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27512</v>
      </c>
      <c r="C66" s="135"/>
      <c r="D66" s="135"/>
      <c r="E66" s="135">
        <f>'将来負担比率（分子）の構造'!J$41</f>
        <v>27076</v>
      </c>
      <c r="F66" s="135"/>
      <c r="G66" s="135"/>
      <c r="H66" s="135">
        <f>'将来負担比率（分子）の構造'!K$41</f>
        <v>27064</v>
      </c>
      <c r="I66" s="135"/>
      <c r="J66" s="135"/>
      <c r="K66" s="135">
        <f>'将来負担比率（分子）の構造'!L$41</f>
        <v>26807</v>
      </c>
      <c r="L66" s="135"/>
      <c r="M66" s="135"/>
      <c r="N66" s="135">
        <f>'将来負担比率（分子）の構造'!M$41</f>
        <v>26569</v>
      </c>
      <c r="O66" s="135"/>
      <c r="P66" s="135"/>
    </row>
    <row r="67" spans="1:16" x14ac:dyDescent="0.15">
      <c r="A67" s="135" t="s">
        <v>62</v>
      </c>
      <c r="B67" s="135" t="e">
        <f>NA()</f>
        <v>#N/A</v>
      </c>
      <c r="C67" s="135">
        <f>IF(ISNUMBER('将来負担比率（分子）の構造'!I$52), IF('将来負担比率（分子）の構造'!I$52 &lt; 0, 0, '将来負担比率（分子）の構造'!I$52), NA())</f>
        <v>16245</v>
      </c>
      <c r="D67" s="135" t="e">
        <f>NA()</f>
        <v>#N/A</v>
      </c>
      <c r="E67" s="135" t="e">
        <f>NA()</f>
        <v>#N/A</v>
      </c>
      <c r="F67" s="135">
        <f>IF(ISNUMBER('将来負担比率（分子）の構造'!J$52), IF('将来負担比率（分子）の構造'!J$52 &lt; 0, 0, '将来負担比率（分子）の構造'!J$52), NA())</f>
        <v>15311</v>
      </c>
      <c r="G67" s="135" t="e">
        <f>NA()</f>
        <v>#N/A</v>
      </c>
      <c r="H67" s="135" t="e">
        <f>NA()</f>
        <v>#N/A</v>
      </c>
      <c r="I67" s="135">
        <f>IF(ISNUMBER('将来負担比率（分子）の構造'!K$52), IF('将来負担比率（分子）の構造'!K$52 &lt; 0, 0, '将来負担比率（分子）の構造'!K$52), NA())</f>
        <v>14758</v>
      </c>
      <c r="J67" s="135" t="e">
        <f>NA()</f>
        <v>#N/A</v>
      </c>
      <c r="K67" s="135" t="e">
        <f>NA()</f>
        <v>#N/A</v>
      </c>
      <c r="L67" s="135">
        <f>IF(ISNUMBER('将来負担比率（分子）の構造'!L$52), IF('将来負担比率（分子）の構造'!L$52 &lt; 0, 0, '将来負担比率（分子）の構造'!L$52), NA())</f>
        <v>14625</v>
      </c>
      <c r="M67" s="135" t="e">
        <f>NA()</f>
        <v>#N/A</v>
      </c>
      <c r="N67" s="135" t="e">
        <f>NA()</f>
        <v>#N/A</v>
      </c>
      <c r="O67" s="135">
        <f>IF(ISNUMBER('将来負担比率（分子）の構造'!M$52), IF('将来負担比率（分子）の構造'!M$52 &lt; 0, 0, '将来負担比率（分子）の構造'!M$52), NA())</f>
        <v>13719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7883557</v>
      </c>
      <c r="S5" s="583"/>
      <c r="T5" s="583"/>
      <c r="U5" s="583"/>
      <c r="V5" s="583"/>
      <c r="W5" s="583"/>
      <c r="X5" s="583"/>
      <c r="Y5" s="584"/>
      <c r="Z5" s="585">
        <v>33.200000000000003</v>
      </c>
      <c r="AA5" s="585"/>
      <c r="AB5" s="585"/>
      <c r="AC5" s="585"/>
      <c r="AD5" s="586">
        <v>7883557</v>
      </c>
      <c r="AE5" s="586"/>
      <c r="AF5" s="586"/>
      <c r="AG5" s="586"/>
      <c r="AH5" s="586"/>
      <c r="AI5" s="586"/>
      <c r="AJ5" s="586"/>
      <c r="AK5" s="586"/>
      <c r="AL5" s="587">
        <v>62.6</v>
      </c>
      <c r="AM5" s="588"/>
      <c r="AN5" s="588"/>
      <c r="AO5" s="589"/>
      <c r="AP5" s="579" t="s">
        <v>206</v>
      </c>
      <c r="AQ5" s="580"/>
      <c r="AR5" s="580"/>
      <c r="AS5" s="580"/>
      <c r="AT5" s="580"/>
      <c r="AU5" s="580"/>
      <c r="AV5" s="580"/>
      <c r="AW5" s="580"/>
      <c r="AX5" s="580"/>
      <c r="AY5" s="580"/>
      <c r="AZ5" s="580"/>
      <c r="BA5" s="580"/>
      <c r="BB5" s="580"/>
      <c r="BC5" s="580"/>
      <c r="BD5" s="580"/>
      <c r="BE5" s="580"/>
      <c r="BF5" s="581"/>
      <c r="BG5" s="593">
        <v>7865469</v>
      </c>
      <c r="BH5" s="594"/>
      <c r="BI5" s="594"/>
      <c r="BJ5" s="594"/>
      <c r="BK5" s="594"/>
      <c r="BL5" s="594"/>
      <c r="BM5" s="594"/>
      <c r="BN5" s="595"/>
      <c r="BO5" s="596">
        <v>99.8</v>
      </c>
      <c r="BP5" s="596"/>
      <c r="BQ5" s="596"/>
      <c r="BR5" s="596"/>
      <c r="BS5" s="597">
        <v>205413</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209442</v>
      </c>
      <c r="S6" s="594"/>
      <c r="T6" s="594"/>
      <c r="U6" s="594"/>
      <c r="V6" s="594"/>
      <c r="W6" s="594"/>
      <c r="X6" s="594"/>
      <c r="Y6" s="595"/>
      <c r="Z6" s="596">
        <v>0.9</v>
      </c>
      <c r="AA6" s="596"/>
      <c r="AB6" s="596"/>
      <c r="AC6" s="596"/>
      <c r="AD6" s="597">
        <v>209442</v>
      </c>
      <c r="AE6" s="597"/>
      <c r="AF6" s="597"/>
      <c r="AG6" s="597"/>
      <c r="AH6" s="597"/>
      <c r="AI6" s="597"/>
      <c r="AJ6" s="597"/>
      <c r="AK6" s="597"/>
      <c r="AL6" s="598">
        <v>1.7</v>
      </c>
      <c r="AM6" s="599"/>
      <c r="AN6" s="599"/>
      <c r="AO6" s="600"/>
      <c r="AP6" s="590" t="s">
        <v>211</v>
      </c>
      <c r="AQ6" s="591"/>
      <c r="AR6" s="591"/>
      <c r="AS6" s="591"/>
      <c r="AT6" s="591"/>
      <c r="AU6" s="591"/>
      <c r="AV6" s="591"/>
      <c r="AW6" s="591"/>
      <c r="AX6" s="591"/>
      <c r="AY6" s="591"/>
      <c r="AZ6" s="591"/>
      <c r="BA6" s="591"/>
      <c r="BB6" s="591"/>
      <c r="BC6" s="591"/>
      <c r="BD6" s="591"/>
      <c r="BE6" s="591"/>
      <c r="BF6" s="592"/>
      <c r="BG6" s="593">
        <v>7865469</v>
      </c>
      <c r="BH6" s="594"/>
      <c r="BI6" s="594"/>
      <c r="BJ6" s="594"/>
      <c r="BK6" s="594"/>
      <c r="BL6" s="594"/>
      <c r="BM6" s="594"/>
      <c r="BN6" s="595"/>
      <c r="BO6" s="596">
        <v>99.8</v>
      </c>
      <c r="BP6" s="596"/>
      <c r="BQ6" s="596"/>
      <c r="BR6" s="596"/>
      <c r="BS6" s="597">
        <v>205413</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260976</v>
      </c>
      <c r="CS6" s="594"/>
      <c r="CT6" s="594"/>
      <c r="CU6" s="594"/>
      <c r="CV6" s="594"/>
      <c r="CW6" s="594"/>
      <c r="CX6" s="594"/>
      <c r="CY6" s="595"/>
      <c r="CZ6" s="596">
        <v>1.1000000000000001</v>
      </c>
      <c r="DA6" s="596"/>
      <c r="DB6" s="596"/>
      <c r="DC6" s="596"/>
      <c r="DD6" s="602" t="s">
        <v>213</v>
      </c>
      <c r="DE6" s="594"/>
      <c r="DF6" s="594"/>
      <c r="DG6" s="594"/>
      <c r="DH6" s="594"/>
      <c r="DI6" s="594"/>
      <c r="DJ6" s="594"/>
      <c r="DK6" s="594"/>
      <c r="DL6" s="594"/>
      <c r="DM6" s="594"/>
      <c r="DN6" s="594"/>
      <c r="DO6" s="594"/>
      <c r="DP6" s="595"/>
      <c r="DQ6" s="602">
        <v>260976</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18707</v>
      </c>
      <c r="S7" s="594"/>
      <c r="T7" s="594"/>
      <c r="U7" s="594"/>
      <c r="V7" s="594"/>
      <c r="W7" s="594"/>
      <c r="X7" s="594"/>
      <c r="Y7" s="595"/>
      <c r="Z7" s="596">
        <v>0.1</v>
      </c>
      <c r="AA7" s="596"/>
      <c r="AB7" s="596"/>
      <c r="AC7" s="596"/>
      <c r="AD7" s="597">
        <v>18707</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3718894</v>
      </c>
      <c r="BH7" s="594"/>
      <c r="BI7" s="594"/>
      <c r="BJ7" s="594"/>
      <c r="BK7" s="594"/>
      <c r="BL7" s="594"/>
      <c r="BM7" s="594"/>
      <c r="BN7" s="595"/>
      <c r="BO7" s="596">
        <v>47.2</v>
      </c>
      <c r="BP7" s="596"/>
      <c r="BQ7" s="596"/>
      <c r="BR7" s="596"/>
      <c r="BS7" s="597">
        <v>178316</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2741423</v>
      </c>
      <c r="CS7" s="594"/>
      <c r="CT7" s="594"/>
      <c r="CU7" s="594"/>
      <c r="CV7" s="594"/>
      <c r="CW7" s="594"/>
      <c r="CX7" s="594"/>
      <c r="CY7" s="595"/>
      <c r="CZ7" s="596">
        <v>11.9</v>
      </c>
      <c r="DA7" s="596"/>
      <c r="DB7" s="596"/>
      <c r="DC7" s="596"/>
      <c r="DD7" s="602">
        <v>174389</v>
      </c>
      <c r="DE7" s="594"/>
      <c r="DF7" s="594"/>
      <c r="DG7" s="594"/>
      <c r="DH7" s="594"/>
      <c r="DI7" s="594"/>
      <c r="DJ7" s="594"/>
      <c r="DK7" s="594"/>
      <c r="DL7" s="594"/>
      <c r="DM7" s="594"/>
      <c r="DN7" s="594"/>
      <c r="DO7" s="594"/>
      <c r="DP7" s="595"/>
      <c r="DQ7" s="602">
        <v>2173122</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97537</v>
      </c>
      <c r="S8" s="594"/>
      <c r="T8" s="594"/>
      <c r="U8" s="594"/>
      <c r="V8" s="594"/>
      <c r="W8" s="594"/>
      <c r="X8" s="594"/>
      <c r="Y8" s="595"/>
      <c r="Z8" s="596">
        <v>0.4</v>
      </c>
      <c r="AA8" s="596"/>
      <c r="AB8" s="596"/>
      <c r="AC8" s="596"/>
      <c r="AD8" s="597">
        <v>97537</v>
      </c>
      <c r="AE8" s="597"/>
      <c r="AF8" s="597"/>
      <c r="AG8" s="597"/>
      <c r="AH8" s="597"/>
      <c r="AI8" s="597"/>
      <c r="AJ8" s="597"/>
      <c r="AK8" s="597"/>
      <c r="AL8" s="598">
        <v>0.8</v>
      </c>
      <c r="AM8" s="599"/>
      <c r="AN8" s="599"/>
      <c r="AO8" s="600"/>
      <c r="AP8" s="590" t="s">
        <v>218</v>
      </c>
      <c r="AQ8" s="591"/>
      <c r="AR8" s="591"/>
      <c r="AS8" s="591"/>
      <c r="AT8" s="591"/>
      <c r="AU8" s="591"/>
      <c r="AV8" s="591"/>
      <c r="AW8" s="591"/>
      <c r="AX8" s="591"/>
      <c r="AY8" s="591"/>
      <c r="AZ8" s="591"/>
      <c r="BA8" s="591"/>
      <c r="BB8" s="591"/>
      <c r="BC8" s="591"/>
      <c r="BD8" s="591"/>
      <c r="BE8" s="591"/>
      <c r="BF8" s="592"/>
      <c r="BG8" s="593">
        <v>96519</v>
      </c>
      <c r="BH8" s="594"/>
      <c r="BI8" s="594"/>
      <c r="BJ8" s="594"/>
      <c r="BK8" s="594"/>
      <c r="BL8" s="594"/>
      <c r="BM8" s="594"/>
      <c r="BN8" s="595"/>
      <c r="BO8" s="596">
        <v>1.2</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8709903</v>
      </c>
      <c r="CS8" s="594"/>
      <c r="CT8" s="594"/>
      <c r="CU8" s="594"/>
      <c r="CV8" s="594"/>
      <c r="CW8" s="594"/>
      <c r="CX8" s="594"/>
      <c r="CY8" s="595"/>
      <c r="CZ8" s="596">
        <v>37.9</v>
      </c>
      <c r="DA8" s="596"/>
      <c r="DB8" s="596"/>
      <c r="DC8" s="596"/>
      <c r="DD8" s="602">
        <v>167586</v>
      </c>
      <c r="DE8" s="594"/>
      <c r="DF8" s="594"/>
      <c r="DG8" s="594"/>
      <c r="DH8" s="594"/>
      <c r="DI8" s="594"/>
      <c r="DJ8" s="594"/>
      <c r="DK8" s="594"/>
      <c r="DL8" s="594"/>
      <c r="DM8" s="594"/>
      <c r="DN8" s="594"/>
      <c r="DO8" s="594"/>
      <c r="DP8" s="595"/>
      <c r="DQ8" s="602">
        <v>4027318</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61624</v>
      </c>
      <c r="S9" s="594"/>
      <c r="T9" s="594"/>
      <c r="U9" s="594"/>
      <c r="V9" s="594"/>
      <c r="W9" s="594"/>
      <c r="X9" s="594"/>
      <c r="Y9" s="595"/>
      <c r="Z9" s="596">
        <v>0.3</v>
      </c>
      <c r="AA9" s="596"/>
      <c r="AB9" s="596"/>
      <c r="AC9" s="596"/>
      <c r="AD9" s="597">
        <v>61624</v>
      </c>
      <c r="AE9" s="597"/>
      <c r="AF9" s="597"/>
      <c r="AG9" s="597"/>
      <c r="AH9" s="597"/>
      <c r="AI9" s="597"/>
      <c r="AJ9" s="597"/>
      <c r="AK9" s="597"/>
      <c r="AL9" s="598">
        <v>0.5</v>
      </c>
      <c r="AM9" s="599"/>
      <c r="AN9" s="599"/>
      <c r="AO9" s="600"/>
      <c r="AP9" s="590" t="s">
        <v>222</v>
      </c>
      <c r="AQ9" s="591"/>
      <c r="AR9" s="591"/>
      <c r="AS9" s="591"/>
      <c r="AT9" s="591"/>
      <c r="AU9" s="591"/>
      <c r="AV9" s="591"/>
      <c r="AW9" s="591"/>
      <c r="AX9" s="591"/>
      <c r="AY9" s="591"/>
      <c r="AZ9" s="591"/>
      <c r="BA9" s="591"/>
      <c r="BB9" s="591"/>
      <c r="BC9" s="591"/>
      <c r="BD9" s="591"/>
      <c r="BE9" s="591"/>
      <c r="BF9" s="592"/>
      <c r="BG9" s="593">
        <v>2532390</v>
      </c>
      <c r="BH9" s="594"/>
      <c r="BI9" s="594"/>
      <c r="BJ9" s="594"/>
      <c r="BK9" s="594"/>
      <c r="BL9" s="594"/>
      <c r="BM9" s="594"/>
      <c r="BN9" s="595"/>
      <c r="BO9" s="596">
        <v>32.1</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1836923</v>
      </c>
      <c r="CS9" s="594"/>
      <c r="CT9" s="594"/>
      <c r="CU9" s="594"/>
      <c r="CV9" s="594"/>
      <c r="CW9" s="594"/>
      <c r="CX9" s="594"/>
      <c r="CY9" s="595"/>
      <c r="CZ9" s="596">
        <v>8</v>
      </c>
      <c r="DA9" s="596"/>
      <c r="DB9" s="596"/>
      <c r="DC9" s="596"/>
      <c r="DD9" s="602">
        <v>76685</v>
      </c>
      <c r="DE9" s="594"/>
      <c r="DF9" s="594"/>
      <c r="DG9" s="594"/>
      <c r="DH9" s="594"/>
      <c r="DI9" s="594"/>
      <c r="DJ9" s="594"/>
      <c r="DK9" s="594"/>
      <c r="DL9" s="594"/>
      <c r="DM9" s="594"/>
      <c r="DN9" s="594"/>
      <c r="DO9" s="594"/>
      <c r="DP9" s="595"/>
      <c r="DQ9" s="602">
        <v>1493764</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636906</v>
      </c>
      <c r="S10" s="594"/>
      <c r="T10" s="594"/>
      <c r="U10" s="594"/>
      <c r="V10" s="594"/>
      <c r="W10" s="594"/>
      <c r="X10" s="594"/>
      <c r="Y10" s="595"/>
      <c r="Z10" s="596">
        <v>2.7</v>
      </c>
      <c r="AA10" s="596"/>
      <c r="AB10" s="596"/>
      <c r="AC10" s="596"/>
      <c r="AD10" s="597">
        <v>636906</v>
      </c>
      <c r="AE10" s="597"/>
      <c r="AF10" s="597"/>
      <c r="AG10" s="597"/>
      <c r="AH10" s="597"/>
      <c r="AI10" s="597"/>
      <c r="AJ10" s="597"/>
      <c r="AK10" s="597"/>
      <c r="AL10" s="598">
        <v>5.0999999999999996</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158378</v>
      </c>
      <c r="BH10" s="594"/>
      <c r="BI10" s="594"/>
      <c r="BJ10" s="594"/>
      <c r="BK10" s="594"/>
      <c r="BL10" s="594"/>
      <c r="BM10" s="594"/>
      <c r="BN10" s="595"/>
      <c r="BO10" s="596">
        <v>2</v>
      </c>
      <c r="BP10" s="596"/>
      <c r="BQ10" s="596"/>
      <c r="BR10" s="596"/>
      <c r="BS10" s="602">
        <v>26367</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40406</v>
      </c>
      <c r="CS10" s="594"/>
      <c r="CT10" s="594"/>
      <c r="CU10" s="594"/>
      <c r="CV10" s="594"/>
      <c r="CW10" s="594"/>
      <c r="CX10" s="594"/>
      <c r="CY10" s="595"/>
      <c r="CZ10" s="596">
        <v>0.2</v>
      </c>
      <c r="DA10" s="596"/>
      <c r="DB10" s="596"/>
      <c r="DC10" s="596"/>
      <c r="DD10" s="602" t="s">
        <v>219</v>
      </c>
      <c r="DE10" s="594"/>
      <c r="DF10" s="594"/>
      <c r="DG10" s="594"/>
      <c r="DH10" s="594"/>
      <c r="DI10" s="594"/>
      <c r="DJ10" s="594"/>
      <c r="DK10" s="594"/>
      <c r="DL10" s="594"/>
      <c r="DM10" s="594"/>
      <c r="DN10" s="594"/>
      <c r="DO10" s="594"/>
      <c r="DP10" s="595"/>
      <c r="DQ10" s="602">
        <v>22283</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49178</v>
      </c>
      <c r="S11" s="594"/>
      <c r="T11" s="594"/>
      <c r="U11" s="594"/>
      <c r="V11" s="594"/>
      <c r="W11" s="594"/>
      <c r="X11" s="594"/>
      <c r="Y11" s="595"/>
      <c r="Z11" s="596">
        <v>0.2</v>
      </c>
      <c r="AA11" s="596"/>
      <c r="AB11" s="596"/>
      <c r="AC11" s="596"/>
      <c r="AD11" s="597">
        <v>49178</v>
      </c>
      <c r="AE11" s="597"/>
      <c r="AF11" s="597"/>
      <c r="AG11" s="597"/>
      <c r="AH11" s="597"/>
      <c r="AI11" s="597"/>
      <c r="AJ11" s="597"/>
      <c r="AK11" s="597"/>
      <c r="AL11" s="598">
        <v>0.4</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931607</v>
      </c>
      <c r="BH11" s="594"/>
      <c r="BI11" s="594"/>
      <c r="BJ11" s="594"/>
      <c r="BK11" s="594"/>
      <c r="BL11" s="594"/>
      <c r="BM11" s="594"/>
      <c r="BN11" s="595"/>
      <c r="BO11" s="596">
        <v>11.8</v>
      </c>
      <c r="BP11" s="596"/>
      <c r="BQ11" s="596"/>
      <c r="BR11" s="596"/>
      <c r="BS11" s="602">
        <v>151949</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396443</v>
      </c>
      <c r="CS11" s="594"/>
      <c r="CT11" s="594"/>
      <c r="CU11" s="594"/>
      <c r="CV11" s="594"/>
      <c r="CW11" s="594"/>
      <c r="CX11" s="594"/>
      <c r="CY11" s="595"/>
      <c r="CZ11" s="596">
        <v>1.7</v>
      </c>
      <c r="DA11" s="596"/>
      <c r="DB11" s="596"/>
      <c r="DC11" s="596"/>
      <c r="DD11" s="602">
        <v>110498</v>
      </c>
      <c r="DE11" s="594"/>
      <c r="DF11" s="594"/>
      <c r="DG11" s="594"/>
      <c r="DH11" s="594"/>
      <c r="DI11" s="594"/>
      <c r="DJ11" s="594"/>
      <c r="DK11" s="594"/>
      <c r="DL11" s="594"/>
      <c r="DM11" s="594"/>
      <c r="DN11" s="594"/>
      <c r="DO11" s="594"/>
      <c r="DP11" s="595"/>
      <c r="DQ11" s="602">
        <v>212080</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3615022</v>
      </c>
      <c r="BH12" s="594"/>
      <c r="BI12" s="594"/>
      <c r="BJ12" s="594"/>
      <c r="BK12" s="594"/>
      <c r="BL12" s="594"/>
      <c r="BM12" s="594"/>
      <c r="BN12" s="595"/>
      <c r="BO12" s="596">
        <v>45.9</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304280</v>
      </c>
      <c r="CS12" s="594"/>
      <c r="CT12" s="594"/>
      <c r="CU12" s="594"/>
      <c r="CV12" s="594"/>
      <c r="CW12" s="594"/>
      <c r="CX12" s="594"/>
      <c r="CY12" s="595"/>
      <c r="CZ12" s="596">
        <v>1.3</v>
      </c>
      <c r="DA12" s="596"/>
      <c r="DB12" s="596"/>
      <c r="DC12" s="596"/>
      <c r="DD12" s="602">
        <v>29370</v>
      </c>
      <c r="DE12" s="594"/>
      <c r="DF12" s="594"/>
      <c r="DG12" s="594"/>
      <c r="DH12" s="594"/>
      <c r="DI12" s="594"/>
      <c r="DJ12" s="594"/>
      <c r="DK12" s="594"/>
      <c r="DL12" s="594"/>
      <c r="DM12" s="594"/>
      <c r="DN12" s="594"/>
      <c r="DO12" s="594"/>
      <c r="DP12" s="595"/>
      <c r="DQ12" s="602">
        <v>268273</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19223</v>
      </c>
      <c r="S13" s="594"/>
      <c r="T13" s="594"/>
      <c r="U13" s="594"/>
      <c r="V13" s="594"/>
      <c r="W13" s="594"/>
      <c r="X13" s="594"/>
      <c r="Y13" s="595"/>
      <c r="Z13" s="596">
        <v>0.1</v>
      </c>
      <c r="AA13" s="596"/>
      <c r="AB13" s="596"/>
      <c r="AC13" s="596"/>
      <c r="AD13" s="597">
        <v>19223</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3609961</v>
      </c>
      <c r="BH13" s="594"/>
      <c r="BI13" s="594"/>
      <c r="BJ13" s="594"/>
      <c r="BK13" s="594"/>
      <c r="BL13" s="594"/>
      <c r="BM13" s="594"/>
      <c r="BN13" s="595"/>
      <c r="BO13" s="596">
        <v>45.8</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1612267</v>
      </c>
      <c r="CS13" s="594"/>
      <c r="CT13" s="594"/>
      <c r="CU13" s="594"/>
      <c r="CV13" s="594"/>
      <c r="CW13" s="594"/>
      <c r="CX13" s="594"/>
      <c r="CY13" s="595"/>
      <c r="CZ13" s="596">
        <v>7</v>
      </c>
      <c r="DA13" s="596"/>
      <c r="DB13" s="596"/>
      <c r="DC13" s="596"/>
      <c r="DD13" s="602">
        <v>511376</v>
      </c>
      <c r="DE13" s="594"/>
      <c r="DF13" s="594"/>
      <c r="DG13" s="594"/>
      <c r="DH13" s="594"/>
      <c r="DI13" s="594"/>
      <c r="DJ13" s="594"/>
      <c r="DK13" s="594"/>
      <c r="DL13" s="594"/>
      <c r="DM13" s="594"/>
      <c r="DN13" s="594"/>
      <c r="DO13" s="594"/>
      <c r="DP13" s="595"/>
      <c r="DQ13" s="602">
        <v>980013</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165200</v>
      </c>
      <c r="BH14" s="594"/>
      <c r="BI14" s="594"/>
      <c r="BJ14" s="594"/>
      <c r="BK14" s="594"/>
      <c r="BL14" s="594"/>
      <c r="BM14" s="594"/>
      <c r="BN14" s="595"/>
      <c r="BO14" s="596">
        <v>2.1</v>
      </c>
      <c r="BP14" s="596"/>
      <c r="BQ14" s="596"/>
      <c r="BR14" s="596"/>
      <c r="BS14" s="602">
        <v>27097</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1143661</v>
      </c>
      <c r="CS14" s="594"/>
      <c r="CT14" s="594"/>
      <c r="CU14" s="594"/>
      <c r="CV14" s="594"/>
      <c r="CW14" s="594"/>
      <c r="CX14" s="594"/>
      <c r="CY14" s="595"/>
      <c r="CZ14" s="596">
        <v>5</v>
      </c>
      <c r="DA14" s="596"/>
      <c r="DB14" s="596"/>
      <c r="DC14" s="596"/>
      <c r="DD14" s="602">
        <v>544077</v>
      </c>
      <c r="DE14" s="594"/>
      <c r="DF14" s="594"/>
      <c r="DG14" s="594"/>
      <c r="DH14" s="594"/>
      <c r="DI14" s="594"/>
      <c r="DJ14" s="594"/>
      <c r="DK14" s="594"/>
      <c r="DL14" s="594"/>
      <c r="DM14" s="594"/>
      <c r="DN14" s="594"/>
      <c r="DO14" s="594"/>
      <c r="DP14" s="595"/>
      <c r="DQ14" s="602">
        <v>576503</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21352</v>
      </c>
      <c r="S15" s="594"/>
      <c r="T15" s="594"/>
      <c r="U15" s="594"/>
      <c r="V15" s="594"/>
      <c r="W15" s="594"/>
      <c r="X15" s="594"/>
      <c r="Y15" s="595"/>
      <c r="Z15" s="596">
        <v>0.1</v>
      </c>
      <c r="AA15" s="596"/>
      <c r="AB15" s="596"/>
      <c r="AC15" s="596"/>
      <c r="AD15" s="597">
        <v>21352</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364053</v>
      </c>
      <c r="BH15" s="594"/>
      <c r="BI15" s="594"/>
      <c r="BJ15" s="594"/>
      <c r="BK15" s="594"/>
      <c r="BL15" s="594"/>
      <c r="BM15" s="594"/>
      <c r="BN15" s="595"/>
      <c r="BO15" s="596">
        <v>4.5999999999999996</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2685670</v>
      </c>
      <c r="CS15" s="594"/>
      <c r="CT15" s="594"/>
      <c r="CU15" s="594"/>
      <c r="CV15" s="594"/>
      <c r="CW15" s="594"/>
      <c r="CX15" s="594"/>
      <c r="CY15" s="595"/>
      <c r="CZ15" s="596">
        <v>11.7</v>
      </c>
      <c r="DA15" s="596"/>
      <c r="DB15" s="596"/>
      <c r="DC15" s="596"/>
      <c r="DD15" s="602">
        <v>844402</v>
      </c>
      <c r="DE15" s="594"/>
      <c r="DF15" s="594"/>
      <c r="DG15" s="594"/>
      <c r="DH15" s="594"/>
      <c r="DI15" s="594"/>
      <c r="DJ15" s="594"/>
      <c r="DK15" s="594"/>
      <c r="DL15" s="594"/>
      <c r="DM15" s="594"/>
      <c r="DN15" s="594"/>
      <c r="DO15" s="594"/>
      <c r="DP15" s="595"/>
      <c r="DQ15" s="602">
        <v>1752346</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4047932</v>
      </c>
      <c r="S16" s="594"/>
      <c r="T16" s="594"/>
      <c r="U16" s="594"/>
      <c r="V16" s="594"/>
      <c r="W16" s="594"/>
      <c r="X16" s="594"/>
      <c r="Y16" s="595"/>
      <c r="Z16" s="596">
        <v>17</v>
      </c>
      <c r="AA16" s="596"/>
      <c r="AB16" s="596"/>
      <c r="AC16" s="596"/>
      <c r="AD16" s="597">
        <v>3539209</v>
      </c>
      <c r="AE16" s="597"/>
      <c r="AF16" s="597"/>
      <c r="AG16" s="597"/>
      <c r="AH16" s="597"/>
      <c r="AI16" s="597"/>
      <c r="AJ16" s="597"/>
      <c r="AK16" s="597"/>
      <c r="AL16" s="598">
        <v>28.1</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5600</v>
      </c>
      <c r="CS16" s="594"/>
      <c r="CT16" s="594"/>
      <c r="CU16" s="594"/>
      <c r="CV16" s="594"/>
      <c r="CW16" s="594"/>
      <c r="CX16" s="594"/>
      <c r="CY16" s="595"/>
      <c r="CZ16" s="596">
        <v>0</v>
      </c>
      <c r="DA16" s="596"/>
      <c r="DB16" s="596"/>
      <c r="DC16" s="596"/>
      <c r="DD16" s="602" t="s">
        <v>219</v>
      </c>
      <c r="DE16" s="594"/>
      <c r="DF16" s="594"/>
      <c r="DG16" s="594"/>
      <c r="DH16" s="594"/>
      <c r="DI16" s="594"/>
      <c r="DJ16" s="594"/>
      <c r="DK16" s="594"/>
      <c r="DL16" s="594"/>
      <c r="DM16" s="594"/>
      <c r="DN16" s="594"/>
      <c r="DO16" s="594"/>
      <c r="DP16" s="595"/>
      <c r="DQ16" s="602">
        <v>5600</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3539209</v>
      </c>
      <c r="S17" s="594"/>
      <c r="T17" s="594"/>
      <c r="U17" s="594"/>
      <c r="V17" s="594"/>
      <c r="W17" s="594"/>
      <c r="X17" s="594"/>
      <c r="Y17" s="595"/>
      <c r="Z17" s="596">
        <v>14.9</v>
      </c>
      <c r="AA17" s="596"/>
      <c r="AB17" s="596"/>
      <c r="AC17" s="596"/>
      <c r="AD17" s="597">
        <v>3539209</v>
      </c>
      <c r="AE17" s="597"/>
      <c r="AF17" s="597"/>
      <c r="AG17" s="597"/>
      <c r="AH17" s="597"/>
      <c r="AI17" s="597"/>
      <c r="AJ17" s="597"/>
      <c r="AK17" s="597"/>
      <c r="AL17" s="598">
        <v>28.1</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v>2300</v>
      </c>
      <c r="BH17" s="594"/>
      <c r="BI17" s="594"/>
      <c r="BJ17" s="594"/>
      <c r="BK17" s="594"/>
      <c r="BL17" s="594"/>
      <c r="BM17" s="594"/>
      <c r="BN17" s="595"/>
      <c r="BO17" s="596">
        <v>0</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3215434</v>
      </c>
      <c r="CS17" s="594"/>
      <c r="CT17" s="594"/>
      <c r="CU17" s="594"/>
      <c r="CV17" s="594"/>
      <c r="CW17" s="594"/>
      <c r="CX17" s="594"/>
      <c r="CY17" s="595"/>
      <c r="CZ17" s="596">
        <v>14</v>
      </c>
      <c r="DA17" s="596"/>
      <c r="DB17" s="596"/>
      <c r="DC17" s="596"/>
      <c r="DD17" s="602" t="s">
        <v>219</v>
      </c>
      <c r="DE17" s="594"/>
      <c r="DF17" s="594"/>
      <c r="DG17" s="594"/>
      <c r="DH17" s="594"/>
      <c r="DI17" s="594"/>
      <c r="DJ17" s="594"/>
      <c r="DK17" s="594"/>
      <c r="DL17" s="594"/>
      <c r="DM17" s="594"/>
      <c r="DN17" s="594"/>
      <c r="DO17" s="594"/>
      <c r="DP17" s="595"/>
      <c r="DQ17" s="602">
        <v>3183704</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508723</v>
      </c>
      <c r="S18" s="594"/>
      <c r="T18" s="594"/>
      <c r="U18" s="594"/>
      <c r="V18" s="594"/>
      <c r="W18" s="594"/>
      <c r="X18" s="594"/>
      <c r="Y18" s="595"/>
      <c r="Z18" s="596">
        <v>2.1</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v>51502</v>
      </c>
      <c r="CS18" s="594"/>
      <c r="CT18" s="594"/>
      <c r="CU18" s="594"/>
      <c r="CV18" s="594"/>
      <c r="CW18" s="594"/>
      <c r="CX18" s="594"/>
      <c r="CY18" s="595"/>
      <c r="CZ18" s="596">
        <v>0.2</v>
      </c>
      <c r="DA18" s="596"/>
      <c r="DB18" s="596"/>
      <c r="DC18" s="596"/>
      <c r="DD18" s="602" t="s">
        <v>219</v>
      </c>
      <c r="DE18" s="594"/>
      <c r="DF18" s="594"/>
      <c r="DG18" s="594"/>
      <c r="DH18" s="594"/>
      <c r="DI18" s="594"/>
      <c r="DJ18" s="594"/>
      <c r="DK18" s="594"/>
      <c r="DL18" s="594"/>
      <c r="DM18" s="594"/>
      <c r="DN18" s="594"/>
      <c r="DO18" s="594"/>
      <c r="DP18" s="595"/>
      <c r="DQ18" s="602">
        <v>31502</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t="s">
        <v>219</v>
      </c>
      <c r="S19" s="594"/>
      <c r="T19" s="594"/>
      <c r="U19" s="594"/>
      <c r="V19" s="594"/>
      <c r="W19" s="594"/>
      <c r="X19" s="594"/>
      <c r="Y19" s="595"/>
      <c r="Z19" s="596" t="s">
        <v>219</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18088</v>
      </c>
      <c r="BH19" s="594"/>
      <c r="BI19" s="594"/>
      <c r="BJ19" s="594"/>
      <c r="BK19" s="594"/>
      <c r="BL19" s="594"/>
      <c r="BM19" s="594"/>
      <c r="BN19" s="595"/>
      <c r="BO19" s="596">
        <v>0.2</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13045458</v>
      </c>
      <c r="S20" s="594"/>
      <c r="T20" s="594"/>
      <c r="U20" s="594"/>
      <c r="V20" s="594"/>
      <c r="W20" s="594"/>
      <c r="X20" s="594"/>
      <c r="Y20" s="595"/>
      <c r="Z20" s="596">
        <v>54.9</v>
      </c>
      <c r="AA20" s="596"/>
      <c r="AB20" s="596"/>
      <c r="AC20" s="596"/>
      <c r="AD20" s="597">
        <v>12536735</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18088</v>
      </c>
      <c r="BH20" s="594"/>
      <c r="BI20" s="594"/>
      <c r="BJ20" s="594"/>
      <c r="BK20" s="594"/>
      <c r="BL20" s="594"/>
      <c r="BM20" s="594"/>
      <c r="BN20" s="595"/>
      <c r="BO20" s="596">
        <v>0.2</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23004488</v>
      </c>
      <c r="CS20" s="594"/>
      <c r="CT20" s="594"/>
      <c r="CU20" s="594"/>
      <c r="CV20" s="594"/>
      <c r="CW20" s="594"/>
      <c r="CX20" s="594"/>
      <c r="CY20" s="595"/>
      <c r="CZ20" s="596">
        <v>100</v>
      </c>
      <c r="DA20" s="596"/>
      <c r="DB20" s="596"/>
      <c r="DC20" s="596"/>
      <c r="DD20" s="602">
        <v>2458383</v>
      </c>
      <c r="DE20" s="594"/>
      <c r="DF20" s="594"/>
      <c r="DG20" s="594"/>
      <c r="DH20" s="594"/>
      <c r="DI20" s="594"/>
      <c r="DJ20" s="594"/>
      <c r="DK20" s="594"/>
      <c r="DL20" s="594"/>
      <c r="DM20" s="594"/>
      <c r="DN20" s="594"/>
      <c r="DO20" s="594"/>
      <c r="DP20" s="595"/>
      <c r="DQ20" s="602">
        <v>14987484</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9241</v>
      </c>
      <c r="S21" s="594"/>
      <c r="T21" s="594"/>
      <c r="U21" s="594"/>
      <c r="V21" s="594"/>
      <c r="W21" s="594"/>
      <c r="X21" s="594"/>
      <c r="Y21" s="595"/>
      <c r="Z21" s="596">
        <v>0</v>
      </c>
      <c r="AA21" s="596"/>
      <c r="AB21" s="596"/>
      <c r="AC21" s="596"/>
      <c r="AD21" s="597">
        <v>9241</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18088</v>
      </c>
      <c r="BH21" s="594"/>
      <c r="BI21" s="594"/>
      <c r="BJ21" s="594"/>
      <c r="BK21" s="594"/>
      <c r="BL21" s="594"/>
      <c r="BM21" s="594"/>
      <c r="BN21" s="595"/>
      <c r="BO21" s="596">
        <v>0.2</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244479</v>
      </c>
      <c r="S22" s="594"/>
      <c r="T22" s="594"/>
      <c r="U22" s="594"/>
      <c r="V22" s="594"/>
      <c r="W22" s="594"/>
      <c r="X22" s="594"/>
      <c r="Y22" s="595"/>
      <c r="Z22" s="596">
        <v>1</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291040</v>
      </c>
      <c r="S23" s="594"/>
      <c r="T23" s="594"/>
      <c r="U23" s="594"/>
      <c r="V23" s="594"/>
      <c r="W23" s="594"/>
      <c r="X23" s="594"/>
      <c r="Y23" s="595"/>
      <c r="Z23" s="596">
        <v>1.2</v>
      </c>
      <c r="AA23" s="596"/>
      <c r="AB23" s="596"/>
      <c r="AC23" s="596"/>
      <c r="AD23" s="597">
        <v>35147</v>
      </c>
      <c r="AE23" s="597"/>
      <c r="AF23" s="597"/>
      <c r="AG23" s="597"/>
      <c r="AH23" s="597"/>
      <c r="AI23" s="597"/>
      <c r="AJ23" s="597"/>
      <c r="AK23" s="597"/>
      <c r="AL23" s="598">
        <v>0.3</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219</v>
      </c>
      <c r="BH23" s="594"/>
      <c r="BI23" s="594"/>
      <c r="BJ23" s="594"/>
      <c r="BK23" s="594"/>
      <c r="BL23" s="594"/>
      <c r="BM23" s="594"/>
      <c r="BN23" s="595"/>
      <c r="BO23" s="596" t="s">
        <v>219</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106373</v>
      </c>
      <c r="S24" s="594"/>
      <c r="T24" s="594"/>
      <c r="U24" s="594"/>
      <c r="V24" s="594"/>
      <c r="W24" s="594"/>
      <c r="X24" s="594"/>
      <c r="Y24" s="595"/>
      <c r="Z24" s="596">
        <v>0.4</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13334720</v>
      </c>
      <c r="CS24" s="583"/>
      <c r="CT24" s="583"/>
      <c r="CU24" s="583"/>
      <c r="CV24" s="583"/>
      <c r="CW24" s="583"/>
      <c r="CX24" s="583"/>
      <c r="CY24" s="584"/>
      <c r="CZ24" s="620">
        <v>58</v>
      </c>
      <c r="DA24" s="621"/>
      <c r="DB24" s="621"/>
      <c r="DC24" s="622"/>
      <c r="DD24" s="619">
        <v>8581340</v>
      </c>
      <c r="DE24" s="583"/>
      <c r="DF24" s="583"/>
      <c r="DG24" s="583"/>
      <c r="DH24" s="583"/>
      <c r="DI24" s="583"/>
      <c r="DJ24" s="583"/>
      <c r="DK24" s="584"/>
      <c r="DL24" s="619">
        <v>8575711</v>
      </c>
      <c r="DM24" s="583"/>
      <c r="DN24" s="583"/>
      <c r="DO24" s="583"/>
      <c r="DP24" s="583"/>
      <c r="DQ24" s="583"/>
      <c r="DR24" s="583"/>
      <c r="DS24" s="583"/>
      <c r="DT24" s="583"/>
      <c r="DU24" s="583"/>
      <c r="DV24" s="584"/>
      <c r="DW24" s="587">
        <v>62.3</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3643241</v>
      </c>
      <c r="S25" s="594"/>
      <c r="T25" s="594"/>
      <c r="U25" s="594"/>
      <c r="V25" s="594"/>
      <c r="W25" s="594"/>
      <c r="X25" s="594"/>
      <c r="Y25" s="595"/>
      <c r="Z25" s="596">
        <v>15.3</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4745004</v>
      </c>
      <c r="CS25" s="625"/>
      <c r="CT25" s="625"/>
      <c r="CU25" s="625"/>
      <c r="CV25" s="625"/>
      <c r="CW25" s="625"/>
      <c r="CX25" s="625"/>
      <c r="CY25" s="626"/>
      <c r="CZ25" s="627">
        <v>20.6</v>
      </c>
      <c r="DA25" s="628"/>
      <c r="DB25" s="628"/>
      <c r="DC25" s="629"/>
      <c r="DD25" s="602">
        <v>4043980</v>
      </c>
      <c r="DE25" s="625"/>
      <c r="DF25" s="625"/>
      <c r="DG25" s="625"/>
      <c r="DH25" s="625"/>
      <c r="DI25" s="625"/>
      <c r="DJ25" s="625"/>
      <c r="DK25" s="626"/>
      <c r="DL25" s="602">
        <v>4038440</v>
      </c>
      <c r="DM25" s="625"/>
      <c r="DN25" s="625"/>
      <c r="DO25" s="625"/>
      <c r="DP25" s="625"/>
      <c r="DQ25" s="625"/>
      <c r="DR25" s="625"/>
      <c r="DS25" s="625"/>
      <c r="DT25" s="625"/>
      <c r="DU25" s="625"/>
      <c r="DV25" s="626"/>
      <c r="DW25" s="598">
        <v>29.3</v>
      </c>
      <c r="DX25" s="623"/>
      <c r="DY25" s="623"/>
      <c r="DZ25" s="623"/>
      <c r="EA25" s="623"/>
      <c r="EB25" s="623"/>
      <c r="EC25" s="624"/>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3091942</v>
      </c>
      <c r="CS26" s="594"/>
      <c r="CT26" s="594"/>
      <c r="CU26" s="594"/>
      <c r="CV26" s="594"/>
      <c r="CW26" s="594"/>
      <c r="CX26" s="594"/>
      <c r="CY26" s="595"/>
      <c r="CZ26" s="627">
        <v>13.4</v>
      </c>
      <c r="DA26" s="628"/>
      <c r="DB26" s="628"/>
      <c r="DC26" s="629"/>
      <c r="DD26" s="602">
        <v>2706415</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x14ac:dyDescent="0.15">
      <c r="B27" s="590" t="s">
        <v>278</v>
      </c>
      <c r="C27" s="591"/>
      <c r="D27" s="591"/>
      <c r="E27" s="591"/>
      <c r="F27" s="591"/>
      <c r="G27" s="591"/>
      <c r="H27" s="591"/>
      <c r="I27" s="591"/>
      <c r="J27" s="591"/>
      <c r="K27" s="591"/>
      <c r="L27" s="591"/>
      <c r="M27" s="591"/>
      <c r="N27" s="591"/>
      <c r="O27" s="591"/>
      <c r="P27" s="591"/>
      <c r="Q27" s="592"/>
      <c r="R27" s="593">
        <v>1847210</v>
      </c>
      <c r="S27" s="594"/>
      <c r="T27" s="594"/>
      <c r="U27" s="594"/>
      <c r="V27" s="594"/>
      <c r="W27" s="594"/>
      <c r="X27" s="594"/>
      <c r="Y27" s="595"/>
      <c r="Z27" s="596">
        <v>7.8</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7883557</v>
      </c>
      <c r="BH27" s="594"/>
      <c r="BI27" s="594"/>
      <c r="BJ27" s="594"/>
      <c r="BK27" s="594"/>
      <c r="BL27" s="594"/>
      <c r="BM27" s="594"/>
      <c r="BN27" s="595"/>
      <c r="BO27" s="596">
        <v>100</v>
      </c>
      <c r="BP27" s="596"/>
      <c r="BQ27" s="596"/>
      <c r="BR27" s="596"/>
      <c r="BS27" s="602">
        <v>205413</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5374282</v>
      </c>
      <c r="CS27" s="625"/>
      <c r="CT27" s="625"/>
      <c r="CU27" s="625"/>
      <c r="CV27" s="625"/>
      <c r="CW27" s="625"/>
      <c r="CX27" s="625"/>
      <c r="CY27" s="626"/>
      <c r="CZ27" s="627">
        <v>23.4</v>
      </c>
      <c r="DA27" s="628"/>
      <c r="DB27" s="628"/>
      <c r="DC27" s="629"/>
      <c r="DD27" s="602">
        <v>1353656</v>
      </c>
      <c r="DE27" s="625"/>
      <c r="DF27" s="625"/>
      <c r="DG27" s="625"/>
      <c r="DH27" s="625"/>
      <c r="DI27" s="625"/>
      <c r="DJ27" s="625"/>
      <c r="DK27" s="626"/>
      <c r="DL27" s="602">
        <v>1353567</v>
      </c>
      <c r="DM27" s="625"/>
      <c r="DN27" s="625"/>
      <c r="DO27" s="625"/>
      <c r="DP27" s="625"/>
      <c r="DQ27" s="625"/>
      <c r="DR27" s="625"/>
      <c r="DS27" s="625"/>
      <c r="DT27" s="625"/>
      <c r="DU27" s="625"/>
      <c r="DV27" s="626"/>
      <c r="DW27" s="598">
        <v>9.8000000000000007</v>
      </c>
      <c r="DX27" s="623"/>
      <c r="DY27" s="623"/>
      <c r="DZ27" s="623"/>
      <c r="EA27" s="623"/>
      <c r="EB27" s="623"/>
      <c r="EC27" s="624"/>
    </row>
    <row r="28" spans="2:133" ht="11.25" customHeight="1" x14ac:dyDescent="0.15">
      <c r="B28" s="590" t="s">
        <v>281</v>
      </c>
      <c r="C28" s="591"/>
      <c r="D28" s="591"/>
      <c r="E28" s="591"/>
      <c r="F28" s="591"/>
      <c r="G28" s="591"/>
      <c r="H28" s="591"/>
      <c r="I28" s="591"/>
      <c r="J28" s="591"/>
      <c r="K28" s="591"/>
      <c r="L28" s="591"/>
      <c r="M28" s="591"/>
      <c r="N28" s="591"/>
      <c r="O28" s="591"/>
      <c r="P28" s="591"/>
      <c r="Q28" s="592"/>
      <c r="R28" s="593">
        <v>75637</v>
      </c>
      <c r="S28" s="594"/>
      <c r="T28" s="594"/>
      <c r="U28" s="594"/>
      <c r="V28" s="594"/>
      <c r="W28" s="594"/>
      <c r="X28" s="594"/>
      <c r="Y28" s="595"/>
      <c r="Z28" s="596">
        <v>0.3</v>
      </c>
      <c r="AA28" s="596"/>
      <c r="AB28" s="596"/>
      <c r="AC28" s="596"/>
      <c r="AD28" s="597">
        <v>15343</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3215434</v>
      </c>
      <c r="CS28" s="594"/>
      <c r="CT28" s="594"/>
      <c r="CU28" s="594"/>
      <c r="CV28" s="594"/>
      <c r="CW28" s="594"/>
      <c r="CX28" s="594"/>
      <c r="CY28" s="595"/>
      <c r="CZ28" s="627">
        <v>14</v>
      </c>
      <c r="DA28" s="628"/>
      <c r="DB28" s="628"/>
      <c r="DC28" s="629"/>
      <c r="DD28" s="602">
        <v>3183704</v>
      </c>
      <c r="DE28" s="594"/>
      <c r="DF28" s="594"/>
      <c r="DG28" s="594"/>
      <c r="DH28" s="594"/>
      <c r="DI28" s="594"/>
      <c r="DJ28" s="594"/>
      <c r="DK28" s="595"/>
      <c r="DL28" s="602">
        <v>3183704</v>
      </c>
      <c r="DM28" s="594"/>
      <c r="DN28" s="594"/>
      <c r="DO28" s="594"/>
      <c r="DP28" s="594"/>
      <c r="DQ28" s="594"/>
      <c r="DR28" s="594"/>
      <c r="DS28" s="594"/>
      <c r="DT28" s="594"/>
      <c r="DU28" s="594"/>
      <c r="DV28" s="595"/>
      <c r="DW28" s="598">
        <v>23.1</v>
      </c>
      <c r="DX28" s="623"/>
      <c r="DY28" s="623"/>
      <c r="DZ28" s="623"/>
      <c r="EA28" s="623"/>
      <c r="EB28" s="623"/>
      <c r="EC28" s="624"/>
    </row>
    <row r="29" spans="2:133" ht="11.25" customHeight="1" x14ac:dyDescent="0.15">
      <c r="B29" s="590" t="s">
        <v>283</v>
      </c>
      <c r="C29" s="591"/>
      <c r="D29" s="591"/>
      <c r="E29" s="591"/>
      <c r="F29" s="591"/>
      <c r="G29" s="591"/>
      <c r="H29" s="591"/>
      <c r="I29" s="591"/>
      <c r="J29" s="591"/>
      <c r="K29" s="591"/>
      <c r="L29" s="591"/>
      <c r="M29" s="591"/>
      <c r="N29" s="591"/>
      <c r="O29" s="591"/>
      <c r="P29" s="591"/>
      <c r="Q29" s="592"/>
      <c r="R29" s="593">
        <v>12688</v>
      </c>
      <c r="S29" s="594"/>
      <c r="T29" s="594"/>
      <c r="U29" s="594"/>
      <c r="V29" s="594"/>
      <c r="W29" s="594"/>
      <c r="X29" s="594"/>
      <c r="Y29" s="595"/>
      <c r="Z29" s="596">
        <v>0.1</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3215434</v>
      </c>
      <c r="CS29" s="625"/>
      <c r="CT29" s="625"/>
      <c r="CU29" s="625"/>
      <c r="CV29" s="625"/>
      <c r="CW29" s="625"/>
      <c r="CX29" s="625"/>
      <c r="CY29" s="626"/>
      <c r="CZ29" s="627">
        <v>14</v>
      </c>
      <c r="DA29" s="628"/>
      <c r="DB29" s="628"/>
      <c r="DC29" s="629"/>
      <c r="DD29" s="602">
        <v>3183704</v>
      </c>
      <c r="DE29" s="625"/>
      <c r="DF29" s="625"/>
      <c r="DG29" s="625"/>
      <c r="DH29" s="625"/>
      <c r="DI29" s="625"/>
      <c r="DJ29" s="625"/>
      <c r="DK29" s="626"/>
      <c r="DL29" s="602">
        <v>3183704</v>
      </c>
      <c r="DM29" s="625"/>
      <c r="DN29" s="625"/>
      <c r="DO29" s="625"/>
      <c r="DP29" s="625"/>
      <c r="DQ29" s="625"/>
      <c r="DR29" s="625"/>
      <c r="DS29" s="625"/>
      <c r="DT29" s="625"/>
      <c r="DU29" s="625"/>
      <c r="DV29" s="626"/>
      <c r="DW29" s="598">
        <v>23.1</v>
      </c>
      <c r="DX29" s="623"/>
      <c r="DY29" s="623"/>
      <c r="DZ29" s="623"/>
      <c r="EA29" s="623"/>
      <c r="EB29" s="623"/>
      <c r="EC29" s="624"/>
    </row>
    <row r="30" spans="2:133" ht="11.25" customHeight="1" x14ac:dyDescent="0.15">
      <c r="B30" s="590" t="s">
        <v>288</v>
      </c>
      <c r="C30" s="591"/>
      <c r="D30" s="591"/>
      <c r="E30" s="591"/>
      <c r="F30" s="591"/>
      <c r="G30" s="591"/>
      <c r="H30" s="591"/>
      <c r="I30" s="591"/>
      <c r="J30" s="591"/>
      <c r="K30" s="591"/>
      <c r="L30" s="591"/>
      <c r="M30" s="591"/>
      <c r="N30" s="591"/>
      <c r="O30" s="591"/>
      <c r="P30" s="591"/>
      <c r="Q30" s="592"/>
      <c r="R30" s="593">
        <v>1047797</v>
      </c>
      <c r="S30" s="594"/>
      <c r="T30" s="594"/>
      <c r="U30" s="594"/>
      <c r="V30" s="594"/>
      <c r="W30" s="594"/>
      <c r="X30" s="594"/>
      <c r="Y30" s="595"/>
      <c r="Z30" s="596">
        <v>4.4000000000000004</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98.5</v>
      </c>
      <c r="BH30" s="652"/>
      <c r="BI30" s="652"/>
      <c r="BJ30" s="652"/>
      <c r="BK30" s="652"/>
      <c r="BL30" s="652"/>
      <c r="BM30" s="588">
        <v>92.2</v>
      </c>
      <c r="BN30" s="652"/>
      <c r="BO30" s="652"/>
      <c r="BP30" s="652"/>
      <c r="BQ30" s="653"/>
      <c r="BR30" s="651">
        <v>98.4</v>
      </c>
      <c r="BS30" s="652"/>
      <c r="BT30" s="652"/>
      <c r="BU30" s="652"/>
      <c r="BV30" s="652"/>
      <c r="BW30" s="652"/>
      <c r="BX30" s="588">
        <v>90.8</v>
      </c>
      <c r="BY30" s="652"/>
      <c r="BZ30" s="652"/>
      <c r="CA30" s="652"/>
      <c r="CB30" s="653"/>
      <c r="CD30" s="656"/>
      <c r="CE30" s="657"/>
      <c r="CF30" s="607" t="s">
        <v>291</v>
      </c>
      <c r="CG30" s="608"/>
      <c r="CH30" s="608"/>
      <c r="CI30" s="608"/>
      <c r="CJ30" s="608"/>
      <c r="CK30" s="608"/>
      <c r="CL30" s="608"/>
      <c r="CM30" s="608"/>
      <c r="CN30" s="608"/>
      <c r="CO30" s="608"/>
      <c r="CP30" s="608"/>
      <c r="CQ30" s="609"/>
      <c r="CR30" s="593">
        <v>2888627</v>
      </c>
      <c r="CS30" s="594"/>
      <c r="CT30" s="594"/>
      <c r="CU30" s="594"/>
      <c r="CV30" s="594"/>
      <c r="CW30" s="594"/>
      <c r="CX30" s="594"/>
      <c r="CY30" s="595"/>
      <c r="CZ30" s="627">
        <v>12.6</v>
      </c>
      <c r="DA30" s="628"/>
      <c r="DB30" s="628"/>
      <c r="DC30" s="629"/>
      <c r="DD30" s="602">
        <v>2857081</v>
      </c>
      <c r="DE30" s="594"/>
      <c r="DF30" s="594"/>
      <c r="DG30" s="594"/>
      <c r="DH30" s="594"/>
      <c r="DI30" s="594"/>
      <c r="DJ30" s="594"/>
      <c r="DK30" s="595"/>
      <c r="DL30" s="602">
        <v>2857081</v>
      </c>
      <c r="DM30" s="594"/>
      <c r="DN30" s="594"/>
      <c r="DO30" s="594"/>
      <c r="DP30" s="594"/>
      <c r="DQ30" s="594"/>
      <c r="DR30" s="594"/>
      <c r="DS30" s="594"/>
      <c r="DT30" s="594"/>
      <c r="DU30" s="594"/>
      <c r="DV30" s="595"/>
      <c r="DW30" s="598">
        <v>20.8</v>
      </c>
      <c r="DX30" s="623"/>
      <c r="DY30" s="623"/>
      <c r="DZ30" s="623"/>
      <c r="EA30" s="623"/>
      <c r="EB30" s="623"/>
      <c r="EC30" s="624"/>
    </row>
    <row r="31" spans="2:133" ht="11.25" customHeight="1" x14ac:dyDescent="0.15">
      <c r="B31" s="590" t="s">
        <v>292</v>
      </c>
      <c r="C31" s="591"/>
      <c r="D31" s="591"/>
      <c r="E31" s="591"/>
      <c r="F31" s="591"/>
      <c r="G31" s="591"/>
      <c r="H31" s="591"/>
      <c r="I31" s="591"/>
      <c r="J31" s="591"/>
      <c r="K31" s="591"/>
      <c r="L31" s="591"/>
      <c r="M31" s="591"/>
      <c r="N31" s="591"/>
      <c r="O31" s="591"/>
      <c r="P31" s="591"/>
      <c r="Q31" s="592"/>
      <c r="R31" s="593">
        <v>404484</v>
      </c>
      <c r="S31" s="594"/>
      <c r="T31" s="594"/>
      <c r="U31" s="594"/>
      <c r="V31" s="594"/>
      <c r="W31" s="594"/>
      <c r="X31" s="594"/>
      <c r="Y31" s="595"/>
      <c r="Z31" s="596">
        <v>1.7</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v>
      </c>
      <c r="BH31" s="625"/>
      <c r="BI31" s="625"/>
      <c r="BJ31" s="625"/>
      <c r="BK31" s="625"/>
      <c r="BL31" s="625"/>
      <c r="BM31" s="599">
        <v>97.1</v>
      </c>
      <c r="BN31" s="649"/>
      <c r="BO31" s="649"/>
      <c r="BP31" s="649"/>
      <c r="BQ31" s="650"/>
      <c r="BR31" s="648">
        <v>98.9</v>
      </c>
      <c r="BS31" s="625"/>
      <c r="BT31" s="625"/>
      <c r="BU31" s="625"/>
      <c r="BV31" s="625"/>
      <c r="BW31" s="625"/>
      <c r="BX31" s="599">
        <v>96.7</v>
      </c>
      <c r="BY31" s="649"/>
      <c r="BZ31" s="649"/>
      <c r="CA31" s="649"/>
      <c r="CB31" s="650"/>
      <c r="CD31" s="656"/>
      <c r="CE31" s="657"/>
      <c r="CF31" s="607" t="s">
        <v>295</v>
      </c>
      <c r="CG31" s="608"/>
      <c r="CH31" s="608"/>
      <c r="CI31" s="608"/>
      <c r="CJ31" s="608"/>
      <c r="CK31" s="608"/>
      <c r="CL31" s="608"/>
      <c r="CM31" s="608"/>
      <c r="CN31" s="608"/>
      <c r="CO31" s="608"/>
      <c r="CP31" s="608"/>
      <c r="CQ31" s="609"/>
      <c r="CR31" s="593">
        <v>326807</v>
      </c>
      <c r="CS31" s="625"/>
      <c r="CT31" s="625"/>
      <c r="CU31" s="625"/>
      <c r="CV31" s="625"/>
      <c r="CW31" s="625"/>
      <c r="CX31" s="625"/>
      <c r="CY31" s="626"/>
      <c r="CZ31" s="627">
        <v>1.4</v>
      </c>
      <c r="DA31" s="628"/>
      <c r="DB31" s="628"/>
      <c r="DC31" s="629"/>
      <c r="DD31" s="602">
        <v>326623</v>
      </c>
      <c r="DE31" s="625"/>
      <c r="DF31" s="625"/>
      <c r="DG31" s="625"/>
      <c r="DH31" s="625"/>
      <c r="DI31" s="625"/>
      <c r="DJ31" s="625"/>
      <c r="DK31" s="626"/>
      <c r="DL31" s="602">
        <v>326623</v>
      </c>
      <c r="DM31" s="625"/>
      <c r="DN31" s="625"/>
      <c r="DO31" s="625"/>
      <c r="DP31" s="625"/>
      <c r="DQ31" s="625"/>
      <c r="DR31" s="625"/>
      <c r="DS31" s="625"/>
      <c r="DT31" s="625"/>
      <c r="DU31" s="625"/>
      <c r="DV31" s="626"/>
      <c r="DW31" s="598">
        <v>2.4</v>
      </c>
      <c r="DX31" s="623"/>
      <c r="DY31" s="623"/>
      <c r="DZ31" s="623"/>
      <c r="EA31" s="623"/>
      <c r="EB31" s="623"/>
      <c r="EC31" s="624"/>
    </row>
    <row r="32" spans="2:133" ht="11.25" customHeight="1" x14ac:dyDescent="0.15">
      <c r="B32" s="590" t="s">
        <v>296</v>
      </c>
      <c r="C32" s="591"/>
      <c r="D32" s="591"/>
      <c r="E32" s="591"/>
      <c r="F32" s="591"/>
      <c r="G32" s="591"/>
      <c r="H32" s="591"/>
      <c r="I32" s="591"/>
      <c r="J32" s="591"/>
      <c r="K32" s="591"/>
      <c r="L32" s="591"/>
      <c r="M32" s="591"/>
      <c r="N32" s="591"/>
      <c r="O32" s="591"/>
      <c r="P32" s="591"/>
      <c r="Q32" s="592"/>
      <c r="R32" s="593">
        <v>380550</v>
      </c>
      <c r="S32" s="594"/>
      <c r="T32" s="594"/>
      <c r="U32" s="594"/>
      <c r="V32" s="594"/>
      <c r="W32" s="594"/>
      <c r="X32" s="594"/>
      <c r="Y32" s="595"/>
      <c r="Z32" s="596">
        <v>1.6</v>
      </c>
      <c r="AA32" s="596"/>
      <c r="AB32" s="596"/>
      <c r="AC32" s="596"/>
      <c r="AD32" s="597">
        <v>1496</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v>
      </c>
      <c r="BH32" s="661"/>
      <c r="BI32" s="661"/>
      <c r="BJ32" s="661"/>
      <c r="BK32" s="661"/>
      <c r="BL32" s="661"/>
      <c r="BM32" s="662">
        <v>88</v>
      </c>
      <c r="BN32" s="661"/>
      <c r="BO32" s="661"/>
      <c r="BP32" s="661"/>
      <c r="BQ32" s="663"/>
      <c r="BR32" s="660">
        <v>97.8</v>
      </c>
      <c r="BS32" s="661"/>
      <c r="BT32" s="661"/>
      <c r="BU32" s="661"/>
      <c r="BV32" s="661"/>
      <c r="BW32" s="661"/>
      <c r="BX32" s="662">
        <v>85.8</v>
      </c>
      <c r="BY32" s="661"/>
      <c r="BZ32" s="661"/>
      <c r="CA32" s="661"/>
      <c r="CB32" s="663"/>
      <c r="CD32" s="658"/>
      <c r="CE32" s="659"/>
      <c r="CF32" s="607" t="s">
        <v>298</v>
      </c>
      <c r="CG32" s="608"/>
      <c r="CH32" s="608"/>
      <c r="CI32" s="608"/>
      <c r="CJ32" s="608"/>
      <c r="CK32" s="608"/>
      <c r="CL32" s="608"/>
      <c r="CM32" s="608"/>
      <c r="CN32" s="608"/>
      <c r="CO32" s="608"/>
      <c r="CP32" s="608"/>
      <c r="CQ32" s="609"/>
      <c r="CR32" s="593" t="s">
        <v>219</v>
      </c>
      <c r="CS32" s="594"/>
      <c r="CT32" s="594"/>
      <c r="CU32" s="594"/>
      <c r="CV32" s="594"/>
      <c r="CW32" s="594"/>
      <c r="CX32" s="594"/>
      <c r="CY32" s="595"/>
      <c r="CZ32" s="627" t="s">
        <v>219</v>
      </c>
      <c r="DA32" s="628"/>
      <c r="DB32" s="628"/>
      <c r="DC32" s="629"/>
      <c r="DD32" s="602" t="s">
        <v>219</v>
      </c>
      <c r="DE32" s="594"/>
      <c r="DF32" s="594"/>
      <c r="DG32" s="594"/>
      <c r="DH32" s="594"/>
      <c r="DI32" s="594"/>
      <c r="DJ32" s="594"/>
      <c r="DK32" s="595"/>
      <c r="DL32" s="602" t="s">
        <v>219</v>
      </c>
      <c r="DM32" s="594"/>
      <c r="DN32" s="594"/>
      <c r="DO32" s="594"/>
      <c r="DP32" s="594"/>
      <c r="DQ32" s="594"/>
      <c r="DR32" s="594"/>
      <c r="DS32" s="594"/>
      <c r="DT32" s="594"/>
      <c r="DU32" s="594"/>
      <c r="DV32" s="595"/>
      <c r="DW32" s="598" t="s">
        <v>219</v>
      </c>
      <c r="DX32" s="623"/>
      <c r="DY32" s="623"/>
      <c r="DZ32" s="623"/>
      <c r="EA32" s="623"/>
      <c r="EB32" s="623"/>
      <c r="EC32" s="624"/>
    </row>
    <row r="33" spans="2:133" ht="11.25" customHeight="1" x14ac:dyDescent="0.15">
      <c r="B33" s="590" t="s">
        <v>299</v>
      </c>
      <c r="C33" s="591"/>
      <c r="D33" s="591"/>
      <c r="E33" s="591"/>
      <c r="F33" s="591"/>
      <c r="G33" s="591"/>
      <c r="H33" s="591"/>
      <c r="I33" s="591"/>
      <c r="J33" s="591"/>
      <c r="K33" s="591"/>
      <c r="L33" s="591"/>
      <c r="M33" s="591"/>
      <c r="N33" s="591"/>
      <c r="O33" s="591"/>
      <c r="P33" s="591"/>
      <c r="Q33" s="592"/>
      <c r="R33" s="593">
        <v>2650300</v>
      </c>
      <c r="S33" s="594"/>
      <c r="T33" s="594"/>
      <c r="U33" s="594"/>
      <c r="V33" s="594"/>
      <c r="W33" s="594"/>
      <c r="X33" s="594"/>
      <c r="Y33" s="595"/>
      <c r="Z33" s="596">
        <v>11.2</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7205785</v>
      </c>
      <c r="CS33" s="625"/>
      <c r="CT33" s="625"/>
      <c r="CU33" s="625"/>
      <c r="CV33" s="625"/>
      <c r="CW33" s="625"/>
      <c r="CX33" s="625"/>
      <c r="CY33" s="626"/>
      <c r="CZ33" s="627">
        <v>31.3</v>
      </c>
      <c r="DA33" s="628"/>
      <c r="DB33" s="628"/>
      <c r="DC33" s="629"/>
      <c r="DD33" s="602">
        <v>6093577</v>
      </c>
      <c r="DE33" s="625"/>
      <c r="DF33" s="625"/>
      <c r="DG33" s="625"/>
      <c r="DH33" s="625"/>
      <c r="DI33" s="625"/>
      <c r="DJ33" s="625"/>
      <c r="DK33" s="626"/>
      <c r="DL33" s="602">
        <v>4209321</v>
      </c>
      <c r="DM33" s="625"/>
      <c r="DN33" s="625"/>
      <c r="DO33" s="625"/>
      <c r="DP33" s="625"/>
      <c r="DQ33" s="625"/>
      <c r="DR33" s="625"/>
      <c r="DS33" s="625"/>
      <c r="DT33" s="625"/>
      <c r="DU33" s="625"/>
      <c r="DV33" s="626"/>
      <c r="DW33" s="598">
        <v>30.6</v>
      </c>
      <c r="DX33" s="623"/>
      <c r="DY33" s="623"/>
      <c r="DZ33" s="623"/>
      <c r="EA33" s="623"/>
      <c r="EB33" s="623"/>
      <c r="EC33" s="624"/>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2635553</v>
      </c>
      <c r="CS34" s="594"/>
      <c r="CT34" s="594"/>
      <c r="CU34" s="594"/>
      <c r="CV34" s="594"/>
      <c r="CW34" s="594"/>
      <c r="CX34" s="594"/>
      <c r="CY34" s="595"/>
      <c r="CZ34" s="627">
        <v>11.5</v>
      </c>
      <c r="DA34" s="628"/>
      <c r="DB34" s="628"/>
      <c r="DC34" s="629"/>
      <c r="DD34" s="602">
        <v>2253110</v>
      </c>
      <c r="DE34" s="594"/>
      <c r="DF34" s="594"/>
      <c r="DG34" s="594"/>
      <c r="DH34" s="594"/>
      <c r="DI34" s="594"/>
      <c r="DJ34" s="594"/>
      <c r="DK34" s="595"/>
      <c r="DL34" s="602">
        <v>1600813</v>
      </c>
      <c r="DM34" s="594"/>
      <c r="DN34" s="594"/>
      <c r="DO34" s="594"/>
      <c r="DP34" s="594"/>
      <c r="DQ34" s="594"/>
      <c r="DR34" s="594"/>
      <c r="DS34" s="594"/>
      <c r="DT34" s="594"/>
      <c r="DU34" s="594"/>
      <c r="DV34" s="595"/>
      <c r="DW34" s="598">
        <v>11.6</v>
      </c>
      <c r="DX34" s="623"/>
      <c r="DY34" s="623"/>
      <c r="DZ34" s="623"/>
      <c r="EA34" s="623"/>
      <c r="EB34" s="623"/>
      <c r="EC34" s="624"/>
    </row>
    <row r="35" spans="2:133" ht="11.25" customHeight="1" x14ac:dyDescent="0.15">
      <c r="B35" s="590" t="s">
        <v>305</v>
      </c>
      <c r="C35" s="591"/>
      <c r="D35" s="591"/>
      <c r="E35" s="591"/>
      <c r="F35" s="591"/>
      <c r="G35" s="591"/>
      <c r="H35" s="591"/>
      <c r="I35" s="591"/>
      <c r="J35" s="591"/>
      <c r="K35" s="591"/>
      <c r="L35" s="591"/>
      <c r="M35" s="591"/>
      <c r="N35" s="591"/>
      <c r="O35" s="591"/>
      <c r="P35" s="591"/>
      <c r="Q35" s="592"/>
      <c r="R35" s="593">
        <v>1170500</v>
      </c>
      <c r="S35" s="594"/>
      <c r="T35" s="594"/>
      <c r="U35" s="594"/>
      <c r="V35" s="594"/>
      <c r="W35" s="594"/>
      <c r="X35" s="594"/>
      <c r="Y35" s="595"/>
      <c r="Z35" s="596">
        <v>4.9000000000000004</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2951114</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186798</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332942</v>
      </c>
      <c r="CS35" s="625"/>
      <c r="CT35" s="625"/>
      <c r="CU35" s="625"/>
      <c r="CV35" s="625"/>
      <c r="CW35" s="625"/>
      <c r="CX35" s="625"/>
      <c r="CY35" s="626"/>
      <c r="CZ35" s="627">
        <v>1.4</v>
      </c>
      <c r="DA35" s="628"/>
      <c r="DB35" s="628"/>
      <c r="DC35" s="629"/>
      <c r="DD35" s="602">
        <v>278942</v>
      </c>
      <c r="DE35" s="625"/>
      <c r="DF35" s="625"/>
      <c r="DG35" s="625"/>
      <c r="DH35" s="625"/>
      <c r="DI35" s="625"/>
      <c r="DJ35" s="625"/>
      <c r="DK35" s="626"/>
      <c r="DL35" s="602">
        <v>278942</v>
      </c>
      <c r="DM35" s="625"/>
      <c r="DN35" s="625"/>
      <c r="DO35" s="625"/>
      <c r="DP35" s="625"/>
      <c r="DQ35" s="625"/>
      <c r="DR35" s="625"/>
      <c r="DS35" s="625"/>
      <c r="DT35" s="625"/>
      <c r="DU35" s="625"/>
      <c r="DV35" s="626"/>
      <c r="DW35" s="598">
        <v>2</v>
      </c>
      <c r="DX35" s="623"/>
      <c r="DY35" s="623"/>
      <c r="DZ35" s="623"/>
      <c r="EA35" s="623"/>
      <c r="EB35" s="623"/>
      <c r="EC35" s="624"/>
    </row>
    <row r="36" spans="2:133" ht="11.25" customHeight="1" x14ac:dyDescent="0.15">
      <c r="B36" s="636" t="s">
        <v>309</v>
      </c>
      <c r="C36" s="637"/>
      <c r="D36" s="637"/>
      <c r="E36" s="637"/>
      <c r="F36" s="637"/>
      <c r="G36" s="637"/>
      <c r="H36" s="637"/>
      <c r="I36" s="637"/>
      <c r="J36" s="637"/>
      <c r="K36" s="637"/>
      <c r="L36" s="637"/>
      <c r="M36" s="637"/>
      <c r="N36" s="637"/>
      <c r="O36" s="637"/>
      <c r="P36" s="637"/>
      <c r="Q36" s="638"/>
      <c r="R36" s="665">
        <v>23758498</v>
      </c>
      <c r="S36" s="666"/>
      <c r="T36" s="666"/>
      <c r="U36" s="666"/>
      <c r="V36" s="666"/>
      <c r="W36" s="666"/>
      <c r="X36" s="666"/>
      <c r="Y36" s="667"/>
      <c r="Z36" s="668">
        <v>100</v>
      </c>
      <c r="AA36" s="668"/>
      <c r="AB36" s="668"/>
      <c r="AC36" s="668"/>
      <c r="AD36" s="669">
        <v>12597962</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372964</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96808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888122</v>
      </c>
      <c r="CS36" s="594"/>
      <c r="CT36" s="594"/>
      <c r="CU36" s="594"/>
      <c r="CV36" s="594"/>
      <c r="CW36" s="594"/>
      <c r="CX36" s="594"/>
      <c r="CY36" s="595"/>
      <c r="CZ36" s="627">
        <v>3.9</v>
      </c>
      <c r="DA36" s="628"/>
      <c r="DB36" s="628"/>
      <c r="DC36" s="629"/>
      <c r="DD36" s="602">
        <v>609284</v>
      </c>
      <c r="DE36" s="594"/>
      <c r="DF36" s="594"/>
      <c r="DG36" s="594"/>
      <c r="DH36" s="594"/>
      <c r="DI36" s="594"/>
      <c r="DJ36" s="594"/>
      <c r="DK36" s="595"/>
      <c r="DL36" s="602">
        <v>251530</v>
      </c>
      <c r="DM36" s="594"/>
      <c r="DN36" s="594"/>
      <c r="DO36" s="594"/>
      <c r="DP36" s="594"/>
      <c r="DQ36" s="594"/>
      <c r="DR36" s="594"/>
      <c r="DS36" s="594"/>
      <c r="DT36" s="594"/>
      <c r="DU36" s="594"/>
      <c r="DV36" s="595"/>
      <c r="DW36" s="598">
        <v>1.8</v>
      </c>
      <c r="DX36" s="623"/>
      <c r="DY36" s="623"/>
      <c r="DZ36" s="623"/>
      <c r="EA36" s="623"/>
      <c r="EB36" s="623"/>
      <c r="EC36" s="624"/>
    </row>
    <row r="37" spans="2:133" ht="11.25" customHeight="1" x14ac:dyDescent="0.15">
      <c r="AQ37" s="672" t="s">
        <v>313</v>
      </c>
      <c r="AR37" s="673"/>
      <c r="AS37" s="673"/>
      <c r="AT37" s="673"/>
      <c r="AU37" s="673"/>
      <c r="AV37" s="673"/>
      <c r="AW37" s="673"/>
      <c r="AX37" s="673"/>
      <c r="AY37" s="674"/>
      <c r="AZ37" s="593">
        <v>59522</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9302</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10293</v>
      </c>
      <c r="CS37" s="625"/>
      <c r="CT37" s="625"/>
      <c r="CU37" s="625"/>
      <c r="CV37" s="625"/>
      <c r="CW37" s="625"/>
      <c r="CX37" s="625"/>
      <c r="CY37" s="626"/>
      <c r="CZ37" s="627">
        <v>0</v>
      </c>
      <c r="DA37" s="628"/>
      <c r="DB37" s="628"/>
      <c r="DC37" s="629"/>
      <c r="DD37" s="602">
        <v>10293</v>
      </c>
      <c r="DE37" s="625"/>
      <c r="DF37" s="625"/>
      <c r="DG37" s="625"/>
      <c r="DH37" s="625"/>
      <c r="DI37" s="625"/>
      <c r="DJ37" s="625"/>
      <c r="DK37" s="626"/>
      <c r="DL37" s="602">
        <v>10293</v>
      </c>
      <c r="DM37" s="625"/>
      <c r="DN37" s="625"/>
      <c r="DO37" s="625"/>
      <c r="DP37" s="625"/>
      <c r="DQ37" s="625"/>
      <c r="DR37" s="625"/>
      <c r="DS37" s="625"/>
      <c r="DT37" s="625"/>
      <c r="DU37" s="625"/>
      <c r="DV37" s="626"/>
      <c r="DW37" s="598">
        <v>0.1</v>
      </c>
      <c r="DX37" s="623"/>
      <c r="DY37" s="623"/>
      <c r="DZ37" s="623"/>
      <c r="EA37" s="623"/>
      <c r="EB37" s="623"/>
      <c r="EC37" s="624"/>
    </row>
    <row r="38" spans="2:133" ht="11.25" customHeight="1" x14ac:dyDescent="0.15">
      <c r="AQ38" s="672" t="s">
        <v>316</v>
      </c>
      <c r="AR38" s="673"/>
      <c r="AS38" s="673"/>
      <c r="AT38" s="673"/>
      <c r="AU38" s="673"/>
      <c r="AV38" s="673"/>
      <c r="AW38" s="673"/>
      <c r="AX38" s="673"/>
      <c r="AY38" s="674"/>
      <c r="AZ38" s="593">
        <v>48387</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16261</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2840090</v>
      </c>
      <c r="CS38" s="594"/>
      <c r="CT38" s="594"/>
      <c r="CU38" s="594"/>
      <c r="CV38" s="594"/>
      <c r="CW38" s="594"/>
      <c r="CX38" s="594"/>
      <c r="CY38" s="595"/>
      <c r="CZ38" s="627">
        <v>12.3</v>
      </c>
      <c r="DA38" s="628"/>
      <c r="DB38" s="628"/>
      <c r="DC38" s="629"/>
      <c r="DD38" s="602">
        <v>2460051</v>
      </c>
      <c r="DE38" s="594"/>
      <c r="DF38" s="594"/>
      <c r="DG38" s="594"/>
      <c r="DH38" s="594"/>
      <c r="DI38" s="594"/>
      <c r="DJ38" s="594"/>
      <c r="DK38" s="595"/>
      <c r="DL38" s="602">
        <v>2078036</v>
      </c>
      <c r="DM38" s="594"/>
      <c r="DN38" s="594"/>
      <c r="DO38" s="594"/>
      <c r="DP38" s="594"/>
      <c r="DQ38" s="594"/>
      <c r="DR38" s="594"/>
      <c r="DS38" s="594"/>
      <c r="DT38" s="594"/>
      <c r="DU38" s="594"/>
      <c r="DV38" s="595"/>
      <c r="DW38" s="598">
        <v>15.1</v>
      </c>
      <c r="DX38" s="623"/>
      <c r="DY38" s="623"/>
      <c r="DZ38" s="623"/>
      <c r="EA38" s="623"/>
      <c r="EB38" s="623"/>
      <c r="EC38" s="624"/>
    </row>
    <row r="39" spans="2:133" ht="11.25" customHeight="1" x14ac:dyDescent="0.15">
      <c r="AQ39" s="672" t="s">
        <v>319</v>
      </c>
      <c r="AR39" s="673"/>
      <c r="AS39" s="673"/>
      <c r="AT39" s="673"/>
      <c r="AU39" s="673"/>
      <c r="AV39" s="673"/>
      <c r="AW39" s="673"/>
      <c r="AX39" s="673"/>
      <c r="AY39" s="674"/>
      <c r="AZ39" s="593">
        <v>13279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100</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509078</v>
      </c>
      <c r="CS39" s="625"/>
      <c r="CT39" s="625"/>
      <c r="CU39" s="625"/>
      <c r="CV39" s="625"/>
      <c r="CW39" s="625"/>
      <c r="CX39" s="625"/>
      <c r="CY39" s="626"/>
      <c r="CZ39" s="627">
        <v>2.2000000000000002</v>
      </c>
      <c r="DA39" s="628"/>
      <c r="DB39" s="628"/>
      <c r="DC39" s="629"/>
      <c r="DD39" s="602">
        <v>492190</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539577</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128</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t="s">
        <v>219</v>
      </c>
      <c r="CS40" s="594"/>
      <c r="CT40" s="594"/>
      <c r="CU40" s="594"/>
      <c r="CV40" s="594"/>
      <c r="CW40" s="594"/>
      <c r="CX40" s="594"/>
      <c r="CY40" s="595"/>
      <c r="CZ40" s="627" t="s">
        <v>219</v>
      </c>
      <c r="DA40" s="628"/>
      <c r="DB40" s="628"/>
      <c r="DC40" s="629"/>
      <c r="DD40" s="602" t="s">
        <v>219</v>
      </c>
      <c r="DE40" s="594"/>
      <c r="DF40" s="594"/>
      <c r="DG40" s="594"/>
      <c r="DH40" s="594"/>
      <c r="DI40" s="594"/>
      <c r="DJ40" s="594"/>
      <c r="DK40" s="595"/>
      <c r="DL40" s="602" t="s">
        <v>219</v>
      </c>
      <c r="DM40" s="594"/>
      <c r="DN40" s="594"/>
      <c r="DO40" s="594"/>
      <c r="DP40" s="594"/>
      <c r="DQ40" s="594"/>
      <c r="DR40" s="594"/>
      <c r="DS40" s="594"/>
      <c r="DT40" s="594"/>
      <c r="DU40" s="594"/>
      <c r="DV40" s="595"/>
      <c r="DW40" s="598" t="s">
        <v>219</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1917385</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327</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2463983</v>
      </c>
      <c r="CS42" s="594"/>
      <c r="CT42" s="594"/>
      <c r="CU42" s="594"/>
      <c r="CV42" s="594"/>
      <c r="CW42" s="594"/>
      <c r="CX42" s="594"/>
      <c r="CY42" s="595"/>
      <c r="CZ42" s="627">
        <v>10.7</v>
      </c>
      <c r="DA42" s="676"/>
      <c r="DB42" s="676"/>
      <c r="DC42" s="677"/>
      <c r="DD42" s="602">
        <v>312567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32374</v>
      </c>
      <c r="CS43" s="625"/>
      <c r="CT43" s="625"/>
      <c r="CU43" s="625"/>
      <c r="CV43" s="625"/>
      <c r="CW43" s="625"/>
      <c r="CX43" s="625"/>
      <c r="CY43" s="626"/>
      <c r="CZ43" s="627">
        <v>0.1</v>
      </c>
      <c r="DA43" s="628"/>
      <c r="DB43" s="628"/>
      <c r="DC43" s="629"/>
      <c r="DD43" s="602">
        <v>23524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333</v>
      </c>
      <c r="CD44" s="699" t="s">
        <v>286</v>
      </c>
      <c r="CE44" s="700"/>
      <c r="CF44" s="590" t="s">
        <v>334</v>
      </c>
      <c r="CG44" s="591"/>
      <c r="CH44" s="591"/>
      <c r="CI44" s="591"/>
      <c r="CJ44" s="591"/>
      <c r="CK44" s="591"/>
      <c r="CL44" s="591"/>
      <c r="CM44" s="591"/>
      <c r="CN44" s="591"/>
      <c r="CO44" s="591"/>
      <c r="CP44" s="591"/>
      <c r="CQ44" s="592"/>
      <c r="CR44" s="593">
        <v>2458383</v>
      </c>
      <c r="CS44" s="594"/>
      <c r="CT44" s="594"/>
      <c r="CU44" s="594"/>
      <c r="CV44" s="594"/>
      <c r="CW44" s="594"/>
      <c r="CX44" s="594"/>
      <c r="CY44" s="595"/>
      <c r="CZ44" s="627">
        <v>10.7</v>
      </c>
      <c r="DA44" s="676"/>
      <c r="DB44" s="676"/>
      <c r="DC44" s="677"/>
      <c r="DD44" s="602">
        <v>306967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335</v>
      </c>
      <c r="CG45" s="591"/>
      <c r="CH45" s="591"/>
      <c r="CI45" s="591"/>
      <c r="CJ45" s="591"/>
      <c r="CK45" s="591"/>
      <c r="CL45" s="591"/>
      <c r="CM45" s="591"/>
      <c r="CN45" s="591"/>
      <c r="CO45" s="591"/>
      <c r="CP45" s="591"/>
      <c r="CQ45" s="592"/>
      <c r="CR45" s="593">
        <v>984098</v>
      </c>
      <c r="CS45" s="625"/>
      <c r="CT45" s="625"/>
      <c r="CU45" s="625"/>
      <c r="CV45" s="625"/>
      <c r="CW45" s="625"/>
      <c r="CX45" s="625"/>
      <c r="CY45" s="626"/>
      <c r="CZ45" s="627">
        <v>4.3</v>
      </c>
      <c r="DA45" s="628"/>
      <c r="DB45" s="628"/>
      <c r="DC45" s="629"/>
      <c r="DD45" s="602">
        <v>63130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336</v>
      </c>
      <c r="CG46" s="591"/>
      <c r="CH46" s="591"/>
      <c r="CI46" s="591"/>
      <c r="CJ46" s="591"/>
      <c r="CK46" s="591"/>
      <c r="CL46" s="591"/>
      <c r="CM46" s="591"/>
      <c r="CN46" s="591"/>
      <c r="CO46" s="591"/>
      <c r="CP46" s="591"/>
      <c r="CQ46" s="592"/>
      <c r="CR46" s="593">
        <v>1414098</v>
      </c>
      <c r="CS46" s="594"/>
      <c r="CT46" s="594"/>
      <c r="CU46" s="594"/>
      <c r="CV46" s="594"/>
      <c r="CW46" s="594"/>
      <c r="CX46" s="594"/>
      <c r="CY46" s="595"/>
      <c r="CZ46" s="627">
        <v>6.1</v>
      </c>
      <c r="DA46" s="676"/>
      <c r="DB46" s="676"/>
      <c r="DC46" s="677"/>
      <c r="DD46" s="602">
        <v>219037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337</v>
      </c>
      <c r="CG47" s="591"/>
      <c r="CH47" s="591"/>
      <c r="CI47" s="591"/>
      <c r="CJ47" s="591"/>
      <c r="CK47" s="591"/>
      <c r="CL47" s="591"/>
      <c r="CM47" s="591"/>
      <c r="CN47" s="591"/>
      <c r="CO47" s="591"/>
      <c r="CP47" s="591"/>
      <c r="CQ47" s="592"/>
      <c r="CR47" s="593">
        <v>5600</v>
      </c>
      <c r="CS47" s="625"/>
      <c r="CT47" s="625"/>
      <c r="CU47" s="625"/>
      <c r="CV47" s="625"/>
      <c r="CW47" s="625"/>
      <c r="CX47" s="625"/>
      <c r="CY47" s="626"/>
      <c r="CZ47" s="627">
        <v>0</v>
      </c>
      <c r="DA47" s="628"/>
      <c r="DB47" s="628"/>
      <c r="DC47" s="629"/>
      <c r="DD47" s="602">
        <v>5600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338</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339</v>
      </c>
      <c r="CE49" s="637"/>
      <c r="CF49" s="637"/>
      <c r="CG49" s="637"/>
      <c r="CH49" s="637"/>
      <c r="CI49" s="637"/>
      <c r="CJ49" s="637"/>
      <c r="CK49" s="637"/>
      <c r="CL49" s="637"/>
      <c r="CM49" s="637"/>
      <c r="CN49" s="637"/>
      <c r="CO49" s="637"/>
      <c r="CP49" s="637"/>
      <c r="CQ49" s="638"/>
      <c r="CR49" s="665">
        <v>23004488</v>
      </c>
      <c r="CS49" s="661"/>
      <c r="CT49" s="661"/>
      <c r="CU49" s="661"/>
      <c r="CV49" s="661"/>
      <c r="CW49" s="661"/>
      <c r="CX49" s="661"/>
      <c r="CY49" s="688"/>
      <c r="CZ49" s="689">
        <v>100</v>
      </c>
      <c r="DA49" s="690"/>
      <c r="DB49" s="690"/>
      <c r="DC49" s="691"/>
      <c r="DD49" s="692">
        <v>14987484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zoomScale="75" zoomScaleNormal="70" zoomScaleSheetLayoutView="75"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362</v>
      </c>
      <c r="C7" s="720"/>
      <c r="D7" s="720"/>
      <c r="E7" s="720"/>
      <c r="F7" s="720"/>
      <c r="G7" s="720"/>
      <c r="H7" s="720"/>
      <c r="I7" s="720"/>
      <c r="J7" s="720"/>
      <c r="K7" s="720"/>
      <c r="L7" s="720"/>
      <c r="M7" s="720"/>
      <c r="N7" s="720"/>
      <c r="O7" s="720"/>
      <c r="P7" s="721"/>
      <c r="Q7" s="722">
        <v>23853</v>
      </c>
      <c r="R7" s="723"/>
      <c r="S7" s="723"/>
      <c r="T7" s="723"/>
      <c r="U7" s="723"/>
      <c r="V7" s="723">
        <v>23100</v>
      </c>
      <c r="W7" s="723"/>
      <c r="X7" s="723"/>
      <c r="Y7" s="723"/>
      <c r="Z7" s="723"/>
      <c r="AA7" s="723">
        <v>753</v>
      </c>
      <c r="AB7" s="723"/>
      <c r="AC7" s="723"/>
      <c r="AD7" s="723"/>
      <c r="AE7" s="724"/>
      <c r="AF7" s="725">
        <v>652</v>
      </c>
      <c r="AG7" s="726"/>
      <c r="AH7" s="726"/>
      <c r="AI7" s="726"/>
      <c r="AJ7" s="727"/>
      <c r="AK7" s="762">
        <v>1051</v>
      </c>
      <c r="AL7" s="763"/>
      <c r="AM7" s="763"/>
      <c r="AN7" s="763"/>
      <c r="AO7" s="763"/>
      <c r="AP7" s="763">
        <v>26565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543</v>
      </c>
      <c r="BT7" s="767"/>
      <c r="BU7" s="767"/>
      <c r="BV7" s="767"/>
      <c r="BW7" s="767"/>
      <c r="BX7" s="767"/>
      <c r="BY7" s="767"/>
      <c r="BZ7" s="767"/>
      <c r="CA7" s="767"/>
      <c r="CB7" s="767"/>
      <c r="CC7" s="767"/>
      <c r="CD7" s="767"/>
      <c r="CE7" s="767"/>
      <c r="CF7" s="767"/>
      <c r="CG7" s="768"/>
      <c r="CH7" s="759">
        <v>1</v>
      </c>
      <c r="CI7" s="760"/>
      <c r="CJ7" s="760"/>
      <c r="CK7" s="760"/>
      <c r="CL7" s="761"/>
      <c r="CM7" s="759">
        <v>20</v>
      </c>
      <c r="CN7" s="760"/>
      <c r="CO7" s="760"/>
      <c r="CP7" s="760"/>
      <c r="CQ7" s="761"/>
      <c r="CR7" s="759">
        <v>5</v>
      </c>
      <c r="CS7" s="760"/>
      <c r="CT7" s="760"/>
      <c r="CU7" s="760"/>
      <c r="CV7" s="761"/>
      <c r="CW7" s="759" t="s">
        <v>545</v>
      </c>
      <c r="CX7" s="760"/>
      <c r="CY7" s="760"/>
      <c r="CZ7" s="760"/>
      <c r="DA7" s="761"/>
      <c r="DB7" s="759" t="s">
        <v>547</v>
      </c>
      <c r="DC7" s="760"/>
      <c r="DD7" s="760"/>
      <c r="DE7" s="760"/>
      <c r="DF7" s="761"/>
      <c r="DG7" s="759" t="s">
        <v>545</v>
      </c>
      <c r="DH7" s="760"/>
      <c r="DI7" s="760"/>
      <c r="DJ7" s="760"/>
      <c r="DK7" s="761"/>
      <c r="DL7" s="759" t="s">
        <v>545</v>
      </c>
      <c r="DM7" s="760"/>
      <c r="DN7" s="760"/>
      <c r="DO7" s="760"/>
      <c r="DP7" s="761"/>
      <c r="DQ7" s="759" t="s">
        <v>546</v>
      </c>
      <c r="DR7" s="760"/>
      <c r="DS7" s="760"/>
      <c r="DT7" s="760"/>
      <c r="DU7" s="761"/>
      <c r="DV7" s="740"/>
      <c r="DW7" s="741"/>
      <c r="DX7" s="741"/>
      <c r="DY7" s="741"/>
      <c r="DZ7" s="742"/>
      <c r="EA7" s="205"/>
    </row>
    <row r="8" spans="1:131" s="206" customFormat="1" ht="26.25" customHeight="1" x14ac:dyDescent="0.15">
      <c r="A8" s="212">
        <v>2</v>
      </c>
      <c r="B8" s="743" t="s">
        <v>363</v>
      </c>
      <c r="C8" s="744"/>
      <c r="D8" s="744"/>
      <c r="E8" s="744"/>
      <c r="F8" s="744"/>
      <c r="G8" s="744"/>
      <c r="H8" s="744"/>
      <c r="I8" s="744"/>
      <c r="J8" s="744"/>
      <c r="K8" s="744"/>
      <c r="L8" s="744"/>
      <c r="M8" s="744"/>
      <c r="N8" s="744"/>
      <c r="O8" s="744"/>
      <c r="P8" s="745"/>
      <c r="Q8" s="746">
        <v>5</v>
      </c>
      <c r="R8" s="747"/>
      <c r="S8" s="747"/>
      <c r="T8" s="747"/>
      <c r="U8" s="747"/>
      <c r="V8" s="747">
        <v>4</v>
      </c>
      <c r="W8" s="747"/>
      <c r="X8" s="747"/>
      <c r="Y8" s="747"/>
      <c r="Z8" s="747"/>
      <c r="AA8" s="747">
        <v>1</v>
      </c>
      <c r="AB8" s="747"/>
      <c r="AC8" s="747"/>
      <c r="AD8" s="747"/>
      <c r="AE8" s="748"/>
      <c r="AF8" s="749">
        <v>1</v>
      </c>
      <c r="AG8" s="750"/>
      <c r="AH8" s="750"/>
      <c r="AI8" s="750"/>
      <c r="AJ8" s="751"/>
      <c r="AK8" s="752">
        <v>0</v>
      </c>
      <c r="AL8" s="753"/>
      <c r="AM8" s="753"/>
      <c r="AN8" s="753"/>
      <c r="AO8" s="753"/>
      <c r="AP8" s="753">
        <v>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t="s">
        <v>364</v>
      </c>
      <c r="C9" s="744"/>
      <c r="D9" s="744"/>
      <c r="E9" s="744"/>
      <c r="F9" s="744"/>
      <c r="G9" s="744"/>
      <c r="H9" s="744"/>
      <c r="I9" s="744"/>
      <c r="J9" s="744"/>
      <c r="K9" s="744"/>
      <c r="L9" s="744"/>
      <c r="M9" s="744"/>
      <c r="N9" s="744"/>
      <c r="O9" s="744"/>
      <c r="P9" s="745"/>
      <c r="Q9" s="746">
        <v>514</v>
      </c>
      <c r="R9" s="747"/>
      <c r="S9" s="747"/>
      <c r="T9" s="747"/>
      <c r="U9" s="747"/>
      <c r="V9" s="747">
        <v>514</v>
      </c>
      <c r="W9" s="747"/>
      <c r="X9" s="747"/>
      <c r="Y9" s="747"/>
      <c r="Z9" s="747"/>
      <c r="AA9" s="747">
        <v>0</v>
      </c>
      <c r="AB9" s="747"/>
      <c r="AC9" s="747"/>
      <c r="AD9" s="747"/>
      <c r="AE9" s="748"/>
      <c r="AF9" s="749" t="s">
        <v>534</v>
      </c>
      <c r="AG9" s="750"/>
      <c r="AH9" s="750"/>
      <c r="AI9" s="750"/>
      <c r="AJ9" s="751"/>
      <c r="AK9" s="752">
        <v>514</v>
      </c>
      <c r="AL9" s="753"/>
      <c r="AM9" s="753"/>
      <c r="AN9" s="753"/>
      <c r="AO9" s="753"/>
      <c r="AP9" s="753" t="s">
        <v>535</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t="s">
        <v>366</v>
      </c>
      <c r="C10" s="744"/>
      <c r="D10" s="744"/>
      <c r="E10" s="744"/>
      <c r="F10" s="744"/>
      <c r="G10" s="744"/>
      <c r="H10" s="744"/>
      <c r="I10" s="744"/>
      <c r="J10" s="744"/>
      <c r="K10" s="744"/>
      <c r="L10" s="744"/>
      <c r="M10" s="744"/>
      <c r="N10" s="744"/>
      <c r="O10" s="744"/>
      <c r="P10" s="745"/>
      <c r="Q10" s="746">
        <v>5193</v>
      </c>
      <c r="R10" s="747"/>
      <c r="S10" s="747"/>
      <c r="T10" s="747"/>
      <c r="U10" s="747"/>
      <c r="V10" s="747">
        <v>5193</v>
      </c>
      <c r="W10" s="747"/>
      <c r="X10" s="747"/>
      <c r="Y10" s="747"/>
      <c r="Z10" s="747"/>
      <c r="AA10" s="747">
        <v>0</v>
      </c>
      <c r="AB10" s="747"/>
      <c r="AC10" s="747"/>
      <c r="AD10" s="747"/>
      <c r="AE10" s="748"/>
      <c r="AF10" s="749" t="s">
        <v>365</v>
      </c>
      <c r="AG10" s="750"/>
      <c r="AH10" s="750"/>
      <c r="AI10" s="750"/>
      <c r="AJ10" s="751"/>
      <c r="AK10" s="752">
        <v>5193</v>
      </c>
      <c r="AL10" s="753"/>
      <c r="AM10" s="753"/>
      <c r="AN10" s="753"/>
      <c r="AO10" s="753"/>
      <c r="AP10" s="753" t="s">
        <v>535</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t="s">
        <v>367</v>
      </c>
      <c r="C11" s="744"/>
      <c r="D11" s="744"/>
      <c r="E11" s="744"/>
      <c r="F11" s="744"/>
      <c r="G11" s="744"/>
      <c r="H11" s="744"/>
      <c r="I11" s="744"/>
      <c r="J11" s="744"/>
      <c r="K11" s="744"/>
      <c r="L11" s="744"/>
      <c r="M11" s="744"/>
      <c r="N11" s="744"/>
      <c r="O11" s="744"/>
      <c r="P11" s="745"/>
      <c r="Q11" s="746">
        <v>3662</v>
      </c>
      <c r="R11" s="747"/>
      <c r="S11" s="747"/>
      <c r="T11" s="747"/>
      <c r="U11" s="747"/>
      <c r="V11" s="747">
        <v>3662</v>
      </c>
      <c r="W11" s="747"/>
      <c r="X11" s="747"/>
      <c r="Y11" s="747"/>
      <c r="Z11" s="747"/>
      <c r="AA11" s="747">
        <v>0</v>
      </c>
      <c r="AB11" s="747"/>
      <c r="AC11" s="747"/>
      <c r="AD11" s="747"/>
      <c r="AE11" s="748"/>
      <c r="AF11" s="749" t="s">
        <v>365</v>
      </c>
      <c r="AG11" s="750"/>
      <c r="AH11" s="750"/>
      <c r="AI11" s="750"/>
      <c r="AJ11" s="751"/>
      <c r="AK11" s="752">
        <v>3662</v>
      </c>
      <c r="AL11" s="753"/>
      <c r="AM11" s="753"/>
      <c r="AN11" s="753"/>
      <c r="AO11" s="753"/>
      <c r="AP11" s="753" t="s">
        <v>535</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369</v>
      </c>
      <c r="B23" s="778" t="s">
        <v>370</v>
      </c>
      <c r="C23" s="779"/>
      <c r="D23" s="779"/>
      <c r="E23" s="779"/>
      <c r="F23" s="779"/>
      <c r="G23" s="779"/>
      <c r="H23" s="779"/>
      <c r="I23" s="779"/>
      <c r="J23" s="779"/>
      <c r="K23" s="779"/>
      <c r="L23" s="779"/>
      <c r="M23" s="779"/>
      <c r="N23" s="779"/>
      <c r="O23" s="779"/>
      <c r="P23" s="780"/>
      <c r="Q23" s="781">
        <v>23758</v>
      </c>
      <c r="R23" s="782"/>
      <c r="S23" s="782"/>
      <c r="T23" s="782"/>
      <c r="U23" s="782"/>
      <c r="V23" s="782">
        <v>23004</v>
      </c>
      <c r="W23" s="782"/>
      <c r="X23" s="782"/>
      <c r="Y23" s="782"/>
      <c r="Z23" s="782"/>
      <c r="AA23" s="782">
        <v>754</v>
      </c>
      <c r="AB23" s="782"/>
      <c r="AC23" s="782"/>
      <c r="AD23" s="782"/>
      <c r="AE23" s="783"/>
      <c r="AF23" s="784">
        <v>653</v>
      </c>
      <c r="AG23" s="782"/>
      <c r="AH23" s="782"/>
      <c r="AI23" s="782"/>
      <c r="AJ23" s="785"/>
      <c r="AK23" s="786"/>
      <c r="AL23" s="787"/>
      <c r="AM23" s="787"/>
      <c r="AN23" s="787"/>
      <c r="AO23" s="787"/>
      <c r="AP23" s="782">
        <v>26569</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345</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381</v>
      </c>
      <c r="C28" s="720"/>
      <c r="D28" s="720"/>
      <c r="E28" s="720"/>
      <c r="F28" s="720"/>
      <c r="G28" s="720"/>
      <c r="H28" s="720"/>
      <c r="I28" s="720"/>
      <c r="J28" s="720"/>
      <c r="K28" s="720"/>
      <c r="L28" s="720"/>
      <c r="M28" s="720"/>
      <c r="N28" s="720"/>
      <c r="O28" s="720"/>
      <c r="P28" s="721"/>
      <c r="Q28" s="810">
        <v>8114</v>
      </c>
      <c r="R28" s="811"/>
      <c r="S28" s="811"/>
      <c r="T28" s="811"/>
      <c r="U28" s="811"/>
      <c r="V28" s="811">
        <v>7927</v>
      </c>
      <c r="W28" s="811"/>
      <c r="X28" s="811"/>
      <c r="Y28" s="811"/>
      <c r="Z28" s="811"/>
      <c r="AA28" s="811">
        <v>187</v>
      </c>
      <c r="AB28" s="811"/>
      <c r="AC28" s="811"/>
      <c r="AD28" s="811"/>
      <c r="AE28" s="812"/>
      <c r="AF28" s="813">
        <v>187</v>
      </c>
      <c r="AG28" s="811"/>
      <c r="AH28" s="811"/>
      <c r="AI28" s="811"/>
      <c r="AJ28" s="814"/>
      <c r="AK28" s="815">
        <v>540</v>
      </c>
      <c r="AL28" s="806"/>
      <c r="AM28" s="806"/>
      <c r="AN28" s="806"/>
      <c r="AO28" s="806"/>
      <c r="AP28" s="806" t="s">
        <v>536</v>
      </c>
      <c r="AQ28" s="806"/>
      <c r="AR28" s="806"/>
      <c r="AS28" s="806"/>
      <c r="AT28" s="806"/>
      <c r="AU28" s="806" t="s">
        <v>536</v>
      </c>
      <c r="AV28" s="806"/>
      <c r="AW28" s="806"/>
      <c r="AX28" s="806"/>
      <c r="AY28" s="806"/>
      <c r="AZ28" s="807" t="s">
        <v>536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382</v>
      </c>
      <c r="C29" s="744"/>
      <c r="D29" s="744"/>
      <c r="E29" s="744"/>
      <c r="F29" s="744"/>
      <c r="G29" s="744"/>
      <c r="H29" s="744"/>
      <c r="I29" s="744"/>
      <c r="J29" s="744"/>
      <c r="K29" s="744"/>
      <c r="L29" s="744"/>
      <c r="M29" s="744"/>
      <c r="N29" s="744"/>
      <c r="O29" s="744"/>
      <c r="P29" s="745"/>
      <c r="Q29" s="746">
        <v>797</v>
      </c>
      <c r="R29" s="747"/>
      <c r="S29" s="747"/>
      <c r="T29" s="747"/>
      <c r="U29" s="747"/>
      <c r="V29" s="747">
        <v>776</v>
      </c>
      <c r="W29" s="747"/>
      <c r="X29" s="747"/>
      <c r="Y29" s="747"/>
      <c r="Z29" s="747"/>
      <c r="AA29" s="747">
        <v>21</v>
      </c>
      <c r="AB29" s="747"/>
      <c r="AC29" s="747"/>
      <c r="AD29" s="747"/>
      <c r="AE29" s="748"/>
      <c r="AF29" s="749">
        <v>21</v>
      </c>
      <c r="AG29" s="750"/>
      <c r="AH29" s="750"/>
      <c r="AI29" s="750"/>
      <c r="AJ29" s="751"/>
      <c r="AK29" s="818">
        <v>221</v>
      </c>
      <c r="AL29" s="819"/>
      <c r="AM29" s="819"/>
      <c r="AN29" s="819"/>
      <c r="AO29" s="819"/>
      <c r="AP29" s="819" t="s">
        <v>537</v>
      </c>
      <c r="AQ29" s="819"/>
      <c r="AR29" s="819"/>
      <c r="AS29" s="819"/>
      <c r="AT29" s="819"/>
      <c r="AU29" s="819" t="s">
        <v>536</v>
      </c>
      <c r="AV29" s="819"/>
      <c r="AW29" s="819"/>
      <c r="AX29" s="819"/>
      <c r="AY29" s="819"/>
      <c r="AZ29" s="820" t="s">
        <v>537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383</v>
      </c>
      <c r="C30" s="744"/>
      <c r="D30" s="744"/>
      <c r="E30" s="744"/>
      <c r="F30" s="744"/>
      <c r="G30" s="744"/>
      <c r="H30" s="744"/>
      <c r="I30" s="744"/>
      <c r="J30" s="744"/>
      <c r="K30" s="744"/>
      <c r="L30" s="744"/>
      <c r="M30" s="744"/>
      <c r="N30" s="744"/>
      <c r="O30" s="744"/>
      <c r="P30" s="745"/>
      <c r="Q30" s="746">
        <v>5919</v>
      </c>
      <c r="R30" s="747"/>
      <c r="S30" s="747"/>
      <c r="T30" s="747"/>
      <c r="U30" s="747"/>
      <c r="V30" s="747">
        <v>5898</v>
      </c>
      <c r="W30" s="747"/>
      <c r="X30" s="747"/>
      <c r="Y30" s="747"/>
      <c r="Z30" s="747"/>
      <c r="AA30" s="747">
        <v>21</v>
      </c>
      <c r="AB30" s="747"/>
      <c r="AC30" s="747"/>
      <c r="AD30" s="747"/>
      <c r="AE30" s="748"/>
      <c r="AF30" s="749">
        <v>18</v>
      </c>
      <c r="AG30" s="750"/>
      <c r="AH30" s="750"/>
      <c r="AI30" s="750"/>
      <c r="AJ30" s="751"/>
      <c r="AK30" s="818">
        <v>1022</v>
      </c>
      <c r="AL30" s="819"/>
      <c r="AM30" s="819"/>
      <c r="AN30" s="819"/>
      <c r="AO30" s="819"/>
      <c r="AP30" s="819" t="s">
        <v>536</v>
      </c>
      <c r="AQ30" s="819"/>
      <c r="AR30" s="819"/>
      <c r="AS30" s="819"/>
      <c r="AT30" s="819"/>
      <c r="AU30" s="819" t="s">
        <v>536</v>
      </c>
      <c r="AV30" s="819"/>
      <c r="AW30" s="819"/>
      <c r="AX30" s="819"/>
      <c r="AY30" s="819"/>
      <c r="AZ30" s="820" t="s">
        <v>538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384</v>
      </c>
      <c r="C31" s="744"/>
      <c r="D31" s="744"/>
      <c r="E31" s="744"/>
      <c r="F31" s="744"/>
      <c r="G31" s="744"/>
      <c r="H31" s="744"/>
      <c r="I31" s="744"/>
      <c r="J31" s="744"/>
      <c r="K31" s="744"/>
      <c r="L31" s="744"/>
      <c r="M31" s="744"/>
      <c r="N31" s="744"/>
      <c r="O31" s="744"/>
      <c r="P31" s="745"/>
      <c r="Q31" s="746">
        <v>1302</v>
      </c>
      <c r="R31" s="747"/>
      <c r="S31" s="747"/>
      <c r="T31" s="747"/>
      <c r="U31" s="747"/>
      <c r="V31" s="747">
        <v>1161</v>
      </c>
      <c r="W31" s="747"/>
      <c r="X31" s="747"/>
      <c r="Y31" s="747"/>
      <c r="Z31" s="747"/>
      <c r="AA31" s="747">
        <v>142</v>
      </c>
      <c r="AB31" s="747"/>
      <c r="AC31" s="747"/>
      <c r="AD31" s="747"/>
      <c r="AE31" s="748"/>
      <c r="AF31" s="749">
        <v>1537</v>
      </c>
      <c r="AG31" s="750"/>
      <c r="AH31" s="750"/>
      <c r="AI31" s="750"/>
      <c r="AJ31" s="751"/>
      <c r="AK31" s="818">
        <v>41</v>
      </c>
      <c r="AL31" s="819"/>
      <c r="AM31" s="819"/>
      <c r="AN31" s="819"/>
      <c r="AO31" s="819"/>
      <c r="AP31" s="819">
        <v>2620</v>
      </c>
      <c r="AQ31" s="819"/>
      <c r="AR31" s="819"/>
      <c r="AS31" s="819"/>
      <c r="AT31" s="819"/>
      <c r="AU31" s="819">
        <v>21</v>
      </c>
      <c r="AV31" s="819"/>
      <c r="AW31" s="819"/>
      <c r="AX31" s="819"/>
      <c r="AY31" s="819"/>
      <c r="AZ31" s="820" t="s">
        <v>536</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386</v>
      </c>
      <c r="C32" s="744"/>
      <c r="D32" s="744"/>
      <c r="E32" s="744"/>
      <c r="F32" s="744"/>
      <c r="G32" s="744"/>
      <c r="H32" s="744"/>
      <c r="I32" s="744"/>
      <c r="J32" s="744"/>
      <c r="K32" s="744"/>
      <c r="L32" s="744"/>
      <c r="M32" s="744"/>
      <c r="N32" s="744"/>
      <c r="O32" s="744"/>
      <c r="P32" s="745"/>
      <c r="Q32" s="746">
        <v>43840</v>
      </c>
      <c r="R32" s="747"/>
      <c r="S32" s="747"/>
      <c r="T32" s="747"/>
      <c r="U32" s="747"/>
      <c r="V32" s="747">
        <v>43653</v>
      </c>
      <c r="W32" s="747"/>
      <c r="X32" s="747"/>
      <c r="Y32" s="747"/>
      <c r="Z32" s="747"/>
      <c r="AA32" s="747">
        <v>187</v>
      </c>
      <c r="AB32" s="747"/>
      <c r="AC32" s="747"/>
      <c r="AD32" s="747"/>
      <c r="AE32" s="748"/>
      <c r="AF32" s="749">
        <v>6252</v>
      </c>
      <c r="AG32" s="750"/>
      <c r="AH32" s="750"/>
      <c r="AI32" s="750"/>
      <c r="AJ32" s="751"/>
      <c r="AK32" s="818">
        <v>52</v>
      </c>
      <c r="AL32" s="819"/>
      <c r="AM32" s="819"/>
      <c r="AN32" s="819"/>
      <c r="AO32" s="819"/>
      <c r="AP32" s="819">
        <v>0</v>
      </c>
      <c r="AQ32" s="819"/>
      <c r="AR32" s="819"/>
      <c r="AS32" s="819"/>
      <c r="AT32" s="819"/>
      <c r="AU32" s="819">
        <v>0</v>
      </c>
      <c r="AV32" s="819"/>
      <c r="AW32" s="819"/>
      <c r="AX32" s="819"/>
      <c r="AY32" s="819"/>
      <c r="AZ32" s="820" t="s">
        <v>536</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387</v>
      </c>
      <c r="C33" s="744"/>
      <c r="D33" s="744"/>
      <c r="E33" s="744"/>
      <c r="F33" s="744"/>
      <c r="G33" s="744"/>
      <c r="H33" s="744"/>
      <c r="I33" s="744"/>
      <c r="J33" s="744"/>
      <c r="K33" s="744"/>
      <c r="L33" s="744"/>
      <c r="M33" s="744"/>
      <c r="N33" s="744"/>
      <c r="O33" s="744"/>
      <c r="P33" s="745"/>
      <c r="Q33" s="746">
        <v>26</v>
      </c>
      <c r="R33" s="747"/>
      <c r="S33" s="747"/>
      <c r="T33" s="747"/>
      <c r="U33" s="747"/>
      <c r="V33" s="747">
        <v>25</v>
      </c>
      <c r="W33" s="747"/>
      <c r="X33" s="747"/>
      <c r="Y33" s="747"/>
      <c r="Z33" s="747"/>
      <c r="AA33" s="747">
        <v>2</v>
      </c>
      <c r="AB33" s="747"/>
      <c r="AC33" s="747"/>
      <c r="AD33" s="747"/>
      <c r="AE33" s="748"/>
      <c r="AF33" s="749">
        <v>2</v>
      </c>
      <c r="AG33" s="750"/>
      <c r="AH33" s="750"/>
      <c r="AI33" s="750"/>
      <c r="AJ33" s="751"/>
      <c r="AK33" s="818">
        <v>13</v>
      </c>
      <c r="AL33" s="819"/>
      <c r="AM33" s="819"/>
      <c r="AN33" s="819"/>
      <c r="AO33" s="819"/>
      <c r="AP33" s="819">
        <v>13</v>
      </c>
      <c r="AQ33" s="819"/>
      <c r="AR33" s="819"/>
      <c r="AS33" s="819"/>
      <c r="AT33" s="819"/>
      <c r="AU33" s="819">
        <v>9</v>
      </c>
      <c r="AV33" s="819"/>
      <c r="AW33" s="819"/>
      <c r="AX33" s="819"/>
      <c r="AY33" s="819"/>
      <c r="AZ33" s="820" t="s">
        <v>536</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389</v>
      </c>
      <c r="C34" s="744"/>
      <c r="D34" s="744"/>
      <c r="E34" s="744"/>
      <c r="F34" s="744"/>
      <c r="G34" s="744"/>
      <c r="H34" s="744"/>
      <c r="I34" s="744"/>
      <c r="J34" s="744"/>
      <c r="K34" s="744"/>
      <c r="L34" s="744"/>
      <c r="M34" s="744"/>
      <c r="N34" s="744"/>
      <c r="O34" s="744"/>
      <c r="P34" s="745"/>
      <c r="Q34" s="746">
        <v>1062</v>
      </c>
      <c r="R34" s="747"/>
      <c r="S34" s="747"/>
      <c r="T34" s="747"/>
      <c r="U34" s="747"/>
      <c r="V34" s="747">
        <v>1031</v>
      </c>
      <c r="W34" s="747"/>
      <c r="X34" s="747"/>
      <c r="Y34" s="747"/>
      <c r="Z34" s="747"/>
      <c r="AA34" s="747">
        <v>30</v>
      </c>
      <c r="AB34" s="747"/>
      <c r="AC34" s="747"/>
      <c r="AD34" s="747"/>
      <c r="AE34" s="748"/>
      <c r="AF34" s="749">
        <v>21</v>
      </c>
      <c r="AG34" s="750"/>
      <c r="AH34" s="750"/>
      <c r="AI34" s="750"/>
      <c r="AJ34" s="751"/>
      <c r="AK34" s="818">
        <v>373</v>
      </c>
      <c r="AL34" s="819"/>
      <c r="AM34" s="819"/>
      <c r="AN34" s="819"/>
      <c r="AO34" s="819"/>
      <c r="AP34" s="819">
        <v>6193</v>
      </c>
      <c r="AQ34" s="819"/>
      <c r="AR34" s="819"/>
      <c r="AS34" s="819"/>
      <c r="AT34" s="819"/>
      <c r="AU34" s="819">
        <v>5462</v>
      </c>
      <c r="AV34" s="819"/>
      <c r="AW34" s="819"/>
      <c r="AX34" s="819"/>
      <c r="AY34" s="819"/>
      <c r="AZ34" s="820" t="s">
        <v>536</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390</v>
      </c>
      <c r="C35" s="744"/>
      <c r="D35" s="744"/>
      <c r="E35" s="744"/>
      <c r="F35" s="744"/>
      <c r="G35" s="744"/>
      <c r="H35" s="744"/>
      <c r="I35" s="744"/>
      <c r="J35" s="744"/>
      <c r="K35" s="744"/>
      <c r="L35" s="744"/>
      <c r="M35" s="744"/>
      <c r="N35" s="744"/>
      <c r="O35" s="744"/>
      <c r="P35" s="745"/>
      <c r="Q35" s="746">
        <v>74</v>
      </c>
      <c r="R35" s="747"/>
      <c r="S35" s="747"/>
      <c r="T35" s="747"/>
      <c r="U35" s="747"/>
      <c r="V35" s="747">
        <v>74</v>
      </c>
      <c r="W35" s="747"/>
      <c r="X35" s="747"/>
      <c r="Y35" s="747"/>
      <c r="Z35" s="747"/>
      <c r="AA35" s="747">
        <v>0</v>
      </c>
      <c r="AB35" s="747"/>
      <c r="AC35" s="747"/>
      <c r="AD35" s="747"/>
      <c r="AE35" s="748"/>
      <c r="AF35" s="749">
        <v>95</v>
      </c>
      <c r="AG35" s="750"/>
      <c r="AH35" s="750"/>
      <c r="AI35" s="750"/>
      <c r="AJ35" s="751"/>
      <c r="AK35" s="818">
        <v>48</v>
      </c>
      <c r="AL35" s="819"/>
      <c r="AM35" s="819"/>
      <c r="AN35" s="819"/>
      <c r="AO35" s="819"/>
      <c r="AP35" s="819">
        <v>48</v>
      </c>
      <c r="AQ35" s="819"/>
      <c r="AR35" s="819"/>
      <c r="AS35" s="819"/>
      <c r="AT35" s="819"/>
      <c r="AU35" s="819">
        <v>0</v>
      </c>
      <c r="AV35" s="819"/>
      <c r="AW35" s="819"/>
      <c r="AX35" s="819"/>
      <c r="AY35" s="819"/>
      <c r="AZ35" s="820" t="s">
        <v>537</v>
      </c>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369</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8133</v>
      </c>
      <c r="AG63" s="830"/>
      <c r="AH63" s="830"/>
      <c r="AI63" s="830"/>
      <c r="AJ63" s="831"/>
      <c r="AK63" s="832"/>
      <c r="AL63" s="827"/>
      <c r="AM63" s="827"/>
      <c r="AN63" s="827"/>
      <c r="AO63" s="827"/>
      <c r="AP63" s="830">
        <v>8874</v>
      </c>
      <c r="AQ63" s="830"/>
      <c r="AR63" s="830"/>
      <c r="AS63" s="830"/>
      <c r="AT63" s="830"/>
      <c r="AU63" s="830">
        <v>5492</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394</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395</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539</v>
      </c>
      <c r="C68" s="858"/>
      <c r="D68" s="858"/>
      <c r="E68" s="858"/>
      <c r="F68" s="858"/>
      <c r="G68" s="858"/>
      <c r="H68" s="858"/>
      <c r="I68" s="858"/>
      <c r="J68" s="858"/>
      <c r="K68" s="858"/>
      <c r="L68" s="858"/>
      <c r="M68" s="858"/>
      <c r="N68" s="858"/>
      <c r="O68" s="858"/>
      <c r="P68" s="859"/>
      <c r="Q68" s="860">
        <v>6314</v>
      </c>
      <c r="R68" s="854"/>
      <c r="S68" s="854"/>
      <c r="T68" s="854"/>
      <c r="U68" s="854"/>
      <c r="V68" s="854">
        <v>6304</v>
      </c>
      <c r="W68" s="854"/>
      <c r="X68" s="854"/>
      <c r="Y68" s="854"/>
      <c r="Z68" s="854"/>
      <c r="AA68" s="854">
        <v>10</v>
      </c>
      <c r="AB68" s="854"/>
      <c r="AC68" s="854"/>
      <c r="AD68" s="854"/>
      <c r="AE68" s="854"/>
      <c r="AF68" s="854">
        <v>10</v>
      </c>
      <c r="AG68" s="854"/>
      <c r="AH68" s="854"/>
      <c r="AI68" s="854"/>
      <c r="AJ68" s="854"/>
      <c r="AK68" s="854">
        <v>908</v>
      </c>
      <c r="AL68" s="854"/>
      <c r="AM68" s="854"/>
      <c r="AN68" s="854"/>
      <c r="AO68" s="854"/>
      <c r="AP68" s="854" t="s">
        <v>545</v>
      </c>
      <c r="AQ68" s="854"/>
      <c r="AR68" s="854"/>
      <c r="AS68" s="854"/>
      <c r="AT68" s="854"/>
      <c r="AU68" s="854" t="s">
        <v>546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540</v>
      </c>
      <c r="C69" s="862"/>
      <c r="D69" s="862"/>
      <c r="E69" s="862"/>
      <c r="F69" s="862"/>
      <c r="G69" s="862"/>
      <c r="H69" s="862"/>
      <c r="I69" s="862"/>
      <c r="J69" s="862"/>
      <c r="K69" s="862"/>
      <c r="L69" s="862"/>
      <c r="M69" s="862"/>
      <c r="N69" s="862"/>
      <c r="O69" s="862"/>
      <c r="P69" s="863"/>
      <c r="Q69" s="864">
        <v>102</v>
      </c>
      <c r="R69" s="819"/>
      <c r="S69" s="819"/>
      <c r="T69" s="819"/>
      <c r="U69" s="819"/>
      <c r="V69" s="819">
        <v>55</v>
      </c>
      <c r="W69" s="819"/>
      <c r="X69" s="819"/>
      <c r="Y69" s="819"/>
      <c r="Z69" s="819"/>
      <c r="AA69" s="819">
        <v>47</v>
      </c>
      <c r="AB69" s="819"/>
      <c r="AC69" s="819"/>
      <c r="AD69" s="819"/>
      <c r="AE69" s="819"/>
      <c r="AF69" s="819">
        <v>47</v>
      </c>
      <c r="AG69" s="819"/>
      <c r="AH69" s="819"/>
      <c r="AI69" s="819"/>
      <c r="AJ69" s="819"/>
      <c r="AK69" s="819" t="s">
        <v>544</v>
      </c>
      <c r="AL69" s="819"/>
      <c r="AM69" s="819"/>
      <c r="AN69" s="819"/>
      <c r="AO69" s="819"/>
      <c r="AP69" s="819" t="s">
        <v>546</v>
      </c>
      <c r="AQ69" s="819"/>
      <c r="AR69" s="819"/>
      <c r="AS69" s="819"/>
      <c r="AT69" s="819"/>
      <c r="AU69" s="819" t="s">
        <v>545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541</v>
      </c>
      <c r="C70" s="862"/>
      <c r="D70" s="862"/>
      <c r="E70" s="862"/>
      <c r="F70" s="862"/>
      <c r="G70" s="862"/>
      <c r="H70" s="862"/>
      <c r="I70" s="862"/>
      <c r="J70" s="862"/>
      <c r="K70" s="862"/>
      <c r="L70" s="862"/>
      <c r="M70" s="862"/>
      <c r="N70" s="862"/>
      <c r="O70" s="862"/>
      <c r="P70" s="863"/>
      <c r="Q70" s="864">
        <v>911</v>
      </c>
      <c r="R70" s="819"/>
      <c r="S70" s="819"/>
      <c r="T70" s="819"/>
      <c r="U70" s="819"/>
      <c r="V70" s="819">
        <v>894</v>
      </c>
      <c r="W70" s="819"/>
      <c r="X70" s="819"/>
      <c r="Y70" s="819"/>
      <c r="Z70" s="819"/>
      <c r="AA70" s="819">
        <v>17</v>
      </c>
      <c r="AB70" s="819"/>
      <c r="AC70" s="819"/>
      <c r="AD70" s="819"/>
      <c r="AE70" s="819"/>
      <c r="AF70" s="819">
        <v>17</v>
      </c>
      <c r="AG70" s="819"/>
      <c r="AH70" s="819"/>
      <c r="AI70" s="819"/>
      <c r="AJ70" s="819"/>
      <c r="AK70" s="819">
        <v>6</v>
      </c>
      <c r="AL70" s="819"/>
      <c r="AM70" s="819"/>
      <c r="AN70" s="819"/>
      <c r="AO70" s="819"/>
      <c r="AP70" s="819" t="s">
        <v>547</v>
      </c>
      <c r="AQ70" s="819"/>
      <c r="AR70" s="819"/>
      <c r="AS70" s="819"/>
      <c r="AT70" s="819"/>
      <c r="AU70" s="819" t="s">
        <v>545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542</v>
      </c>
      <c r="C71" s="862"/>
      <c r="D71" s="862"/>
      <c r="E71" s="862"/>
      <c r="F71" s="862"/>
      <c r="G71" s="862"/>
      <c r="H71" s="862"/>
      <c r="I71" s="862"/>
      <c r="J71" s="862"/>
      <c r="K71" s="862"/>
      <c r="L71" s="862"/>
      <c r="M71" s="862"/>
      <c r="N71" s="862"/>
      <c r="O71" s="862"/>
      <c r="P71" s="863"/>
      <c r="Q71" s="864">
        <v>123408</v>
      </c>
      <c r="R71" s="819"/>
      <c r="S71" s="819"/>
      <c r="T71" s="819"/>
      <c r="U71" s="819"/>
      <c r="V71" s="819">
        <v>117136</v>
      </c>
      <c r="W71" s="819"/>
      <c r="X71" s="819"/>
      <c r="Y71" s="819"/>
      <c r="Z71" s="819"/>
      <c r="AA71" s="819">
        <v>6272</v>
      </c>
      <c r="AB71" s="819"/>
      <c r="AC71" s="819"/>
      <c r="AD71" s="819"/>
      <c r="AE71" s="819"/>
      <c r="AF71" s="819">
        <v>6272</v>
      </c>
      <c r="AG71" s="819"/>
      <c r="AH71" s="819"/>
      <c r="AI71" s="819"/>
      <c r="AJ71" s="819"/>
      <c r="AK71" s="819" t="s">
        <v>544</v>
      </c>
      <c r="AL71" s="819"/>
      <c r="AM71" s="819"/>
      <c r="AN71" s="819"/>
      <c r="AO71" s="819"/>
      <c r="AP71" s="819" t="s">
        <v>545</v>
      </c>
      <c r="AQ71" s="819"/>
      <c r="AR71" s="819"/>
      <c r="AS71" s="819"/>
      <c r="AT71" s="819"/>
      <c r="AU71" s="819" t="s">
        <v>548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369</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6346</v>
      </c>
      <c r="AG88" s="830"/>
      <c r="AH88" s="830"/>
      <c r="AI88" s="830"/>
      <c r="AJ88" s="830"/>
      <c r="AK88" s="827"/>
      <c r="AL88" s="827"/>
      <c r="AM88" s="827"/>
      <c r="AN88" s="827"/>
      <c r="AO88" s="827"/>
      <c r="AP88" s="830" t="s">
        <v>545</v>
      </c>
      <c r="AQ88" s="830"/>
      <c r="AR88" s="830"/>
      <c r="AS88" s="830"/>
      <c r="AT88" s="830"/>
      <c r="AU88" s="830" t="s">
        <v>545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v>
      </c>
      <c r="CS102" s="838"/>
      <c r="CT102" s="838"/>
      <c r="CU102" s="838"/>
      <c r="CV102" s="881"/>
      <c r="CW102" s="880" t="s">
        <v>545</v>
      </c>
      <c r="CX102" s="838"/>
      <c r="CY102" s="838"/>
      <c r="CZ102" s="838"/>
      <c r="DA102" s="881"/>
      <c r="DB102" s="880" t="s">
        <v>545</v>
      </c>
      <c r="DC102" s="838"/>
      <c r="DD102" s="838"/>
      <c r="DE102" s="838"/>
      <c r="DF102" s="881"/>
      <c r="DG102" s="880" t="s">
        <v>547</v>
      </c>
      <c r="DH102" s="838"/>
      <c r="DI102" s="838"/>
      <c r="DJ102" s="838"/>
      <c r="DK102" s="881"/>
      <c r="DL102" s="880" t="s">
        <v>545</v>
      </c>
      <c r="DM102" s="838"/>
      <c r="DN102" s="838"/>
      <c r="DO102" s="838"/>
      <c r="DP102" s="881"/>
      <c r="DQ102" s="880" t="s">
        <v>546</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285</v>
      </c>
      <c r="AG109" s="883"/>
      <c r="AH109" s="883"/>
      <c r="AI109" s="883"/>
      <c r="AJ109" s="884"/>
      <c r="AK109" s="882" t="s">
        <v>284</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285</v>
      </c>
      <c r="BW109" s="883"/>
      <c r="BX109" s="883"/>
      <c r="BY109" s="883"/>
      <c r="BZ109" s="884"/>
      <c r="CA109" s="882" t="s">
        <v>284</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285</v>
      </c>
      <c r="DM109" s="883"/>
      <c r="DN109" s="883"/>
      <c r="DO109" s="883"/>
      <c r="DP109" s="884"/>
      <c r="DQ109" s="882" t="s">
        <v>284</v>
      </c>
      <c r="DR109" s="883"/>
      <c r="DS109" s="883"/>
      <c r="DT109" s="883"/>
      <c r="DU109" s="884"/>
      <c r="DV109" s="882" t="s">
        <v>406</v>
      </c>
      <c r="DW109" s="883"/>
      <c r="DX109" s="883"/>
      <c r="DY109" s="883"/>
      <c r="DZ109" s="885"/>
    </row>
    <row r="110" spans="1:131" s="197" customFormat="1" ht="26.25" customHeight="1" x14ac:dyDescent="0.15">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3061679</v>
      </c>
      <c r="AB110" s="890"/>
      <c r="AC110" s="890"/>
      <c r="AD110" s="890"/>
      <c r="AE110" s="891"/>
      <c r="AF110" s="892">
        <v>3156346</v>
      </c>
      <c r="AG110" s="890"/>
      <c r="AH110" s="890"/>
      <c r="AI110" s="890"/>
      <c r="AJ110" s="891"/>
      <c r="AK110" s="892">
        <v>3210184</v>
      </c>
      <c r="AL110" s="890"/>
      <c r="AM110" s="890"/>
      <c r="AN110" s="890"/>
      <c r="AO110" s="891"/>
      <c r="AP110" s="893">
        <v>27</v>
      </c>
      <c r="AQ110" s="894"/>
      <c r="AR110" s="894"/>
      <c r="AS110" s="894"/>
      <c r="AT110" s="895"/>
      <c r="AU110" s="896" t="s">
        <v>60</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27064346</v>
      </c>
      <c r="BR110" s="927"/>
      <c r="BS110" s="927"/>
      <c r="BT110" s="927"/>
      <c r="BU110" s="927"/>
      <c r="BV110" s="927">
        <v>26807013</v>
      </c>
      <c r="BW110" s="927"/>
      <c r="BX110" s="927"/>
      <c r="BY110" s="927"/>
      <c r="BZ110" s="927"/>
      <c r="CA110" s="927">
        <v>26568686</v>
      </c>
      <c r="CB110" s="927"/>
      <c r="CC110" s="927"/>
      <c r="CD110" s="927"/>
      <c r="CE110" s="927"/>
      <c r="CF110" s="941">
        <v>223.4</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x14ac:dyDescent="0.15">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t="s">
        <v>110</v>
      </c>
      <c r="BR111" s="920"/>
      <c r="BS111" s="920"/>
      <c r="BT111" s="920"/>
      <c r="BU111" s="920"/>
      <c r="BV111" s="920" t="s">
        <v>110</v>
      </c>
      <c r="BW111" s="920"/>
      <c r="BX111" s="920"/>
      <c r="BY111" s="920"/>
      <c r="BZ111" s="920"/>
      <c r="CA111" s="920" t="s">
        <v>110</v>
      </c>
      <c r="CB111" s="920"/>
      <c r="CC111" s="920"/>
      <c r="CD111" s="920"/>
      <c r="CE111" s="920"/>
      <c r="CF111" s="914" t="s">
        <v>110</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x14ac:dyDescent="0.15">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3333</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4918111</v>
      </c>
      <c r="BR112" s="920"/>
      <c r="BS112" s="920"/>
      <c r="BT112" s="920"/>
      <c r="BU112" s="920"/>
      <c r="BV112" s="920">
        <v>5349977</v>
      </c>
      <c r="BW112" s="920"/>
      <c r="BX112" s="920"/>
      <c r="BY112" s="920"/>
      <c r="BZ112" s="920"/>
      <c r="CA112" s="920">
        <v>5492474</v>
      </c>
      <c r="CB112" s="920"/>
      <c r="CC112" s="920"/>
      <c r="CD112" s="920"/>
      <c r="CE112" s="920"/>
      <c r="CF112" s="914">
        <v>46.2</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x14ac:dyDescent="0.15">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286182</v>
      </c>
      <c r="AB113" s="934"/>
      <c r="AC113" s="934"/>
      <c r="AD113" s="934"/>
      <c r="AE113" s="935"/>
      <c r="AF113" s="936">
        <v>281491</v>
      </c>
      <c r="AG113" s="934"/>
      <c r="AH113" s="934"/>
      <c r="AI113" s="934"/>
      <c r="AJ113" s="935"/>
      <c r="AK113" s="936">
        <v>298189</v>
      </c>
      <c r="AL113" s="934"/>
      <c r="AM113" s="934"/>
      <c r="AN113" s="934"/>
      <c r="AO113" s="935"/>
      <c r="AP113" s="937">
        <v>2.5</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t="s">
        <v>110</v>
      </c>
      <c r="BR113" s="920"/>
      <c r="BS113" s="920"/>
      <c r="BT113" s="920"/>
      <c r="BU113" s="920"/>
      <c r="BV113" s="920" t="s">
        <v>110</v>
      </c>
      <c r="BW113" s="920"/>
      <c r="BX113" s="920"/>
      <c r="BY113" s="920"/>
      <c r="BZ113" s="920"/>
      <c r="CA113" s="920" t="s">
        <v>110</v>
      </c>
      <c r="CB113" s="920"/>
      <c r="CC113" s="920"/>
      <c r="CD113" s="920"/>
      <c r="CE113" s="920"/>
      <c r="CF113" s="914" t="s">
        <v>110</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x14ac:dyDescent="0.15">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110</v>
      </c>
      <c r="AB114" s="959"/>
      <c r="AC114" s="959"/>
      <c r="AD114" s="959"/>
      <c r="AE114" s="960"/>
      <c r="AF114" s="961" t="s">
        <v>110</v>
      </c>
      <c r="AG114" s="959"/>
      <c r="AH114" s="959"/>
      <c r="AI114" s="959"/>
      <c r="AJ114" s="960"/>
      <c r="AK114" s="961" t="s">
        <v>110</v>
      </c>
      <c r="AL114" s="959"/>
      <c r="AM114" s="959"/>
      <c r="AN114" s="959"/>
      <c r="AO114" s="960"/>
      <c r="AP114" s="962" t="s">
        <v>110</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4322133</v>
      </c>
      <c r="BR114" s="920"/>
      <c r="BS114" s="920"/>
      <c r="BT114" s="920"/>
      <c r="BU114" s="920"/>
      <c r="BV114" s="920">
        <v>4333990</v>
      </c>
      <c r="BW114" s="920"/>
      <c r="BX114" s="920"/>
      <c r="BY114" s="920"/>
      <c r="BZ114" s="920"/>
      <c r="CA114" s="920">
        <v>3783512</v>
      </c>
      <c r="CB114" s="920"/>
      <c r="CC114" s="920"/>
      <c r="CD114" s="920"/>
      <c r="CE114" s="920"/>
      <c r="CF114" s="914">
        <v>31.8</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x14ac:dyDescent="0.15">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110</v>
      </c>
      <c r="AB115" s="934"/>
      <c r="AC115" s="934"/>
      <c r="AD115" s="934"/>
      <c r="AE115" s="935"/>
      <c r="AF115" s="936" t="s">
        <v>110</v>
      </c>
      <c r="AG115" s="934"/>
      <c r="AH115" s="934"/>
      <c r="AI115" s="934"/>
      <c r="AJ115" s="935"/>
      <c r="AK115" s="936" t="s">
        <v>110</v>
      </c>
      <c r="AL115" s="934"/>
      <c r="AM115" s="934"/>
      <c r="AN115" s="934"/>
      <c r="AO115" s="935"/>
      <c r="AP115" s="937" t="s">
        <v>110</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x14ac:dyDescent="0.15">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13</v>
      </c>
      <c r="AB116" s="959"/>
      <c r="AC116" s="959"/>
      <c r="AD116" s="959"/>
      <c r="AE116" s="960"/>
      <c r="AF116" s="961">
        <v>22</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3351207</v>
      </c>
      <c r="AB117" s="966"/>
      <c r="AC117" s="966"/>
      <c r="AD117" s="966"/>
      <c r="AE117" s="967"/>
      <c r="AF117" s="965">
        <v>3437859</v>
      </c>
      <c r="AG117" s="966"/>
      <c r="AH117" s="966"/>
      <c r="AI117" s="966"/>
      <c r="AJ117" s="967"/>
      <c r="AK117" s="965">
        <v>3508373</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x14ac:dyDescent="0.15">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285</v>
      </c>
      <c r="AG118" s="883"/>
      <c r="AH118" s="883"/>
      <c r="AI118" s="883"/>
      <c r="AJ118" s="884"/>
      <c r="AK118" s="882" t="s">
        <v>284</v>
      </c>
      <c r="AL118" s="883"/>
      <c r="AM118" s="883"/>
      <c r="AN118" s="883"/>
      <c r="AO118" s="884"/>
      <c r="AP118" s="990" t="s">
        <v>406</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434</v>
      </c>
      <c r="BP118" s="994"/>
      <c r="BQ118" s="985">
        <v>36304590</v>
      </c>
      <c r="BR118" s="986"/>
      <c r="BS118" s="986"/>
      <c r="BT118" s="986"/>
      <c r="BU118" s="986"/>
      <c r="BV118" s="986">
        <v>36490980</v>
      </c>
      <c r="BW118" s="986"/>
      <c r="BX118" s="986"/>
      <c r="BY118" s="986"/>
      <c r="BZ118" s="986"/>
      <c r="CA118" s="986">
        <v>35844672</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x14ac:dyDescent="0.15">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4455621</v>
      </c>
      <c r="BR119" s="927"/>
      <c r="BS119" s="927"/>
      <c r="BT119" s="927"/>
      <c r="BU119" s="927"/>
      <c r="BV119" s="927">
        <v>4229843</v>
      </c>
      <c r="BW119" s="927"/>
      <c r="BX119" s="927"/>
      <c r="BY119" s="927"/>
      <c r="BZ119" s="927"/>
      <c r="CA119" s="927">
        <v>3588761</v>
      </c>
      <c r="CB119" s="927"/>
      <c r="CC119" s="927"/>
      <c r="CD119" s="927"/>
      <c r="CE119" s="927"/>
      <c r="CF119" s="941">
        <v>30.2</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x14ac:dyDescent="0.15">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393388</v>
      </c>
      <c r="BR120" s="920"/>
      <c r="BS120" s="920"/>
      <c r="BT120" s="920"/>
      <c r="BU120" s="920"/>
      <c r="BV120" s="920">
        <v>386965</v>
      </c>
      <c r="BW120" s="920"/>
      <c r="BX120" s="920"/>
      <c r="BY120" s="920"/>
      <c r="BZ120" s="920"/>
      <c r="CA120" s="920">
        <v>542881</v>
      </c>
      <c r="CB120" s="920"/>
      <c r="CC120" s="920"/>
      <c r="CD120" s="920"/>
      <c r="CE120" s="920"/>
      <c r="CF120" s="914">
        <v>4.5999999999999996</v>
      </c>
      <c r="CG120" s="915"/>
      <c r="CH120" s="915"/>
      <c r="CI120" s="915"/>
      <c r="CJ120" s="915"/>
      <c r="CK120" s="1013" t="s">
        <v>440</v>
      </c>
      <c r="CL120" s="1014"/>
      <c r="CM120" s="1014"/>
      <c r="CN120" s="1014"/>
      <c r="CO120" s="1015"/>
      <c r="CP120" s="1021" t="s">
        <v>389</v>
      </c>
      <c r="CQ120" s="1022"/>
      <c r="CR120" s="1022"/>
      <c r="CS120" s="1022"/>
      <c r="CT120" s="1022"/>
      <c r="CU120" s="1022"/>
      <c r="CV120" s="1022"/>
      <c r="CW120" s="1022"/>
      <c r="CX120" s="1022"/>
      <c r="CY120" s="1022"/>
      <c r="CZ120" s="1022"/>
      <c r="DA120" s="1022"/>
      <c r="DB120" s="1022"/>
      <c r="DC120" s="1022"/>
      <c r="DD120" s="1022"/>
      <c r="DE120" s="1022"/>
      <c r="DF120" s="1023"/>
      <c r="DG120" s="926">
        <v>4904027</v>
      </c>
      <c r="DH120" s="927"/>
      <c r="DI120" s="927"/>
      <c r="DJ120" s="927"/>
      <c r="DK120" s="927"/>
      <c r="DL120" s="927">
        <v>5337118</v>
      </c>
      <c r="DM120" s="927"/>
      <c r="DN120" s="927"/>
      <c r="DO120" s="927"/>
      <c r="DP120" s="927"/>
      <c r="DQ120" s="927">
        <v>5462021</v>
      </c>
      <c r="DR120" s="927"/>
      <c r="DS120" s="927"/>
      <c r="DT120" s="927"/>
      <c r="DU120" s="927"/>
      <c r="DV120" s="928">
        <v>45.9</v>
      </c>
      <c r="DW120" s="928"/>
      <c r="DX120" s="928"/>
      <c r="DY120" s="928"/>
      <c r="DZ120" s="929"/>
    </row>
    <row r="121" spans="1:130" s="197" customFormat="1" ht="26.25" customHeight="1" x14ac:dyDescent="0.15">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16697352</v>
      </c>
      <c r="BR121" s="986"/>
      <c r="BS121" s="986"/>
      <c r="BT121" s="986"/>
      <c r="BU121" s="986"/>
      <c r="BV121" s="986">
        <v>17249602</v>
      </c>
      <c r="BW121" s="986"/>
      <c r="BX121" s="986"/>
      <c r="BY121" s="986"/>
      <c r="BZ121" s="986"/>
      <c r="CA121" s="986">
        <v>17994428</v>
      </c>
      <c r="CB121" s="986"/>
      <c r="CC121" s="986"/>
      <c r="CD121" s="986"/>
      <c r="CE121" s="986"/>
      <c r="CF121" s="1024">
        <v>151.30000000000001</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2241</v>
      </c>
      <c r="DH121" s="920"/>
      <c r="DI121" s="920"/>
      <c r="DJ121" s="920"/>
      <c r="DK121" s="920"/>
      <c r="DL121" s="920">
        <v>2274</v>
      </c>
      <c r="DM121" s="920"/>
      <c r="DN121" s="920"/>
      <c r="DO121" s="920"/>
      <c r="DP121" s="920"/>
      <c r="DQ121" s="920">
        <v>20958</v>
      </c>
      <c r="DR121" s="920"/>
      <c r="DS121" s="920"/>
      <c r="DT121" s="920"/>
      <c r="DU121" s="920"/>
      <c r="DV121" s="921">
        <v>0.2</v>
      </c>
      <c r="DW121" s="921"/>
      <c r="DX121" s="921"/>
      <c r="DY121" s="921"/>
      <c r="DZ121" s="922"/>
    </row>
    <row r="122" spans="1:130" s="197" customFormat="1" ht="26.25" customHeight="1" x14ac:dyDescent="0.15">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443</v>
      </c>
      <c r="BP122" s="994"/>
      <c r="BQ122" s="1034">
        <v>21546361</v>
      </c>
      <c r="BR122" s="1035"/>
      <c r="BS122" s="1035"/>
      <c r="BT122" s="1035"/>
      <c r="BU122" s="1035"/>
      <c r="BV122" s="1035">
        <v>21866410</v>
      </c>
      <c r="BW122" s="1035"/>
      <c r="BX122" s="1035"/>
      <c r="BY122" s="1035"/>
      <c r="BZ122" s="1035"/>
      <c r="CA122" s="1035">
        <v>22126070</v>
      </c>
      <c r="CB122" s="1035"/>
      <c r="CC122" s="1035"/>
      <c r="CD122" s="1035"/>
      <c r="CE122" s="1035"/>
      <c r="CF122" s="987"/>
      <c r="CG122" s="988"/>
      <c r="CH122" s="988"/>
      <c r="CI122" s="988"/>
      <c r="CJ122" s="989"/>
      <c r="CK122" s="1016"/>
      <c r="CL122" s="1017"/>
      <c r="CM122" s="1017"/>
      <c r="CN122" s="1017"/>
      <c r="CO122" s="1018"/>
      <c r="CP122" s="1007" t="s">
        <v>387</v>
      </c>
      <c r="CQ122" s="1008"/>
      <c r="CR122" s="1008"/>
      <c r="CS122" s="1008"/>
      <c r="CT122" s="1008"/>
      <c r="CU122" s="1008"/>
      <c r="CV122" s="1008"/>
      <c r="CW122" s="1008"/>
      <c r="CX122" s="1008"/>
      <c r="CY122" s="1008"/>
      <c r="CZ122" s="1008"/>
      <c r="DA122" s="1008"/>
      <c r="DB122" s="1008"/>
      <c r="DC122" s="1008"/>
      <c r="DD122" s="1008"/>
      <c r="DE122" s="1008"/>
      <c r="DF122" s="1009"/>
      <c r="DG122" s="919">
        <v>11843</v>
      </c>
      <c r="DH122" s="920"/>
      <c r="DI122" s="920"/>
      <c r="DJ122" s="920"/>
      <c r="DK122" s="920"/>
      <c r="DL122" s="920">
        <v>10585</v>
      </c>
      <c r="DM122" s="920"/>
      <c r="DN122" s="920"/>
      <c r="DO122" s="920"/>
      <c r="DP122" s="920"/>
      <c r="DQ122" s="920">
        <v>9495</v>
      </c>
      <c r="DR122" s="920"/>
      <c r="DS122" s="920"/>
      <c r="DT122" s="920"/>
      <c r="DU122" s="920"/>
      <c r="DV122" s="921">
        <v>0.1</v>
      </c>
      <c r="DW122" s="921"/>
      <c r="DX122" s="921"/>
      <c r="DY122" s="921"/>
      <c r="DZ122" s="922"/>
    </row>
    <row r="123" spans="1:130" s="197" customFormat="1" ht="26.25" customHeight="1" thickBot="1" x14ac:dyDescent="0.2">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124</v>
      </c>
      <c r="BR123" s="1027"/>
      <c r="BS123" s="1027"/>
      <c r="BT123" s="1027"/>
      <c r="BU123" s="1027"/>
      <c r="BV123" s="1027">
        <v>121.4</v>
      </c>
      <c r="BW123" s="1027"/>
      <c r="BX123" s="1027"/>
      <c r="BY123" s="1027"/>
      <c r="BZ123" s="1027"/>
      <c r="CA123" s="1027">
        <v>115.3</v>
      </c>
      <c r="CB123" s="1027"/>
      <c r="CC123" s="1027"/>
      <c r="CD123" s="1027"/>
      <c r="CE123" s="1027"/>
      <c r="CF123" s="1028"/>
      <c r="CG123" s="1029"/>
      <c r="CH123" s="1029"/>
      <c r="CI123" s="1029"/>
      <c r="CJ123" s="1030"/>
      <c r="CK123" s="1016"/>
      <c r="CL123" s="1017"/>
      <c r="CM123" s="1017"/>
      <c r="CN123" s="1017"/>
      <c r="CO123" s="1018"/>
      <c r="CP123" s="1007" t="s">
        <v>386</v>
      </c>
      <c r="CQ123" s="1008"/>
      <c r="CR123" s="1008"/>
      <c r="CS123" s="1008"/>
      <c r="CT123" s="1008"/>
      <c r="CU123" s="1008"/>
      <c r="CV123" s="1008"/>
      <c r="CW123" s="1008"/>
      <c r="CX123" s="1008"/>
      <c r="CY123" s="1008"/>
      <c r="CZ123" s="1008"/>
      <c r="DA123" s="1008"/>
      <c r="DB123" s="1008"/>
      <c r="DC123" s="1008"/>
      <c r="DD123" s="1008"/>
      <c r="DE123" s="1008"/>
      <c r="DF123" s="1009"/>
      <c r="DG123" s="958" t="s">
        <v>110</v>
      </c>
      <c r="DH123" s="959"/>
      <c r="DI123" s="959"/>
      <c r="DJ123" s="959"/>
      <c r="DK123" s="960"/>
      <c r="DL123" s="961" t="s">
        <v>110</v>
      </c>
      <c r="DM123" s="959"/>
      <c r="DN123" s="959"/>
      <c r="DO123" s="959"/>
      <c r="DP123" s="960"/>
      <c r="DQ123" s="961" t="s">
        <v>110</v>
      </c>
      <c r="DR123" s="959"/>
      <c r="DS123" s="959"/>
      <c r="DT123" s="959"/>
      <c r="DU123" s="960"/>
      <c r="DV123" s="962" t="s">
        <v>110</v>
      </c>
      <c r="DW123" s="963"/>
      <c r="DX123" s="963"/>
      <c r="DY123" s="963"/>
      <c r="DZ123" s="964"/>
    </row>
    <row r="124" spans="1:130" s="197" customFormat="1" ht="26.25" customHeight="1" x14ac:dyDescent="0.15">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x14ac:dyDescent="0.2">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x14ac:dyDescent="0.15">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x14ac:dyDescent="0.2">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454</v>
      </c>
      <c r="AY127" s="887"/>
      <c r="AZ127" s="887"/>
      <c r="BA127" s="887"/>
      <c r="BB127" s="887"/>
      <c r="BC127" s="887"/>
      <c r="BD127" s="887"/>
      <c r="BE127" s="888"/>
      <c r="BF127" s="1041" t="s">
        <v>110</v>
      </c>
      <c r="BG127" s="1042"/>
      <c r="BH127" s="1042"/>
      <c r="BI127" s="1042"/>
      <c r="BJ127" s="1042"/>
      <c r="BK127" s="1042"/>
      <c r="BL127" s="1051"/>
      <c r="BM127" s="1041">
        <v>12.9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x14ac:dyDescent="0.15">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53292</v>
      </c>
      <c r="AB128" s="1090"/>
      <c r="AC128" s="1090"/>
      <c r="AD128" s="1090"/>
      <c r="AE128" s="1091"/>
      <c r="AF128" s="1092">
        <v>52961</v>
      </c>
      <c r="AG128" s="1090"/>
      <c r="AH128" s="1090"/>
      <c r="AI128" s="1090"/>
      <c r="AJ128" s="1091"/>
      <c r="AK128" s="1092">
        <v>31607</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110</v>
      </c>
      <c r="BG128" s="1067"/>
      <c r="BH128" s="1067"/>
      <c r="BI128" s="1067"/>
      <c r="BJ128" s="1067"/>
      <c r="BK128" s="1067"/>
      <c r="BL128" s="1068"/>
      <c r="BM128" s="1066">
        <v>17.899999999999999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13345563</v>
      </c>
      <c r="AB129" s="959"/>
      <c r="AC129" s="959"/>
      <c r="AD129" s="959"/>
      <c r="AE129" s="960"/>
      <c r="AF129" s="961">
        <v>13544634</v>
      </c>
      <c r="AG129" s="959"/>
      <c r="AH129" s="959"/>
      <c r="AI129" s="959"/>
      <c r="AJ129" s="960"/>
      <c r="AK129" s="961">
        <v>13483398</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15.6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1446104</v>
      </c>
      <c r="AB130" s="959"/>
      <c r="AC130" s="959"/>
      <c r="AD130" s="959"/>
      <c r="AE130" s="960"/>
      <c r="AF130" s="961">
        <v>1499860</v>
      </c>
      <c r="AG130" s="959"/>
      <c r="AH130" s="959"/>
      <c r="AI130" s="959"/>
      <c r="AJ130" s="960"/>
      <c r="AK130" s="961">
        <v>1589366</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115.3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11899459</v>
      </c>
      <c r="AB131" s="998"/>
      <c r="AC131" s="998"/>
      <c r="AD131" s="998"/>
      <c r="AE131" s="999"/>
      <c r="AF131" s="1000">
        <v>12044774</v>
      </c>
      <c r="AG131" s="998"/>
      <c r="AH131" s="998"/>
      <c r="AI131" s="998"/>
      <c r="AJ131" s="999"/>
      <c r="AK131" s="1000">
        <v>11894032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15.562144460000001</v>
      </c>
      <c r="AB132" s="1104"/>
      <c r="AC132" s="1104"/>
      <c r="AD132" s="1104"/>
      <c r="AE132" s="1105"/>
      <c r="AF132" s="1106">
        <v>15.65025629</v>
      </c>
      <c r="AG132" s="1104"/>
      <c r="AH132" s="1104"/>
      <c r="AI132" s="1104"/>
      <c r="AJ132" s="1105"/>
      <c r="AK132" s="1106">
        <v>15.86846244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15.3</v>
      </c>
      <c r="AB133" s="1111"/>
      <c r="AC133" s="1111"/>
      <c r="AD133" s="1111"/>
      <c r="AE133" s="1112"/>
      <c r="AF133" s="1110">
        <v>15.5</v>
      </c>
      <c r="AG133" s="1111"/>
      <c r="AH133" s="1111"/>
      <c r="AI133" s="1111"/>
      <c r="AJ133" s="1112"/>
      <c r="AK133" s="1110">
        <v>15.6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7" t="s">
        <v>470</v>
      </c>
      <c r="L7" s="254"/>
      <c r="M7" s="255" t="s">
        <v>471</v>
      </c>
      <c r="N7" s="256"/>
    </row>
    <row r="8" spans="1:16" x14ac:dyDescent="0.15">
      <c r="A8" s="248"/>
      <c r="B8" s="244"/>
      <c r="C8" s="244"/>
      <c r="D8" s="244"/>
      <c r="E8" s="244"/>
      <c r="F8" s="244"/>
      <c r="G8" s="257"/>
      <c r="H8" s="258"/>
      <c r="I8" s="258"/>
      <c r="J8" s="259"/>
      <c r="K8" s="1118"/>
      <c r="L8" s="260" t="s">
        <v>472</v>
      </c>
      <c r="M8" s="261" t="s">
        <v>473</v>
      </c>
      <c r="N8" s="262" t="s">
        <v>474</v>
      </c>
    </row>
    <row r="9" spans="1:16" x14ac:dyDescent="0.15">
      <c r="A9" s="248"/>
      <c r="B9" s="244"/>
      <c r="C9" s="244"/>
      <c r="D9" s="244"/>
      <c r="E9" s="244"/>
      <c r="F9" s="244"/>
      <c r="G9" s="1119" t="s">
        <v>475</v>
      </c>
      <c r="H9" s="1120"/>
      <c r="I9" s="1120"/>
      <c r="J9" s="1121"/>
      <c r="K9" s="263">
        <v>4745004</v>
      </c>
      <c r="L9" s="264">
        <v>78063</v>
      </c>
      <c r="M9" s="265">
        <v>65114</v>
      </c>
      <c r="N9" s="266">
        <v>19.899999999999999</v>
      </c>
    </row>
    <row r="10" spans="1:16" x14ac:dyDescent="0.15">
      <c r="A10" s="248"/>
      <c r="B10" s="244"/>
      <c r="C10" s="244"/>
      <c r="D10" s="244"/>
      <c r="E10" s="244"/>
      <c r="F10" s="244"/>
      <c r="G10" s="1119" t="s">
        <v>476</v>
      </c>
      <c r="H10" s="1120"/>
      <c r="I10" s="1120"/>
      <c r="J10" s="1121"/>
      <c r="K10" s="267">
        <v>403766</v>
      </c>
      <c r="L10" s="268">
        <v>6643</v>
      </c>
      <c r="M10" s="269">
        <v>4538</v>
      </c>
      <c r="N10" s="270">
        <v>46.4</v>
      </c>
    </row>
    <row r="11" spans="1:16" ht="13.5" customHeight="1" x14ac:dyDescent="0.15">
      <c r="A11" s="248"/>
      <c r="B11" s="244"/>
      <c r="C11" s="244"/>
      <c r="D11" s="244"/>
      <c r="E11" s="244"/>
      <c r="F11" s="244"/>
      <c r="G11" s="1119" t="s">
        <v>477</v>
      </c>
      <c r="H11" s="1120"/>
      <c r="I11" s="1120"/>
      <c r="J11" s="1121"/>
      <c r="K11" s="267">
        <v>1573</v>
      </c>
      <c r="L11" s="268">
        <v>26</v>
      </c>
      <c r="M11" s="269">
        <v>5513</v>
      </c>
      <c r="N11" s="270">
        <v>-99.5</v>
      </c>
    </row>
    <row r="12" spans="1:16" ht="13.5" customHeight="1" x14ac:dyDescent="0.15">
      <c r="A12" s="248"/>
      <c r="B12" s="244"/>
      <c r="C12" s="244"/>
      <c r="D12" s="244"/>
      <c r="E12" s="244"/>
      <c r="F12" s="244"/>
      <c r="G12" s="1119" t="s">
        <v>478</v>
      </c>
      <c r="H12" s="1120"/>
      <c r="I12" s="1120"/>
      <c r="J12" s="1121"/>
      <c r="K12" s="267">
        <v>18868</v>
      </c>
      <c r="L12" s="268">
        <v>310</v>
      </c>
      <c r="M12" s="269">
        <v>953</v>
      </c>
      <c r="N12" s="270">
        <v>-67.5</v>
      </c>
    </row>
    <row r="13" spans="1:16" ht="13.5" customHeight="1" x14ac:dyDescent="0.15">
      <c r="A13" s="248"/>
      <c r="B13" s="244"/>
      <c r="C13" s="244"/>
      <c r="D13" s="244"/>
      <c r="E13" s="244"/>
      <c r="F13" s="244"/>
      <c r="G13" s="1119" t="s">
        <v>479</v>
      </c>
      <c r="H13" s="1120"/>
      <c r="I13" s="1120"/>
      <c r="J13" s="1121"/>
      <c r="K13" s="267" t="s">
        <v>480</v>
      </c>
      <c r="L13" s="268" t="s">
        <v>480</v>
      </c>
      <c r="M13" s="269">
        <v>2</v>
      </c>
      <c r="N13" s="270" t="s">
        <v>480</v>
      </c>
    </row>
    <row r="14" spans="1:16" ht="13.5" customHeight="1" x14ac:dyDescent="0.15">
      <c r="A14" s="248"/>
      <c r="B14" s="244"/>
      <c r="C14" s="244"/>
      <c r="D14" s="244"/>
      <c r="E14" s="244"/>
      <c r="F14" s="244"/>
      <c r="G14" s="1119" t="s">
        <v>481</v>
      </c>
      <c r="H14" s="1120"/>
      <c r="I14" s="1120"/>
      <c r="J14" s="1121"/>
      <c r="K14" s="267">
        <v>161048</v>
      </c>
      <c r="L14" s="268">
        <v>2650</v>
      </c>
      <c r="M14" s="269">
        <v>2887</v>
      </c>
      <c r="N14" s="270">
        <v>-8.1999999999999993</v>
      </c>
    </row>
    <row r="15" spans="1:16" ht="13.5" customHeight="1" x14ac:dyDescent="0.15">
      <c r="A15" s="248"/>
      <c r="B15" s="244"/>
      <c r="C15" s="244"/>
      <c r="D15" s="244"/>
      <c r="E15" s="244"/>
      <c r="F15" s="244"/>
      <c r="G15" s="1119" t="s">
        <v>482</v>
      </c>
      <c r="H15" s="1120"/>
      <c r="I15" s="1120"/>
      <c r="J15" s="1121"/>
      <c r="K15" s="267">
        <v>32374</v>
      </c>
      <c r="L15" s="268">
        <v>533</v>
      </c>
      <c r="M15" s="269">
        <v>1642</v>
      </c>
      <c r="N15" s="270">
        <v>-67.5</v>
      </c>
    </row>
    <row r="16" spans="1:16" x14ac:dyDescent="0.15">
      <c r="A16" s="248"/>
      <c r="B16" s="244"/>
      <c r="C16" s="244"/>
      <c r="D16" s="244"/>
      <c r="E16" s="244"/>
      <c r="F16" s="244"/>
      <c r="G16" s="1122" t="s">
        <v>483</v>
      </c>
      <c r="H16" s="1123"/>
      <c r="I16" s="1123"/>
      <c r="J16" s="1124"/>
      <c r="K16" s="268">
        <v>-560997</v>
      </c>
      <c r="L16" s="268">
        <v>-9229</v>
      </c>
      <c r="M16" s="269">
        <v>-6965</v>
      </c>
      <c r="N16" s="270">
        <v>32.5</v>
      </c>
    </row>
    <row r="17" spans="1:16" x14ac:dyDescent="0.15">
      <c r="A17" s="248"/>
      <c r="B17" s="244"/>
      <c r="C17" s="244"/>
      <c r="D17" s="244"/>
      <c r="E17" s="244"/>
      <c r="F17" s="244"/>
      <c r="G17" s="1122" t="s">
        <v>168</v>
      </c>
      <c r="H17" s="1123"/>
      <c r="I17" s="1123"/>
      <c r="J17" s="1124"/>
      <c r="K17" s="268">
        <v>4801636</v>
      </c>
      <c r="L17" s="268">
        <v>78995</v>
      </c>
      <c r="M17" s="269">
        <v>73685</v>
      </c>
      <c r="N17" s="270">
        <v>7.2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14" t="s">
        <v>488</v>
      </c>
      <c r="H21" s="1115"/>
      <c r="I21" s="1115"/>
      <c r="J21" s="1116"/>
      <c r="K21" s="280">
        <v>8.93</v>
      </c>
      <c r="L21" s="281">
        <v>7.13</v>
      </c>
      <c r="M21" s="282">
        <v>1.8</v>
      </c>
      <c r="N21" s="249"/>
      <c r="O21" s="283"/>
      <c r="P21" s="279"/>
    </row>
    <row r="22" spans="1:16" s="284" customFormat="1" x14ac:dyDescent="0.15">
      <c r="A22" s="279"/>
      <c r="B22" s="249"/>
      <c r="C22" s="249"/>
      <c r="D22" s="249"/>
      <c r="E22" s="249"/>
      <c r="F22" s="249"/>
      <c r="G22" s="1114" t="s">
        <v>489</v>
      </c>
      <c r="H22" s="1115"/>
      <c r="I22" s="1115"/>
      <c r="J22" s="1116"/>
      <c r="K22" s="285">
        <v>94.8</v>
      </c>
      <c r="L22" s="286">
        <v>98.1</v>
      </c>
      <c r="M22" s="287">
        <v>-3.3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7" t="s">
        <v>470</v>
      </c>
      <c r="L30" s="254"/>
      <c r="M30" s="255" t="s">
        <v>471</v>
      </c>
      <c r="N30" s="256"/>
    </row>
    <row r="31" spans="1:16" x14ac:dyDescent="0.15">
      <c r="A31" s="248"/>
      <c r="B31" s="244"/>
      <c r="C31" s="244"/>
      <c r="D31" s="244"/>
      <c r="E31" s="244"/>
      <c r="F31" s="244"/>
      <c r="G31" s="257"/>
      <c r="H31" s="258"/>
      <c r="I31" s="258"/>
      <c r="J31" s="259"/>
      <c r="K31" s="1118"/>
      <c r="L31" s="260" t="s">
        <v>472</v>
      </c>
      <c r="M31" s="261" t="s">
        <v>473</v>
      </c>
      <c r="N31" s="262" t="s">
        <v>474</v>
      </c>
    </row>
    <row r="32" spans="1:16" ht="27" customHeight="1" x14ac:dyDescent="0.15">
      <c r="A32" s="248"/>
      <c r="B32" s="244"/>
      <c r="C32" s="244"/>
      <c r="D32" s="244"/>
      <c r="E32" s="244"/>
      <c r="F32" s="244"/>
      <c r="G32" s="1130" t="s">
        <v>492</v>
      </c>
      <c r="H32" s="1131"/>
      <c r="I32" s="1131"/>
      <c r="J32" s="1132"/>
      <c r="K32" s="294">
        <v>3210184</v>
      </c>
      <c r="L32" s="294">
        <v>52813</v>
      </c>
      <c r="M32" s="295">
        <v>43359</v>
      </c>
      <c r="N32" s="296">
        <v>21.8</v>
      </c>
    </row>
    <row r="33" spans="1:16" ht="13.5" customHeight="1" x14ac:dyDescent="0.15">
      <c r="A33" s="248"/>
      <c r="B33" s="244"/>
      <c r="C33" s="244"/>
      <c r="D33" s="244"/>
      <c r="E33" s="244"/>
      <c r="F33" s="244"/>
      <c r="G33" s="1130" t="s">
        <v>493</v>
      </c>
      <c r="H33" s="1131"/>
      <c r="I33" s="1131"/>
      <c r="J33" s="1132"/>
      <c r="K33" s="294" t="s">
        <v>480</v>
      </c>
      <c r="L33" s="294" t="s">
        <v>480</v>
      </c>
      <c r="M33" s="295">
        <v>0</v>
      </c>
      <c r="N33" s="296" t="s">
        <v>480</v>
      </c>
    </row>
    <row r="34" spans="1:16" ht="27" customHeight="1" x14ac:dyDescent="0.15">
      <c r="A34" s="248"/>
      <c r="B34" s="244"/>
      <c r="C34" s="244"/>
      <c r="D34" s="244"/>
      <c r="E34" s="244"/>
      <c r="F34" s="244"/>
      <c r="G34" s="1130" t="s">
        <v>494</v>
      </c>
      <c r="H34" s="1131"/>
      <c r="I34" s="1131"/>
      <c r="J34" s="1132"/>
      <c r="K34" s="294" t="s">
        <v>480</v>
      </c>
      <c r="L34" s="294" t="s">
        <v>480</v>
      </c>
      <c r="M34" s="295">
        <v>39</v>
      </c>
      <c r="N34" s="296" t="s">
        <v>480</v>
      </c>
    </row>
    <row r="35" spans="1:16" ht="27" customHeight="1" x14ac:dyDescent="0.15">
      <c r="A35" s="248"/>
      <c r="B35" s="244"/>
      <c r="C35" s="244"/>
      <c r="D35" s="244"/>
      <c r="E35" s="244"/>
      <c r="F35" s="244"/>
      <c r="G35" s="1130" t="s">
        <v>495</v>
      </c>
      <c r="H35" s="1131"/>
      <c r="I35" s="1131"/>
      <c r="J35" s="1132"/>
      <c r="K35" s="294">
        <v>298189</v>
      </c>
      <c r="L35" s="294">
        <v>4906</v>
      </c>
      <c r="M35" s="295">
        <v>11806</v>
      </c>
      <c r="N35" s="296">
        <v>-58.4</v>
      </c>
    </row>
    <row r="36" spans="1:16" ht="27" customHeight="1" x14ac:dyDescent="0.15">
      <c r="A36" s="248"/>
      <c r="B36" s="244"/>
      <c r="C36" s="244"/>
      <c r="D36" s="244"/>
      <c r="E36" s="244"/>
      <c r="F36" s="244"/>
      <c r="G36" s="1130" t="s">
        <v>496</v>
      </c>
      <c r="H36" s="1131"/>
      <c r="I36" s="1131"/>
      <c r="J36" s="1132"/>
      <c r="K36" s="294" t="s">
        <v>480</v>
      </c>
      <c r="L36" s="294" t="s">
        <v>480</v>
      </c>
      <c r="M36" s="295">
        <v>1910</v>
      </c>
      <c r="N36" s="296" t="s">
        <v>480</v>
      </c>
    </row>
    <row r="37" spans="1:16" ht="13.5" customHeight="1" x14ac:dyDescent="0.15">
      <c r="A37" s="248"/>
      <c r="B37" s="244"/>
      <c r="C37" s="244"/>
      <c r="D37" s="244"/>
      <c r="E37" s="244"/>
      <c r="F37" s="244"/>
      <c r="G37" s="1130" t="s">
        <v>497</v>
      </c>
      <c r="H37" s="1131"/>
      <c r="I37" s="1131"/>
      <c r="J37" s="1132"/>
      <c r="K37" s="294" t="s">
        <v>480</v>
      </c>
      <c r="L37" s="294" t="s">
        <v>480</v>
      </c>
      <c r="M37" s="295">
        <v>1129</v>
      </c>
      <c r="N37" s="296" t="s">
        <v>480</v>
      </c>
    </row>
    <row r="38" spans="1:16" ht="27" customHeight="1" x14ac:dyDescent="0.15">
      <c r="A38" s="248"/>
      <c r="B38" s="244"/>
      <c r="C38" s="244"/>
      <c r="D38" s="244"/>
      <c r="E38" s="244"/>
      <c r="F38" s="244"/>
      <c r="G38" s="1133" t="s">
        <v>498</v>
      </c>
      <c r="H38" s="1134"/>
      <c r="I38" s="1134"/>
      <c r="J38" s="1135"/>
      <c r="K38" s="297" t="s">
        <v>480</v>
      </c>
      <c r="L38" s="297" t="s">
        <v>480</v>
      </c>
      <c r="M38" s="298">
        <v>5</v>
      </c>
      <c r="N38" s="299" t="s">
        <v>480</v>
      </c>
      <c r="O38" s="293"/>
    </row>
    <row r="39" spans="1:16" x14ac:dyDescent="0.15">
      <c r="A39" s="248"/>
      <c r="B39" s="244"/>
      <c r="C39" s="244"/>
      <c r="D39" s="244"/>
      <c r="E39" s="244"/>
      <c r="F39" s="244"/>
      <c r="G39" s="1133" t="s">
        <v>499</v>
      </c>
      <c r="H39" s="1134"/>
      <c r="I39" s="1134"/>
      <c r="J39" s="1135"/>
      <c r="K39" s="300">
        <v>-31607</v>
      </c>
      <c r="L39" s="300">
        <v>-520</v>
      </c>
      <c r="M39" s="301">
        <v>-5126</v>
      </c>
      <c r="N39" s="302">
        <v>-89.9</v>
      </c>
      <c r="O39" s="293"/>
    </row>
    <row r="40" spans="1:16" ht="27" customHeight="1" x14ac:dyDescent="0.15">
      <c r="A40" s="248"/>
      <c r="B40" s="244"/>
      <c r="C40" s="244"/>
      <c r="D40" s="244"/>
      <c r="E40" s="244"/>
      <c r="F40" s="244"/>
      <c r="G40" s="1130" t="s">
        <v>500</v>
      </c>
      <c r="H40" s="1131"/>
      <c r="I40" s="1131"/>
      <c r="J40" s="1132"/>
      <c r="K40" s="300">
        <v>-1589366</v>
      </c>
      <c r="L40" s="300">
        <v>-26148</v>
      </c>
      <c r="M40" s="301">
        <v>-37205</v>
      </c>
      <c r="N40" s="302">
        <v>-29.7</v>
      </c>
      <c r="O40" s="293"/>
    </row>
    <row r="41" spans="1:16" x14ac:dyDescent="0.15">
      <c r="A41" s="248"/>
      <c r="B41" s="244"/>
      <c r="C41" s="244"/>
      <c r="D41" s="244"/>
      <c r="E41" s="244"/>
      <c r="F41" s="244"/>
      <c r="G41" s="1136" t="s">
        <v>279</v>
      </c>
      <c r="H41" s="1137"/>
      <c r="I41" s="1137"/>
      <c r="J41" s="1138"/>
      <c r="K41" s="294">
        <v>1887400</v>
      </c>
      <c r="L41" s="300">
        <v>31051</v>
      </c>
      <c r="M41" s="301">
        <v>15917</v>
      </c>
      <c r="N41" s="302">
        <v>95.1</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25" t="s">
        <v>470</v>
      </c>
      <c r="J49" s="1127" t="s">
        <v>504</v>
      </c>
      <c r="K49" s="1128"/>
      <c r="L49" s="1128"/>
      <c r="M49" s="1128"/>
      <c r="N49" s="1129"/>
    </row>
    <row r="50" spans="1:14" x14ac:dyDescent="0.15">
      <c r="A50" s="248"/>
      <c r="B50" s="244"/>
      <c r="C50" s="244"/>
      <c r="D50" s="244"/>
      <c r="E50" s="244"/>
      <c r="F50" s="244"/>
      <c r="G50" s="312"/>
      <c r="H50" s="313"/>
      <c r="I50" s="1126"/>
      <c r="J50" s="314" t="s">
        <v>505</v>
      </c>
      <c r="K50" s="315" t="s">
        <v>506</v>
      </c>
      <c r="L50" s="316" t="s">
        <v>507</v>
      </c>
      <c r="M50" s="317" t="s">
        <v>508</v>
      </c>
      <c r="N50" s="318" t="s">
        <v>509</v>
      </c>
    </row>
    <row r="51" spans="1:14" x14ac:dyDescent="0.15">
      <c r="A51" s="248"/>
      <c r="B51" s="244"/>
      <c r="C51" s="244"/>
      <c r="D51" s="244"/>
      <c r="E51" s="244"/>
      <c r="F51" s="244"/>
      <c r="G51" s="310" t="s">
        <v>510</v>
      </c>
      <c r="H51" s="311"/>
      <c r="I51" s="319">
        <v>2790596</v>
      </c>
      <c r="J51" s="320">
        <v>44867</v>
      </c>
      <c r="K51" s="321">
        <v>126.7</v>
      </c>
      <c r="L51" s="322">
        <v>61882</v>
      </c>
      <c r="M51" s="323">
        <v>6.7</v>
      </c>
      <c r="N51" s="324">
        <v>120</v>
      </c>
    </row>
    <row r="52" spans="1:14" x14ac:dyDescent="0.15">
      <c r="A52" s="248"/>
      <c r="B52" s="244"/>
      <c r="C52" s="244"/>
      <c r="D52" s="244"/>
      <c r="E52" s="244"/>
      <c r="F52" s="244"/>
      <c r="G52" s="325"/>
      <c r="H52" s="326" t="s">
        <v>511</v>
      </c>
      <c r="I52" s="327">
        <v>891687</v>
      </c>
      <c r="J52" s="328">
        <v>14336</v>
      </c>
      <c r="K52" s="329">
        <v>37.1</v>
      </c>
      <c r="L52" s="330">
        <v>32175</v>
      </c>
      <c r="M52" s="331">
        <v>0</v>
      </c>
      <c r="N52" s="332">
        <v>37.1</v>
      </c>
    </row>
    <row r="53" spans="1:14" x14ac:dyDescent="0.15">
      <c r="A53" s="248"/>
      <c r="B53" s="244"/>
      <c r="C53" s="244"/>
      <c r="D53" s="244"/>
      <c r="E53" s="244"/>
      <c r="F53" s="244"/>
      <c r="G53" s="310" t="s">
        <v>512</v>
      </c>
      <c r="H53" s="311"/>
      <c r="I53" s="319">
        <v>2306981</v>
      </c>
      <c r="J53" s="320">
        <v>37354</v>
      </c>
      <c r="K53" s="321">
        <v>-16.7</v>
      </c>
      <c r="L53" s="322">
        <v>47569</v>
      </c>
      <c r="M53" s="323">
        <v>-23.1</v>
      </c>
      <c r="N53" s="324">
        <v>6.4</v>
      </c>
    </row>
    <row r="54" spans="1:14" x14ac:dyDescent="0.15">
      <c r="A54" s="248"/>
      <c r="B54" s="244"/>
      <c r="C54" s="244"/>
      <c r="D54" s="244"/>
      <c r="E54" s="244"/>
      <c r="F54" s="244"/>
      <c r="G54" s="325"/>
      <c r="H54" s="326" t="s">
        <v>511</v>
      </c>
      <c r="I54" s="327">
        <v>1134603</v>
      </c>
      <c r="J54" s="328">
        <v>18371</v>
      </c>
      <c r="K54" s="329">
        <v>28.1</v>
      </c>
      <c r="L54" s="330">
        <v>26255</v>
      </c>
      <c r="M54" s="331">
        <v>-18.399999999999999</v>
      </c>
      <c r="N54" s="332">
        <v>46.5</v>
      </c>
    </row>
    <row r="55" spans="1:14" x14ac:dyDescent="0.15">
      <c r="A55" s="248"/>
      <c r="B55" s="244"/>
      <c r="C55" s="244"/>
      <c r="D55" s="244"/>
      <c r="E55" s="244"/>
      <c r="F55" s="244"/>
      <c r="G55" s="310" t="s">
        <v>513</v>
      </c>
      <c r="H55" s="311"/>
      <c r="I55" s="319">
        <v>1627517</v>
      </c>
      <c r="J55" s="320">
        <v>26416</v>
      </c>
      <c r="K55" s="321">
        <v>-29.3</v>
      </c>
      <c r="L55" s="322">
        <v>50880</v>
      </c>
      <c r="M55" s="323">
        <v>7</v>
      </c>
      <c r="N55" s="324">
        <v>-36.299999999999997</v>
      </c>
    </row>
    <row r="56" spans="1:14" x14ac:dyDescent="0.15">
      <c r="A56" s="248"/>
      <c r="B56" s="244"/>
      <c r="C56" s="244"/>
      <c r="D56" s="244"/>
      <c r="E56" s="244"/>
      <c r="F56" s="244"/>
      <c r="G56" s="325"/>
      <c r="H56" s="326" t="s">
        <v>511</v>
      </c>
      <c r="I56" s="327">
        <v>541763</v>
      </c>
      <c r="J56" s="328">
        <v>8793</v>
      </c>
      <c r="K56" s="329">
        <v>-52.1</v>
      </c>
      <c r="L56" s="330">
        <v>26879</v>
      </c>
      <c r="M56" s="331">
        <v>2.4</v>
      </c>
      <c r="N56" s="332">
        <v>-54.5</v>
      </c>
    </row>
    <row r="57" spans="1:14" x14ac:dyDescent="0.15">
      <c r="A57" s="248"/>
      <c r="B57" s="244"/>
      <c r="C57" s="244"/>
      <c r="D57" s="244"/>
      <c r="E57" s="244"/>
      <c r="F57" s="244"/>
      <c r="G57" s="310" t="s">
        <v>514</v>
      </c>
      <c r="H57" s="311"/>
      <c r="I57" s="319">
        <v>2728466</v>
      </c>
      <c r="J57" s="320">
        <v>44435</v>
      </c>
      <c r="K57" s="321">
        <v>68.2</v>
      </c>
      <c r="L57" s="322">
        <v>63956</v>
      </c>
      <c r="M57" s="323">
        <v>25.7</v>
      </c>
      <c r="N57" s="324">
        <v>42.5</v>
      </c>
    </row>
    <row r="58" spans="1:14" x14ac:dyDescent="0.15">
      <c r="A58" s="248"/>
      <c r="B58" s="244"/>
      <c r="C58" s="244"/>
      <c r="D58" s="244"/>
      <c r="E58" s="244"/>
      <c r="F58" s="244"/>
      <c r="G58" s="325"/>
      <c r="H58" s="326" t="s">
        <v>511</v>
      </c>
      <c r="I58" s="327">
        <v>817248</v>
      </c>
      <c r="J58" s="328">
        <v>13309</v>
      </c>
      <c r="K58" s="329">
        <v>51.4</v>
      </c>
      <c r="L58" s="330">
        <v>29239</v>
      </c>
      <c r="M58" s="331">
        <v>8.8000000000000007</v>
      </c>
      <c r="N58" s="332">
        <v>42.6</v>
      </c>
    </row>
    <row r="59" spans="1:14" x14ac:dyDescent="0.15">
      <c r="A59" s="248"/>
      <c r="B59" s="244"/>
      <c r="C59" s="244"/>
      <c r="D59" s="244"/>
      <c r="E59" s="244"/>
      <c r="F59" s="244"/>
      <c r="G59" s="310" t="s">
        <v>515</v>
      </c>
      <c r="H59" s="311"/>
      <c r="I59" s="319">
        <v>2458383</v>
      </c>
      <c r="J59" s="320">
        <v>40445</v>
      </c>
      <c r="K59" s="321">
        <v>-9</v>
      </c>
      <c r="L59" s="322">
        <v>66255</v>
      </c>
      <c r="M59" s="323">
        <v>3.6</v>
      </c>
      <c r="N59" s="324">
        <v>-12.6</v>
      </c>
    </row>
    <row r="60" spans="1:14" x14ac:dyDescent="0.15">
      <c r="A60" s="248"/>
      <c r="B60" s="244"/>
      <c r="C60" s="244"/>
      <c r="D60" s="244"/>
      <c r="E60" s="244"/>
      <c r="F60" s="244"/>
      <c r="G60" s="325"/>
      <c r="H60" s="326" t="s">
        <v>511</v>
      </c>
      <c r="I60" s="333">
        <v>1414098</v>
      </c>
      <c r="J60" s="328">
        <v>23264</v>
      </c>
      <c r="K60" s="329">
        <v>74.8</v>
      </c>
      <c r="L60" s="330">
        <v>31822</v>
      </c>
      <c r="M60" s="331">
        <v>8.8000000000000007</v>
      </c>
      <c r="N60" s="332">
        <v>66</v>
      </c>
    </row>
    <row r="61" spans="1:14" x14ac:dyDescent="0.15">
      <c r="A61" s="248"/>
      <c r="B61" s="244"/>
      <c r="C61" s="244"/>
      <c r="D61" s="244"/>
      <c r="E61" s="244"/>
      <c r="F61" s="244"/>
      <c r="G61" s="310" t="s">
        <v>516</v>
      </c>
      <c r="H61" s="334"/>
      <c r="I61" s="335">
        <v>2382389</v>
      </c>
      <c r="J61" s="336">
        <v>38703</v>
      </c>
      <c r="K61" s="337">
        <v>28</v>
      </c>
      <c r="L61" s="338">
        <v>58108</v>
      </c>
      <c r="M61" s="339">
        <v>4</v>
      </c>
      <c r="N61" s="324">
        <v>24</v>
      </c>
    </row>
    <row r="62" spans="1:14" x14ac:dyDescent="0.15">
      <c r="A62" s="248"/>
      <c r="B62" s="244"/>
      <c r="C62" s="244"/>
      <c r="D62" s="244"/>
      <c r="E62" s="244"/>
      <c r="F62" s="244"/>
      <c r="G62" s="325"/>
      <c r="H62" s="326" t="s">
        <v>511</v>
      </c>
      <c r="I62" s="327">
        <v>959880</v>
      </c>
      <c r="J62" s="328">
        <v>15615</v>
      </c>
      <c r="K62" s="329">
        <v>27.9</v>
      </c>
      <c r="L62" s="330">
        <v>29274</v>
      </c>
      <c r="M62" s="331">
        <v>0.3</v>
      </c>
      <c r="N62" s="332">
        <v>27.6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7.88</v>
      </c>
      <c r="G47" s="12">
        <v>9.1999999999999993</v>
      </c>
      <c r="H47" s="12">
        <v>10.73</v>
      </c>
      <c r="I47" s="12">
        <v>10.95</v>
      </c>
      <c r="J47" s="13">
        <v>11.01</v>
      </c>
    </row>
    <row r="48" spans="2:10" ht="57.75" customHeight="1" x14ac:dyDescent="0.15">
      <c r="B48" s="14"/>
      <c r="C48" s="1141" t="s">
        <v>4</v>
      </c>
      <c r="D48" s="1141"/>
      <c r="E48" s="1142"/>
      <c r="F48" s="15">
        <v>2.74</v>
      </c>
      <c r="G48" s="16">
        <v>2.84</v>
      </c>
      <c r="H48" s="16">
        <v>3.53</v>
      </c>
      <c r="I48" s="16">
        <v>2.35</v>
      </c>
      <c r="J48" s="17">
        <v>4.84</v>
      </c>
    </row>
    <row r="49" spans="2:10" ht="57.75" customHeight="1" thickBot="1" x14ac:dyDescent="0.2">
      <c r="B49" s="18"/>
      <c r="C49" s="1143" t="s">
        <v>5</v>
      </c>
      <c r="D49" s="1143"/>
      <c r="E49" s="1144"/>
      <c r="F49" s="19">
        <v>4.25</v>
      </c>
      <c r="G49" s="20">
        <v>1.93</v>
      </c>
      <c r="H49" s="20">
        <v>2.08</v>
      </c>
      <c r="I49" s="20" t="s">
        <v>523</v>
      </c>
      <c r="J49" s="21">
        <v>2.52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524</v>
      </c>
      <c r="D34" s="1151"/>
      <c r="E34" s="1152"/>
      <c r="F34" s="32">
        <v>19.41</v>
      </c>
      <c r="G34" s="33">
        <v>26.06</v>
      </c>
      <c r="H34" s="33">
        <v>36.01</v>
      </c>
      <c r="I34" s="33">
        <v>44.37</v>
      </c>
      <c r="J34" s="34">
        <v>46.37</v>
      </c>
      <c r="K34" s="22"/>
      <c r="L34" s="22"/>
      <c r="M34" s="22"/>
      <c r="N34" s="22"/>
      <c r="O34" s="22"/>
      <c r="P34" s="22"/>
    </row>
    <row r="35" spans="1:16" ht="39" customHeight="1" x14ac:dyDescent="0.15">
      <c r="A35" s="22"/>
      <c r="B35" s="35"/>
      <c r="C35" s="1145" t="s">
        <v>525</v>
      </c>
      <c r="D35" s="1146"/>
      <c r="E35" s="1147"/>
      <c r="F35" s="36">
        <v>5.82</v>
      </c>
      <c r="G35" s="37">
        <v>6.15</v>
      </c>
      <c r="H35" s="37">
        <v>9.92</v>
      </c>
      <c r="I35" s="37">
        <v>10.54</v>
      </c>
      <c r="J35" s="38">
        <v>11.39</v>
      </c>
      <c r="K35" s="22"/>
      <c r="L35" s="22"/>
      <c r="M35" s="22"/>
      <c r="N35" s="22"/>
      <c r="O35" s="22"/>
      <c r="P35" s="22"/>
    </row>
    <row r="36" spans="1:16" ht="39" customHeight="1" x14ac:dyDescent="0.15">
      <c r="A36" s="22"/>
      <c r="B36" s="35"/>
      <c r="C36" s="1145" t="s">
        <v>526</v>
      </c>
      <c r="D36" s="1146"/>
      <c r="E36" s="1147"/>
      <c r="F36" s="36">
        <v>2.72</v>
      </c>
      <c r="G36" s="37">
        <v>2.83</v>
      </c>
      <c r="H36" s="37">
        <v>3.52</v>
      </c>
      <c r="I36" s="37">
        <v>2.34</v>
      </c>
      <c r="J36" s="38">
        <v>4.83</v>
      </c>
      <c r="K36" s="22"/>
      <c r="L36" s="22"/>
      <c r="M36" s="22"/>
      <c r="N36" s="22"/>
      <c r="O36" s="22"/>
      <c r="P36" s="22"/>
    </row>
    <row r="37" spans="1:16" ht="39" customHeight="1" x14ac:dyDescent="0.15">
      <c r="A37" s="22"/>
      <c r="B37" s="35"/>
      <c r="C37" s="1145" t="s">
        <v>527</v>
      </c>
      <c r="D37" s="1146"/>
      <c r="E37" s="1147"/>
      <c r="F37" s="36">
        <v>1.5</v>
      </c>
      <c r="G37" s="37">
        <v>0.05</v>
      </c>
      <c r="H37" s="37">
        <v>0.65</v>
      </c>
      <c r="I37" s="37">
        <v>1.43</v>
      </c>
      <c r="J37" s="38">
        <v>1.38</v>
      </c>
      <c r="K37" s="22"/>
      <c r="L37" s="22"/>
      <c r="M37" s="22"/>
      <c r="N37" s="22"/>
      <c r="O37" s="22"/>
      <c r="P37" s="22"/>
    </row>
    <row r="38" spans="1:16" ht="39" customHeight="1" x14ac:dyDescent="0.15">
      <c r="A38" s="22"/>
      <c r="B38" s="35"/>
      <c r="C38" s="1145" t="s">
        <v>528</v>
      </c>
      <c r="D38" s="1146"/>
      <c r="E38" s="1147"/>
      <c r="F38" s="36">
        <v>0</v>
      </c>
      <c r="G38" s="37">
        <v>0</v>
      </c>
      <c r="H38" s="37">
        <v>0</v>
      </c>
      <c r="I38" s="37">
        <v>0.36</v>
      </c>
      <c r="J38" s="38">
        <v>0.7</v>
      </c>
      <c r="K38" s="22"/>
      <c r="L38" s="22"/>
      <c r="M38" s="22"/>
      <c r="N38" s="22"/>
      <c r="O38" s="22"/>
      <c r="P38" s="22"/>
    </row>
    <row r="39" spans="1:16" ht="39" customHeight="1" x14ac:dyDescent="0.15">
      <c r="A39" s="22"/>
      <c r="B39" s="35"/>
      <c r="C39" s="1145" t="s">
        <v>529</v>
      </c>
      <c r="D39" s="1146"/>
      <c r="E39" s="1147"/>
      <c r="F39" s="36">
        <v>0.06</v>
      </c>
      <c r="G39" s="37">
        <v>0.08</v>
      </c>
      <c r="H39" s="37">
        <v>0.11</v>
      </c>
      <c r="I39" s="37">
        <v>0.06</v>
      </c>
      <c r="J39" s="38">
        <v>0.15</v>
      </c>
      <c r="K39" s="22"/>
      <c r="L39" s="22"/>
      <c r="M39" s="22"/>
      <c r="N39" s="22"/>
      <c r="O39" s="22"/>
      <c r="P39" s="22"/>
    </row>
    <row r="40" spans="1:16" ht="39" customHeight="1" x14ac:dyDescent="0.15">
      <c r="A40" s="22"/>
      <c r="B40" s="35"/>
      <c r="C40" s="1145" t="s">
        <v>530</v>
      </c>
      <c r="D40" s="1146"/>
      <c r="E40" s="1147"/>
      <c r="F40" s="36">
        <v>0.11</v>
      </c>
      <c r="G40" s="37">
        <v>0.11</v>
      </c>
      <c r="H40" s="37">
        <v>0.14000000000000001</v>
      </c>
      <c r="I40" s="37">
        <v>0.11</v>
      </c>
      <c r="J40" s="38">
        <v>0.15</v>
      </c>
      <c r="K40" s="22"/>
      <c r="L40" s="22"/>
      <c r="M40" s="22"/>
      <c r="N40" s="22"/>
      <c r="O40" s="22"/>
      <c r="P40" s="22"/>
    </row>
    <row r="41" spans="1:16" ht="39" customHeight="1" x14ac:dyDescent="0.15">
      <c r="A41" s="22"/>
      <c r="B41" s="35"/>
      <c r="C41" s="1145" t="s">
        <v>531</v>
      </c>
      <c r="D41" s="1146"/>
      <c r="E41" s="1147"/>
      <c r="F41" s="36">
        <v>0.02</v>
      </c>
      <c r="G41" s="37">
        <v>0.26</v>
      </c>
      <c r="H41" s="37">
        <v>0.47</v>
      </c>
      <c r="I41" s="37">
        <v>0.25</v>
      </c>
      <c r="J41" s="38">
        <v>0.13</v>
      </c>
      <c r="K41" s="22"/>
      <c r="L41" s="22"/>
      <c r="M41" s="22"/>
      <c r="N41" s="22"/>
      <c r="O41" s="22"/>
      <c r="P41" s="22"/>
    </row>
    <row r="42" spans="1:16" ht="39" customHeight="1" x14ac:dyDescent="0.15">
      <c r="A42" s="22"/>
      <c r="B42" s="39"/>
      <c r="C42" s="1145" t="s">
        <v>532</v>
      </c>
      <c r="D42" s="1146"/>
      <c r="E42" s="1147"/>
      <c r="F42" s="36" t="s">
        <v>480</v>
      </c>
      <c r="G42" s="37" t="s">
        <v>480</v>
      </c>
      <c r="H42" s="37" t="s">
        <v>480</v>
      </c>
      <c r="I42" s="37" t="s">
        <v>480</v>
      </c>
      <c r="J42" s="38" t="s">
        <v>480</v>
      </c>
      <c r="K42" s="22"/>
      <c r="L42" s="22"/>
      <c r="M42" s="22"/>
      <c r="N42" s="22"/>
      <c r="O42" s="22"/>
      <c r="P42" s="22"/>
    </row>
    <row r="43" spans="1:16" ht="39" customHeight="1" thickBot="1" x14ac:dyDescent="0.2">
      <c r="A43" s="22"/>
      <c r="B43" s="40"/>
      <c r="C43" s="1148" t="s">
        <v>533</v>
      </c>
      <c r="D43" s="1149"/>
      <c r="E43" s="1150"/>
      <c r="F43" s="41">
        <v>0.2</v>
      </c>
      <c r="G43" s="42">
        <v>0.22</v>
      </c>
      <c r="H43" s="42">
        <v>0.13</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3004</v>
      </c>
      <c r="L45" s="60">
        <v>3094</v>
      </c>
      <c r="M45" s="60">
        <v>3062</v>
      </c>
      <c r="N45" s="60">
        <v>3156</v>
      </c>
      <c r="O45" s="61">
        <v>3210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14</v>
      </c>
      <c r="F47" s="1155"/>
      <c r="G47" s="1155"/>
      <c r="H47" s="1155"/>
      <c r="I47" s="1155"/>
      <c r="J47" s="1156"/>
      <c r="K47" s="63">
        <v>3</v>
      </c>
      <c r="L47" s="64">
        <v>3</v>
      </c>
      <c r="M47" s="64">
        <v>3</v>
      </c>
      <c r="N47" s="64" t="s">
        <v>480</v>
      </c>
      <c r="O47" s="65" t="s">
        <v>480</v>
      </c>
      <c r="P47" s="48"/>
      <c r="Q47" s="48"/>
      <c r="R47" s="48"/>
      <c r="S47" s="48"/>
      <c r="T47" s="48"/>
      <c r="U47" s="48"/>
    </row>
    <row r="48" spans="1:21" ht="30.75" customHeight="1" x14ac:dyDescent="0.15">
      <c r="A48" s="48"/>
      <c r="B48" s="1163"/>
      <c r="C48" s="1164"/>
      <c r="D48" s="62"/>
      <c r="E48" s="1155" t="s">
        <v>15</v>
      </c>
      <c r="F48" s="1155"/>
      <c r="G48" s="1155"/>
      <c r="H48" s="1155"/>
      <c r="I48" s="1155"/>
      <c r="J48" s="1156"/>
      <c r="K48" s="63">
        <v>237</v>
      </c>
      <c r="L48" s="64">
        <v>281</v>
      </c>
      <c r="M48" s="64">
        <v>286</v>
      </c>
      <c r="N48" s="64">
        <v>281</v>
      </c>
      <c r="O48" s="65">
        <v>298</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480</v>
      </c>
      <c r="L49" s="64" t="s">
        <v>480</v>
      </c>
      <c r="M49" s="64" t="s">
        <v>480</v>
      </c>
      <c r="N49" s="64" t="s">
        <v>480</v>
      </c>
      <c r="O49" s="65" t="s">
        <v>480</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480</v>
      </c>
      <c r="L50" s="64" t="s">
        <v>480</v>
      </c>
      <c r="M50" s="64" t="s">
        <v>480</v>
      </c>
      <c r="N50" s="64" t="s">
        <v>480</v>
      </c>
      <c r="O50" s="65" t="s">
        <v>480</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480</v>
      </c>
      <c r="L51" s="64">
        <v>0</v>
      </c>
      <c r="M51" s="64">
        <v>0</v>
      </c>
      <c r="N51" s="64">
        <v>0</v>
      </c>
      <c r="O51" s="65" t="s">
        <v>480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1394</v>
      </c>
      <c r="L52" s="64">
        <v>1461</v>
      </c>
      <c r="M52" s="64">
        <v>1499</v>
      </c>
      <c r="N52" s="64">
        <v>1553</v>
      </c>
      <c r="O52" s="65">
        <v>1621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1850</v>
      </c>
      <c r="L53" s="69">
        <v>1917</v>
      </c>
      <c r="M53" s="69">
        <v>1852</v>
      </c>
      <c r="N53" s="69">
        <v>1884</v>
      </c>
      <c r="O53" s="70">
        <v>1887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2016-04-19T02:23:18Z</cp:lastPrinted>
  <dcterms:created xsi:type="dcterms:W3CDTF">2016-02-15T02:04:06Z</dcterms:created>
  <dcterms:modified xsi:type="dcterms:W3CDTF">2016-04-19T04:42:07Z</dcterms:modified>
  <cp:category/>
</cp:coreProperties>
</file>