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460" tabRatio="595" activeTab="0"/>
  </bookViews>
  <sheets>
    <sheet name="普通交付税" sheetId="1" r:id="rId1"/>
    <sheet name="臨時財政対策債" sheetId="2" r:id="rId2"/>
    <sheet name="合計額" sheetId="3" r:id="rId3"/>
  </sheets>
  <externalReferences>
    <externalReference r:id="rId6"/>
  </externalReferences>
  <definedNames>
    <definedName name="_xlnm.Print_Area" localSheetId="2">'合計額'!$A$1:$G$37</definedName>
    <definedName name="_xlnm.Print_Area" localSheetId="0">'普通交付税'!$A$1:$G$37</definedName>
    <definedName name="_xlnm.Print_Area" localSheetId="1">'臨時財政対策債'!$A$1:$G$37</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fullCalcOnLoad="1"/>
</workbook>
</file>

<file path=xl/sharedStrings.xml><?xml version="1.0" encoding="utf-8"?>
<sst xmlns="http://schemas.openxmlformats.org/spreadsheetml/2006/main" count="114" uniqueCount="60">
  <si>
    <t>（単位：千円、％）</t>
  </si>
  <si>
    <t>市町村名</t>
  </si>
  <si>
    <t>増減額</t>
  </si>
  <si>
    <t>増減率</t>
  </si>
  <si>
    <t>A</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</si>
  <si>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</si>
  <si>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</si>
  <si>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</si>
  <si>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</si>
  <si>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</si>
  <si>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</si>
  <si>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</si>
  <si>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</si>
  <si>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</si>
  <si>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</si>
  <si>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</si>
  <si>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</si>
  <si>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</si>
  <si>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</si>
  <si>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</si>
  <si>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</si>
  <si>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</si>
  <si>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</si>
  <si>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</si>
  <si>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</si>
  <si>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</si>
  <si>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</si>
  <si>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</si>
  <si>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</si>
  <si>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市計</t>
  </si>
  <si>
    <t>町村計</t>
  </si>
  <si>
    <t>県計</t>
  </si>
  <si>
    <t>市町村名</t>
  </si>
  <si>
    <t>海陽町</t>
  </si>
  <si>
    <t>吉野川市</t>
  </si>
  <si>
    <t>阿波市</t>
  </si>
  <si>
    <t>美馬市</t>
  </si>
  <si>
    <t>三好市</t>
  </si>
  <si>
    <t>那賀町</t>
  </si>
  <si>
    <t>美波町</t>
  </si>
  <si>
    <t>海陽町</t>
  </si>
  <si>
    <t>つるぎ町</t>
  </si>
  <si>
    <t>東みよし町</t>
  </si>
  <si>
    <t>平成２１年度</t>
  </si>
  <si>
    <t>平成２２年度</t>
  </si>
  <si>
    <t xml:space="preserve"> 　 Ｂ</t>
  </si>
  <si>
    <t>平成２２年度臨時財政対策債発行可能額市町村別一覧</t>
  </si>
  <si>
    <t>平成２２年度普通交付税決定額市町村別一覧</t>
  </si>
  <si>
    <t>A-B　　　 C</t>
  </si>
  <si>
    <t>平成２１年度</t>
  </si>
  <si>
    <t>Ｂ</t>
  </si>
  <si>
    <t>平成２２年度</t>
  </si>
  <si>
    <t>A</t>
  </si>
  <si>
    <t xml:space="preserve"> 　 Ｂ</t>
  </si>
  <si>
    <t>A-B　　　 C</t>
  </si>
  <si>
    <t>C/B　　   Ｄ</t>
  </si>
  <si>
    <t>A-B　   　C</t>
  </si>
  <si>
    <t>C/B　　  Ｄ</t>
  </si>
  <si>
    <t>C/B　  　Ｄ</t>
  </si>
  <si>
    <t>平成２２年度普通交付税及び臨時財政対策債発行可能額の合計額市町村別一覧</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</si>
</sst>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000;[Red]\-#,##0.00000"/>
    <numFmt numFmtId="180" formatCode="#,##0.000000;[Red]\-#,##0.000000"/>
    <numFmt numFmtId="181" formatCode="#,##0.0000000;[Red]\-#,##0.0000000"/>
    <numFmt numFmtId="182" formatCode="#,##0.00000000;[Red]\-#,##0.00000000"/>
    <numFmt numFmtId="183" formatCode="#,##0.000000000;[Red]\-#,##0.000000000"/>
    <numFmt numFmtId="184" formatCode="#,##0.0000000000;[Red]\-#,##0.0000000000"/>
    <numFmt numFmtId="185" formatCode="#,##0.00000000000;[Red]\-#,##0.00000000000"/>
    <numFmt numFmtId="186" formatCode="#,##0.000000000000;[Red]\-#,##0.000000000000"/>
    <numFmt numFmtId="187" formatCode="#,##0.00;&quot;△ &quot;#,##0.00"/>
    <numFmt numFmtId="188" formatCode="#,##0.000;&quot;△ &quot;#,##0.000"/>
    <numFmt numFmtId="189" formatCode="#,##0;&quot;△ &quot;#,##0"/>
    <numFmt numFmtId="190" formatCode="#,##0.0;&quot;△ &quot;#,##0.0"/>
    <numFmt numFmtId="191" formatCode="#,##0_ ;[Red]\-#,##0\ "/>
    <numFmt numFmtId="192" formatCode="#,##0_);\(#,##0\)"/>
    <numFmt numFmtId="193" formatCode="#,##0&quot; &quot;;&quot;△ &quot;#,##0&quot; &quot;"/>
    <numFmt numFmtId="194" formatCode="#,##0.0_ ;[Red]\-#,##0.0\ "/>
    <numFmt numFmtId="195" formatCode="#,##0.00_ ;[Red]\-#,##0.00\ "/>
    <numFmt numFmtId="196" formatCode="#,##0.000_ ;[Red]\-#,##0.000\ "/>
    <numFmt numFmtId="197" formatCode="#,##0.0000_ ;[Red]\-#,##0.0000\ "/>
    <numFmt numFmtId="198" formatCode="#,##0.00000_ ;[Red]\-#,##0.00000\ "/>
    <numFmt numFmtId="199" formatCode="0;&quot;△ &quot;0"/>
    <numFmt numFmtId="200" formatCode="0.0;&quot;△ &quot;0.0"/>
    <numFmt numFmtId="201" formatCode="0.00;&quot;△ &quot;0.00"/>
    <numFmt numFmtId="202" formatCode="0.000;&quot;△ &quot;0.000"/>
    <numFmt numFmtId="203" formatCode="#,##0.0000;&quot;△ &quot;#,##0.0000"/>
    <numFmt numFmtId="204" formatCode="#,##0_);[Red]\(#,##0\)"/>
    <numFmt numFmtId="205" formatCode="0.0"/>
    <numFmt numFmtId="206" formatCode="&quot;\&quot;#,##0;\-&quot;\&quot;#,##0"/>
    <numFmt numFmtId="207" formatCode="&quot;\&quot;#,##0;[Red]\-&quot;\&quot;#,##0"/>
    <numFmt numFmtId="208" formatCode="#,##0.0%"/>
    <numFmt numFmtId="209" formatCode="#,##0_ "/>
    <numFmt numFmtId="210" formatCode="0.0%"/>
    <numFmt numFmtId="211" formatCode="0_ "/>
    <numFmt numFmtId="212" formatCode="0.00000"/>
    <numFmt numFmtId="213" formatCode="0.0_ ;[Red]\-0.0\ "/>
    <numFmt numFmtId="214" formatCode="0.0_ "/>
    <numFmt numFmtId="215" formatCode="#,##0.0"/>
    <numFmt numFmtId="216" formatCode="0.000"/>
    <numFmt numFmtId="217" formatCode="0.000_ "/>
    <numFmt numFmtId="218" formatCode="0.00_ "/>
    <numFmt numFmtId="219" formatCode="0.000%"/>
    <numFmt numFmtId="220" formatCode="0.000000000"/>
    <numFmt numFmtId="221" formatCode="0_ ;[Red]\-0\ "/>
    <numFmt numFmtId="222" formatCode="0.000000"/>
    <numFmt numFmtId="223" formatCode="0.00_ ;[Red]\-0.00\ "/>
    <numFmt numFmtId="224" formatCode="0_);[Red]\(0\)"/>
    <numFmt numFmtId="225" formatCode="#,##0.00_);[Red]\(#,##0.00\)"/>
    <numFmt numFmtId="226" formatCode="0.00_);[Red]\(0.00\)"/>
    <numFmt numFmtId="227" formatCode="0.0000%"/>
    <numFmt numFmtId="228" formatCode="0.00000%"/>
    <numFmt numFmtId="229" formatCode="[&lt;=999]000;[&lt;=99999]000\-00;000\-0000"/>
    <numFmt numFmtId="230" formatCode="_ * #,##0.0_ ;_ * \-#,##0.0_ ;_ * &quot;-&quot;?_ ;_ @_ "/>
    <numFmt numFmtId="231" formatCode="_ * #,##0.000_ ;_ * \-#,##0.000_ ;_ * &quot;-&quot;???_ ;_ @_ "/>
    <numFmt numFmtId="232" formatCode="_ * #,##0.0000_ ;_ * \-#,##0.0000_ ;_ * &quot;-&quot;????_ ;_ @_ "/>
    <numFmt numFmtId="233" formatCode="_ * #,##0.000000_ ;_ * \-#,##0.000000_ ;_ * &quot;-&quot;??????_ ;_ @_ "/>
    <numFmt numFmtId="234" formatCode="_ * #,##0_ ;_ * \-#,##0_ ;_ * &quot;-&quot;_ ;@"/>
    <numFmt numFmtId="235" formatCode="#,##0.00000;&quot;△ &quot;#,##0.00000"/>
    <numFmt numFmtId="236" formatCode="0.0000;&quot;△ &quot;0.0000"/>
    <numFmt numFmtId="237" formatCode="#,##0;&quot;▲ &quot;#,##0"/>
    <numFmt numFmtId="238" formatCode="#,##0.0;&quot;▲ &quot;#,##0.0"/>
  </numFmts>
  <fonts count="9">
    <font>
      <sz val="10"/>
      <name val="ＭＳ Ｐゴシック"/>
      <family val="3"/>
    </font>
    <font>
      <sz val="11"/>
      <name val="ＭＳ Ｐゴシック"/>
      <family val="0"/>
    </font>
    <font>
      <u val="single"/>
      <sz val="9.55"/>
      <color indexed="12"/>
      <name val="ＭＳ 明朝"/>
      <family val="1"/>
    </font>
    <font>
      <u val="single"/>
      <sz val="9.55"/>
      <color indexed="36"/>
      <name val="ＭＳ 明朝"/>
      <family val="1"/>
    </font>
    <font>
      <sz val="6"/>
      <name val="ＭＳ Ｐゴシック"/>
      <family val="3"/>
    </font>
    <font>
      <u val="single"/>
      <sz val="12"/>
      <name val="ＭＳ Ｐゴシック"/>
      <family val="3"/>
    </font>
    <font>
      <u val="single"/>
      <sz val="11"/>
      <name val="ＭＳ Ｐゴシック"/>
      <family val="3"/>
    </font>
    <font>
      <sz val="12"/>
      <name val="ＭＳ 明朝"/>
      <family val="1"/>
    </font>
    <font>
      <b/>
      <u val="single"/>
      <sz val="12"/>
      <name val="ＭＳ Ｐゴシック"/>
      <family val="3"/>
    </font>
  </fonts>
  <fills count="2">
    <fill>
      <patternFill/>
    </fill>
    <fill>
      <patternFill patternType="gray125"/>
    </fill>
  </fills>
  <borders count="57">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medium"/>
    </border>
    <border>
      <left style="medium"/>
      <right style="thin"/>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1" fontId="7" fillId="0" borderId="0">
      <alignment/>
      <protection/>
    </xf>
    <xf numFmtId="230" fontId="7" fillId="0" borderId="0">
      <alignment/>
      <protection/>
    </xf>
    <xf numFmtId="231" fontId="7" fillId="0" borderId="0">
      <alignment/>
      <protection/>
    </xf>
    <xf numFmtId="232" fontId="7" fillId="0" borderId="0">
      <alignment/>
      <protection/>
    </xf>
    <xf numFmtId="233" fontId="7" fillId="0" borderId="0">
      <alignment/>
      <protection/>
    </xf>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cellStyleXfs>
  <cellXfs count="158">
    <xf numFmtId="0" fontId="0" fillId="0" borderId="0" xfId="0" applyAlignment="1">
      <alignment vertical="center"/>
    </xf>
    <xf numFmtId="38" fontId="1" fillId="0" borderId="0" xfId="22" applyFont="1" applyAlignment="1">
      <alignment vertical="center"/>
    </xf>
    <xf numFmtId="38" fontId="1" fillId="0" borderId="1" xfId="22" applyFont="1" applyBorder="1" applyAlignment="1">
      <alignment vertical="center"/>
    </xf>
    <xf numFmtId="38" fontId="1" fillId="0" borderId="1" xfId="22" applyFont="1" applyBorder="1" applyAlignment="1">
      <alignment horizontal="right" vertical="center"/>
    </xf>
    <xf numFmtId="38" fontId="1" fillId="0" borderId="2" xfId="22" applyFont="1" applyBorder="1" applyAlignment="1">
      <alignment horizontal="center" vertical="center"/>
    </xf>
    <xf numFmtId="38" fontId="1" fillId="0" borderId="3" xfId="22" applyFont="1" applyBorder="1" applyAlignment="1">
      <alignment horizontal="center" vertical="center"/>
    </xf>
    <xf numFmtId="38" fontId="1" fillId="0" borderId="4" xfId="22" applyFont="1" applyBorder="1" applyAlignment="1">
      <alignment horizontal="center" vertical="center"/>
    </xf>
    <xf numFmtId="38" fontId="1" fillId="0" borderId="5" xfId="22" applyFont="1" applyBorder="1" applyAlignment="1">
      <alignment horizontal="right" vertical="center"/>
    </xf>
    <xf numFmtId="38" fontId="1" fillId="0" borderId="6" xfId="22" applyFont="1" applyBorder="1" applyAlignment="1">
      <alignment horizontal="right" vertical="center"/>
    </xf>
    <xf numFmtId="38" fontId="1" fillId="0" borderId="7" xfId="22" applyFont="1" applyBorder="1" applyAlignment="1">
      <alignment horizontal="right" vertical="center"/>
    </xf>
    <xf numFmtId="38" fontId="1" fillId="0" borderId="8" xfId="22" applyFont="1" applyBorder="1" applyAlignment="1">
      <alignment horizontal="distributed" vertical="center"/>
    </xf>
    <xf numFmtId="38" fontId="1" fillId="0" borderId="9" xfId="22" applyFont="1" applyBorder="1" applyAlignment="1">
      <alignment horizontal="distributed" vertical="center"/>
    </xf>
    <xf numFmtId="189" fontId="1" fillId="0" borderId="0" xfId="22" applyNumberFormat="1" applyFont="1" applyFill="1" applyBorder="1" applyAlignment="1">
      <alignment vertical="center"/>
    </xf>
    <xf numFmtId="38" fontId="6" fillId="0" borderId="0" xfId="22" applyFont="1" applyAlignment="1">
      <alignment horizontal="left" vertical="center" indent="1"/>
    </xf>
    <xf numFmtId="38" fontId="5" fillId="0" borderId="0" xfId="22" applyFont="1" applyAlignment="1">
      <alignment horizontal="left" vertical="center" indent="4"/>
    </xf>
    <xf numFmtId="38" fontId="1" fillId="0" borderId="0" xfId="22" applyFont="1" applyBorder="1" applyAlignment="1">
      <alignment vertical="center"/>
    </xf>
    <xf numFmtId="38" fontId="1" fillId="0" borderId="0" xfId="22" applyFont="1" applyFill="1" applyAlignment="1">
      <alignment vertical="center"/>
    </xf>
    <xf numFmtId="189" fontId="1" fillId="0" borderId="10" xfId="22" applyNumberFormat="1" applyFont="1" applyFill="1" applyBorder="1" applyAlignment="1">
      <alignment vertical="center"/>
    </xf>
    <xf numFmtId="38" fontId="1" fillId="0" borderId="6" xfId="22" applyFont="1" applyFill="1" applyBorder="1" applyAlignment="1">
      <alignment horizontal="right" vertical="center"/>
    </xf>
    <xf numFmtId="38" fontId="8" fillId="0" borderId="0" xfId="22" applyFont="1" applyAlignment="1">
      <alignment horizontal="center" vertical="center"/>
    </xf>
    <xf numFmtId="38" fontId="1" fillId="0" borderId="8" xfId="22" applyFont="1" applyFill="1" applyBorder="1" applyAlignment="1">
      <alignment horizontal="distributed" vertical="center"/>
    </xf>
    <xf numFmtId="38" fontId="1" fillId="0" borderId="0" xfId="22" applyFont="1" applyAlignment="1">
      <alignment horizontal="center" vertical="center"/>
    </xf>
    <xf numFmtId="38" fontId="1" fillId="0" borderId="0" xfId="22" applyFont="1" applyFill="1" applyAlignment="1" applyProtection="1">
      <alignment vertical="center"/>
      <protection locked="0"/>
    </xf>
    <xf numFmtId="38" fontId="1" fillId="0" borderId="0" xfId="22" applyFont="1" applyAlignment="1">
      <alignment horizontal="distributed" vertical="center"/>
    </xf>
    <xf numFmtId="58" fontId="1" fillId="0" borderId="0" xfId="22" applyNumberFormat="1" applyFont="1" applyAlignment="1">
      <alignment vertical="center"/>
    </xf>
    <xf numFmtId="38" fontId="1" fillId="0" borderId="11" xfId="22" applyFont="1" applyBorder="1" applyAlignment="1">
      <alignment horizontal="center" vertical="center"/>
    </xf>
    <xf numFmtId="38" fontId="1" fillId="0" borderId="12" xfId="22" applyFont="1" applyBorder="1" applyAlignment="1">
      <alignment horizontal="center" vertical="center"/>
    </xf>
    <xf numFmtId="38" fontId="1" fillId="0" borderId="13" xfId="22" applyFont="1" applyBorder="1" applyAlignment="1">
      <alignment vertical="center"/>
    </xf>
    <xf numFmtId="38" fontId="1" fillId="0" borderId="14" xfId="22" applyFont="1" applyBorder="1" applyAlignment="1">
      <alignment vertical="center"/>
    </xf>
    <xf numFmtId="38" fontId="1" fillId="0" borderId="15" xfId="22" applyFont="1" applyBorder="1" applyAlignment="1">
      <alignment vertical="center"/>
    </xf>
    <xf numFmtId="38" fontId="1" fillId="0" borderId="16" xfId="22" applyFont="1" applyBorder="1" applyAlignment="1">
      <alignment horizontal="distributed" vertical="center"/>
    </xf>
    <xf numFmtId="189" fontId="1" fillId="0" borderId="17" xfId="22" applyNumberFormat="1" applyFont="1" applyBorder="1" applyAlignment="1">
      <alignment vertical="center"/>
    </xf>
    <xf numFmtId="38" fontId="1" fillId="0" borderId="18" xfId="22" applyFont="1" applyBorder="1" applyAlignment="1">
      <alignment vertical="center"/>
    </xf>
    <xf numFmtId="189" fontId="1" fillId="0" borderId="10" xfId="22" applyNumberFormat="1" applyFont="1" applyBorder="1" applyAlignment="1">
      <alignment vertical="center"/>
    </xf>
    <xf numFmtId="38" fontId="1" fillId="0" borderId="19" xfId="22" applyFont="1" applyBorder="1" applyAlignment="1">
      <alignment vertical="center"/>
    </xf>
    <xf numFmtId="189" fontId="1" fillId="0" borderId="20" xfId="22" applyNumberFormat="1" applyFont="1" applyBorder="1" applyAlignment="1">
      <alignment vertical="center"/>
    </xf>
    <xf numFmtId="38" fontId="1" fillId="0" borderId="21" xfId="22" applyFont="1" applyBorder="1" applyAlignment="1">
      <alignment vertical="center"/>
    </xf>
    <xf numFmtId="38" fontId="1" fillId="0" borderId="22" xfId="22" applyFont="1" applyBorder="1" applyAlignment="1">
      <alignment horizontal="distributed" vertical="center"/>
    </xf>
    <xf numFmtId="189" fontId="1" fillId="0" borderId="23" xfId="22" applyNumberFormat="1" applyFont="1" applyBorder="1" applyAlignment="1">
      <alignment vertical="center"/>
    </xf>
    <xf numFmtId="38" fontId="1" fillId="0" borderId="24" xfId="22" applyFont="1" applyBorder="1" applyAlignment="1">
      <alignment vertical="center"/>
    </xf>
    <xf numFmtId="38" fontId="1" fillId="0" borderId="25" xfId="22" applyFont="1" applyBorder="1" applyAlignment="1">
      <alignment horizontal="distributed" vertical="center"/>
    </xf>
    <xf numFmtId="189" fontId="1" fillId="0" borderId="26" xfId="22" applyNumberFormat="1" applyFont="1" applyBorder="1" applyAlignment="1">
      <alignment vertical="center"/>
    </xf>
    <xf numFmtId="38" fontId="1" fillId="0" borderId="0" xfId="22" applyFont="1" applyFill="1" applyAlignment="1">
      <alignment horizontal="distributed" vertical="center"/>
    </xf>
    <xf numFmtId="58" fontId="1" fillId="0" borderId="0" xfId="22" applyNumberFormat="1" applyFont="1" applyFill="1" applyAlignment="1">
      <alignment vertical="center"/>
    </xf>
    <xf numFmtId="38" fontId="8" fillId="0" borderId="0" xfId="22" applyFont="1" applyFill="1" applyAlignment="1" applyProtection="1">
      <alignment horizontal="left" vertical="center" indent="1"/>
      <protection locked="0"/>
    </xf>
    <xf numFmtId="38" fontId="8" fillId="0" borderId="0" xfId="22" applyFont="1" applyFill="1" applyAlignment="1">
      <alignment horizontal="left" vertical="center" indent="1"/>
    </xf>
    <xf numFmtId="38" fontId="5" fillId="0" borderId="0" xfId="22" applyFont="1" applyFill="1" applyAlignment="1">
      <alignment horizontal="left" vertical="center" indent="1"/>
    </xf>
    <xf numFmtId="38" fontId="1" fillId="0" borderId="1" xfId="22" applyFont="1" applyFill="1" applyBorder="1" applyAlignment="1">
      <alignment vertical="center"/>
    </xf>
    <xf numFmtId="38" fontId="1" fillId="0" borderId="1" xfId="22" applyFont="1" applyFill="1" applyBorder="1" applyAlignment="1">
      <alignment horizontal="right" vertical="center"/>
    </xf>
    <xf numFmtId="38" fontId="1" fillId="0" borderId="11" xfId="22" applyFont="1" applyFill="1" applyBorder="1" applyAlignment="1">
      <alignment horizontal="center" vertical="center"/>
    </xf>
    <xf numFmtId="38" fontId="1" fillId="0" borderId="12" xfId="22" applyFont="1" applyFill="1" applyBorder="1" applyAlignment="1">
      <alignment horizontal="center" vertical="center"/>
    </xf>
    <xf numFmtId="38" fontId="1" fillId="0" borderId="2" xfId="22" applyFont="1" applyFill="1" applyBorder="1" applyAlignment="1" applyProtection="1">
      <alignment horizontal="center" vertical="center"/>
      <protection locked="0"/>
    </xf>
    <xf numFmtId="38" fontId="1" fillId="0" borderId="3" xfId="22" applyFont="1" applyFill="1" applyBorder="1" applyAlignment="1" applyProtection="1">
      <alignment horizontal="center" vertical="center"/>
      <protection locked="0"/>
    </xf>
    <xf numFmtId="38" fontId="1" fillId="0" borderId="3" xfId="22" applyFont="1" applyFill="1" applyBorder="1" applyAlignment="1">
      <alignment horizontal="center" vertical="center"/>
    </xf>
    <xf numFmtId="38" fontId="1" fillId="0" borderId="4" xfId="22" applyFont="1" applyFill="1" applyBorder="1" applyAlignment="1">
      <alignment horizontal="center" vertical="center"/>
    </xf>
    <xf numFmtId="38" fontId="1" fillId="0" borderId="0" xfId="22" applyFont="1" applyFill="1" applyAlignment="1">
      <alignment horizontal="center" vertical="center"/>
    </xf>
    <xf numFmtId="38" fontId="1" fillId="0" borderId="13" xfId="22" applyFont="1" applyFill="1" applyBorder="1" applyAlignment="1">
      <alignment vertical="center"/>
    </xf>
    <xf numFmtId="38" fontId="1" fillId="0" borderId="14" xfId="22" applyFont="1" applyFill="1" applyBorder="1" applyAlignment="1">
      <alignment vertical="center"/>
    </xf>
    <xf numFmtId="38" fontId="1" fillId="0" borderId="27" xfId="22" applyFont="1" applyFill="1" applyBorder="1" applyAlignment="1">
      <alignment horizontal="right" vertical="center"/>
    </xf>
    <xf numFmtId="38" fontId="1" fillId="0" borderId="5" xfId="22" applyFont="1" applyFill="1" applyBorder="1" applyAlignment="1">
      <alignment horizontal="right" vertical="center"/>
    </xf>
    <xf numFmtId="38" fontId="1" fillId="0" borderId="7" xfId="22" applyFont="1" applyFill="1" applyBorder="1" applyAlignment="1">
      <alignment horizontal="right" vertical="center"/>
    </xf>
    <xf numFmtId="38" fontId="1" fillId="0" borderId="15" xfId="22" applyFont="1" applyFill="1" applyBorder="1" applyAlignment="1">
      <alignment vertical="center"/>
    </xf>
    <xf numFmtId="38" fontId="1" fillId="0" borderId="16" xfId="22" applyFont="1" applyFill="1" applyBorder="1" applyAlignment="1">
      <alignment horizontal="distributed" vertical="center"/>
    </xf>
    <xf numFmtId="189" fontId="1" fillId="0" borderId="17" xfId="22" applyNumberFormat="1" applyFont="1" applyFill="1" applyBorder="1" applyAlignment="1">
      <alignment vertical="center"/>
    </xf>
    <xf numFmtId="237" fontId="1" fillId="0" borderId="28" xfId="22" applyNumberFormat="1" applyFont="1" applyFill="1" applyBorder="1" applyAlignment="1" applyProtection="1">
      <alignment vertical="center"/>
      <protection locked="0"/>
    </xf>
    <xf numFmtId="237" fontId="1" fillId="0" borderId="29" xfId="22" applyNumberFormat="1" applyFont="1" applyFill="1" applyBorder="1" applyAlignment="1" applyProtection="1">
      <alignment vertical="center"/>
      <protection locked="0"/>
    </xf>
    <xf numFmtId="237" fontId="1" fillId="0" borderId="30" xfId="22" applyNumberFormat="1" applyFont="1" applyFill="1" applyBorder="1" applyAlignment="1">
      <alignment vertical="center"/>
    </xf>
    <xf numFmtId="238" fontId="1" fillId="0" borderId="31" xfId="22" applyNumberFormat="1" applyFont="1" applyFill="1" applyBorder="1" applyAlignment="1">
      <alignment vertical="center"/>
    </xf>
    <xf numFmtId="38" fontId="1" fillId="0" borderId="18" xfId="22" applyFont="1" applyFill="1" applyBorder="1" applyAlignment="1">
      <alignment vertical="center"/>
    </xf>
    <xf numFmtId="237" fontId="1" fillId="0" borderId="32" xfId="22" applyNumberFormat="1" applyFont="1" applyFill="1" applyBorder="1" applyAlignment="1" applyProtection="1">
      <alignment vertical="center"/>
      <protection locked="0"/>
    </xf>
    <xf numFmtId="237" fontId="1" fillId="0" borderId="33" xfId="22" applyNumberFormat="1" applyFont="1" applyFill="1" applyBorder="1" applyAlignment="1" applyProtection="1">
      <alignment vertical="center"/>
      <protection locked="0"/>
    </xf>
    <xf numFmtId="237" fontId="1" fillId="0" borderId="34" xfId="22" applyNumberFormat="1" applyFont="1" applyFill="1" applyBorder="1" applyAlignment="1">
      <alignment vertical="center"/>
    </xf>
    <xf numFmtId="238" fontId="1" fillId="0" borderId="35" xfId="22" applyNumberFormat="1" applyFont="1" applyFill="1" applyBorder="1" applyAlignment="1">
      <alignment vertical="center"/>
    </xf>
    <xf numFmtId="238" fontId="1" fillId="0" borderId="35" xfId="22" applyNumberFormat="1" applyFont="1" applyFill="1" applyBorder="1" applyAlignment="1">
      <alignment horizontal="right" vertical="center"/>
    </xf>
    <xf numFmtId="38" fontId="1" fillId="0" borderId="19" xfId="22" applyFont="1" applyFill="1" applyBorder="1" applyAlignment="1">
      <alignment vertical="center"/>
    </xf>
    <xf numFmtId="38" fontId="1" fillId="0" borderId="9" xfId="22" applyFont="1" applyFill="1" applyBorder="1" applyAlignment="1">
      <alignment horizontal="distributed" vertical="center"/>
    </xf>
    <xf numFmtId="189" fontId="1" fillId="0" borderId="20" xfId="22" applyNumberFormat="1" applyFont="1" applyFill="1" applyBorder="1" applyAlignment="1">
      <alignment vertical="center"/>
    </xf>
    <xf numFmtId="237" fontId="1" fillId="0" borderId="36" xfId="22" applyNumberFormat="1" applyFont="1" applyFill="1" applyBorder="1" applyAlignment="1" applyProtection="1">
      <alignment vertical="center"/>
      <protection locked="0"/>
    </xf>
    <xf numFmtId="237" fontId="1" fillId="0" borderId="37" xfId="22" applyNumberFormat="1" applyFont="1" applyFill="1" applyBorder="1" applyAlignment="1" applyProtection="1">
      <alignment vertical="center"/>
      <protection locked="0"/>
    </xf>
    <xf numFmtId="237" fontId="1" fillId="0" borderId="38" xfId="22" applyNumberFormat="1" applyFont="1" applyFill="1" applyBorder="1" applyAlignment="1">
      <alignment vertical="center"/>
    </xf>
    <xf numFmtId="238" fontId="1" fillId="0" borderId="39" xfId="22" applyNumberFormat="1" applyFont="1" applyFill="1" applyBorder="1" applyAlignment="1">
      <alignment vertical="center"/>
    </xf>
    <xf numFmtId="38" fontId="1" fillId="0" borderId="21" xfId="22" applyFont="1" applyFill="1" applyBorder="1" applyAlignment="1">
      <alignment vertical="center"/>
    </xf>
    <xf numFmtId="38" fontId="1" fillId="0" borderId="22" xfId="22" applyFont="1" applyFill="1" applyBorder="1" applyAlignment="1">
      <alignment horizontal="distributed" vertical="center"/>
    </xf>
    <xf numFmtId="189" fontId="1" fillId="0" borderId="23" xfId="22" applyNumberFormat="1" applyFont="1" applyFill="1" applyBorder="1" applyAlignment="1">
      <alignment vertical="center"/>
    </xf>
    <xf numFmtId="237" fontId="1" fillId="0" borderId="40" xfId="22" applyNumberFormat="1" applyFont="1" applyFill="1" applyBorder="1" applyAlignment="1">
      <alignment vertical="center"/>
    </xf>
    <xf numFmtId="237" fontId="1" fillId="0" borderId="41" xfId="22" applyNumberFormat="1" applyFont="1" applyFill="1" applyBorder="1" applyAlignment="1">
      <alignment vertical="center"/>
    </xf>
    <xf numFmtId="237" fontId="1" fillId="0" borderId="42" xfId="22" applyNumberFormat="1" applyFont="1" applyFill="1" applyBorder="1" applyAlignment="1">
      <alignment vertical="center"/>
    </xf>
    <xf numFmtId="238" fontId="1" fillId="0" borderId="43" xfId="22" applyNumberFormat="1" applyFont="1" applyFill="1" applyBorder="1" applyAlignment="1">
      <alignment vertical="center"/>
    </xf>
    <xf numFmtId="38" fontId="1" fillId="0" borderId="24" xfId="22" applyFont="1" applyFill="1" applyBorder="1" applyAlignment="1">
      <alignment vertical="center"/>
    </xf>
    <xf numFmtId="38" fontId="1" fillId="0" borderId="25" xfId="22" applyFont="1" applyFill="1" applyBorder="1" applyAlignment="1">
      <alignment horizontal="distributed" vertical="center"/>
    </xf>
    <xf numFmtId="189" fontId="1" fillId="0" borderId="26" xfId="22" applyNumberFormat="1" applyFont="1" applyFill="1" applyBorder="1" applyAlignment="1">
      <alignment vertical="center"/>
    </xf>
    <xf numFmtId="237" fontId="1" fillId="0" borderId="44" xfId="22" applyNumberFormat="1" applyFont="1" applyFill="1" applyBorder="1" applyAlignment="1">
      <alignment vertical="center"/>
    </xf>
    <xf numFmtId="237" fontId="1" fillId="0" borderId="45" xfId="22" applyNumberFormat="1" applyFont="1" applyFill="1" applyBorder="1" applyAlignment="1">
      <alignment vertical="center"/>
    </xf>
    <xf numFmtId="237" fontId="1" fillId="0" borderId="46" xfId="22" applyNumberFormat="1" applyFont="1" applyFill="1" applyBorder="1" applyAlignment="1">
      <alignment vertical="center"/>
    </xf>
    <xf numFmtId="238" fontId="1" fillId="0" borderId="47" xfId="22" applyNumberFormat="1" applyFont="1" applyFill="1" applyBorder="1" applyAlignment="1">
      <alignment vertical="center"/>
    </xf>
    <xf numFmtId="38" fontId="1" fillId="0" borderId="48" xfId="22" applyFont="1" applyFill="1" applyBorder="1" applyAlignment="1">
      <alignment vertical="center"/>
    </xf>
    <xf numFmtId="38" fontId="1" fillId="0" borderId="49" xfId="22" applyFont="1" applyFill="1" applyBorder="1" applyAlignment="1">
      <alignment horizontal="distributed" vertical="center"/>
    </xf>
    <xf numFmtId="189" fontId="1" fillId="0" borderId="50" xfId="22" applyNumberFormat="1" applyFont="1" applyFill="1" applyBorder="1" applyAlignment="1">
      <alignment vertical="center"/>
    </xf>
    <xf numFmtId="237" fontId="1" fillId="0" borderId="51" xfId="22" applyNumberFormat="1" applyFont="1" applyFill="1" applyBorder="1" applyAlignment="1">
      <alignment vertical="center"/>
    </xf>
    <xf numFmtId="237" fontId="1" fillId="0" borderId="52" xfId="22" applyNumberFormat="1" applyFont="1" applyFill="1" applyBorder="1" applyAlignment="1">
      <alignment vertical="center"/>
    </xf>
    <xf numFmtId="237" fontId="1" fillId="0" borderId="53" xfId="22" applyNumberFormat="1" applyFont="1" applyFill="1" applyBorder="1" applyAlignment="1">
      <alignment vertical="center"/>
    </xf>
    <xf numFmtId="238" fontId="1" fillId="0" borderId="7" xfId="22" applyNumberFormat="1" applyFont="1" applyFill="1" applyBorder="1" applyAlignment="1">
      <alignment vertical="center"/>
    </xf>
    <xf numFmtId="38" fontId="1" fillId="0" borderId="0" xfId="22" applyFont="1" applyFill="1" applyBorder="1" applyAlignment="1">
      <alignment vertical="center"/>
    </xf>
    <xf numFmtId="38" fontId="1" fillId="0" borderId="0" xfId="22" applyFont="1" applyFill="1" applyBorder="1" applyAlignment="1">
      <alignment horizontal="distributed" vertical="center"/>
    </xf>
    <xf numFmtId="237" fontId="1" fillId="0" borderId="0" xfId="22" applyNumberFormat="1" applyFont="1" applyFill="1" applyBorder="1" applyAlignment="1">
      <alignment vertical="center"/>
    </xf>
    <xf numFmtId="238" fontId="1" fillId="0" borderId="0" xfId="22" applyNumberFormat="1" applyFont="1" applyFill="1" applyBorder="1" applyAlignment="1">
      <alignment vertical="center"/>
    </xf>
    <xf numFmtId="38" fontId="1" fillId="0" borderId="0" xfId="22" applyFont="1" applyFill="1" applyAlignment="1" applyProtection="1">
      <alignment horizontal="left" vertical="center"/>
      <protection locked="0"/>
    </xf>
    <xf numFmtId="183" fontId="1" fillId="0" borderId="0" xfId="22" applyNumberFormat="1" applyFont="1" applyFill="1" applyBorder="1" applyAlignment="1" applyProtection="1">
      <alignment vertical="center"/>
      <protection locked="0"/>
    </xf>
    <xf numFmtId="38" fontId="1" fillId="0" borderId="0" xfId="22" applyFont="1" applyFill="1" applyAlignment="1" applyProtection="1">
      <alignment horizontal="distributed" vertical="center"/>
      <protection locked="0"/>
    </xf>
    <xf numFmtId="38" fontId="8" fillId="0" borderId="0" xfId="22" applyFont="1" applyFill="1" applyAlignment="1" applyProtection="1">
      <alignment vertical="center"/>
      <protection locked="0"/>
    </xf>
    <xf numFmtId="38" fontId="5" fillId="0" borderId="0" xfId="22" applyFont="1" applyFill="1" applyAlignment="1">
      <alignment vertical="center"/>
    </xf>
    <xf numFmtId="58" fontId="1" fillId="0" borderId="0" xfId="22" applyNumberFormat="1" applyFont="1" applyFill="1" applyAlignment="1">
      <alignment horizontal="right" vertical="center" shrinkToFit="1"/>
    </xf>
    <xf numFmtId="189" fontId="1" fillId="0" borderId="29" xfId="22" applyNumberFormat="1" applyFont="1" applyFill="1" applyBorder="1" applyAlignment="1" applyProtection="1">
      <alignment vertical="center"/>
      <protection/>
    </xf>
    <xf numFmtId="189" fontId="1" fillId="0" borderId="30" xfId="22" applyNumberFormat="1" applyFont="1" applyFill="1" applyBorder="1" applyAlignment="1" applyProtection="1">
      <alignment vertical="center"/>
      <protection locked="0"/>
    </xf>
    <xf numFmtId="189" fontId="1" fillId="0" borderId="30" xfId="22" applyNumberFormat="1" applyFont="1" applyFill="1" applyBorder="1" applyAlignment="1">
      <alignment vertical="center"/>
    </xf>
    <xf numFmtId="190" fontId="1" fillId="0" borderId="31" xfId="15" applyNumberFormat="1" applyFont="1" applyFill="1" applyBorder="1" applyAlignment="1">
      <alignment vertical="center"/>
    </xf>
    <xf numFmtId="189" fontId="1" fillId="0" borderId="33" xfId="22" applyNumberFormat="1" applyFont="1" applyFill="1" applyBorder="1" applyAlignment="1" applyProtection="1">
      <alignment vertical="center"/>
      <protection/>
    </xf>
    <xf numFmtId="189" fontId="1" fillId="0" borderId="34" xfId="22" applyNumberFormat="1" applyFont="1" applyFill="1" applyBorder="1" applyAlignment="1" applyProtection="1">
      <alignment vertical="center"/>
      <protection locked="0"/>
    </xf>
    <xf numFmtId="189" fontId="1" fillId="0" borderId="34" xfId="22" applyNumberFormat="1" applyFont="1" applyFill="1" applyBorder="1" applyAlignment="1">
      <alignment vertical="center"/>
    </xf>
    <xf numFmtId="190" fontId="1" fillId="0" borderId="35" xfId="15" applyNumberFormat="1" applyFont="1" applyFill="1" applyBorder="1" applyAlignment="1">
      <alignment vertical="center"/>
    </xf>
    <xf numFmtId="189" fontId="1" fillId="0" borderId="37" xfId="22" applyNumberFormat="1" applyFont="1" applyFill="1" applyBorder="1" applyAlignment="1" applyProtection="1">
      <alignment vertical="center"/>
      <protection/>
    </xf>
    <xf numFmtId="189" fontId="1" fillId="0" borderId="38" xfId="22" applyNumberFormat="1" applyFont="1" applyFill="1" applyBorder="1" applyAlignment="1" applyProtection="1">
      <alignment vertical="center"/>
      <protection locked="0"/>
    </xf>
    <xf numFmtId="189" fontId="1" fillId="0" borderId="38" xfId="22" applyNumberFormat="1" applyFont="1" applyFill="1" applyBorder="1" applyAlignment="1">
      <alignment vertical="center"/>
    </xf>
    <xf numFmtId="190" fontId="1" fillId="0" borderId="39" xfId="15" applyNumberFormat="1" applyFont="1" applyFill="1" applyBorder="1" applyAlignment="1">
      <alignment vertical="center"/>
    </xf>
    <xf numFmtId="189" fontId="1" fillId="0" borderId="41" xfId="22" applyNumberFormat="1" applyFont="1" applyFill="1" applyBorder="1" applyAlignment="1">
      <alignment vertical="center"/>
    </xf>
    <xf numFmtId="189" fontId="1" fillId="0" borderId="42" xfId="22" applyNumberFormat="1" applyFont="1" applyFill="1" applyBorder="1" applyAlignment="1">
      <alignment vertical="center"/>
    </xf>
    <xf numFmtId="190" fontId="1" fillId="0" borderId="43" xfId="15" applyNumberFormat="1" applyFont="1" applyFill="1" applyBorder="1" applyAlignment="1">
      <alignment vertical="center"/>
    </xf>
    <xf numFmtId="189" fontId="1" fillId="0" borderId="45" xfId="22" applyNumberFormat="1" applyFont="1" applyFill="1" applyBorder="1" applyAlignment="1">
      <alignment vertical="center"/>
    </xf>
    <xf numFmtId="189" fontId="1" fillId="0" borderId="46" xfId="22" applyNumberFormat="1" applyFont="1" applyFill="1" applyBorder="1" applyAlignment="1">
      <alignment vertical="center"/>
    </xf>
    <xf numFmtId="190" fontId="1" fillId="0" borderId="47" xfId="15" applyNumberFormat="1" applyFont="1" applyFill="1" applyBorder="1" applyAlignment="1">
      <alignment vertical="center"/>
    </xf>
    <xf numFmtId="189" fontId="1" fillId="0" borderId="52" xfId="22" applyNumberFormat="1" applyFont="1" applyFill="1" applyBorder="1" applyAlignment="1">
      <alignment vertical="center"/>
    </xf>
    <xf numFmtId="189" fontId="1" fillId="0" borderId="53" xfId="22" applyNumberFormat="1" applyFont="1" applyFill="1" applyBorder="1" applyAlignment="1">
      <alignment vertical="center"/>
    </xf>
    <xf numFmtId="190" fontId="1" fillId="0" borderId="7" xfId="15" applyNumberFormat="1" applyFont="1" applyFill="1" applyBorder="1" applyAlignment="1">
      <alignment vertical="center"/>
    </xf>
    <xf numFmtId="190" fontId="1" fillId="0" borderId="0" xfId="15" applyNumberFormat="1" applyFont="1" applyFill="1" applyBorder="1" applyAlignment="1">
      <alignment vertical="center"/>
    </xf>
    <xf numFmtId="183" fontId="1" fillId="0" borderId="0" xfId="22" applyNumberFormat="1" applyFont="1" applyFill="1" applyBorder="1" applyAlignment="1">
      <alignment vertical="center"/>
    </xf>
    <xf numFmtId="189" fontId="1" fillId="0" borderId="29" xfId="22" applyNumberFormat="1" applyFont="1" applyBorder="1" applyAlignment="1">
      <alignment vertical="center"/>
    </xf>
    <xf numFmtId="189" fontId="1" fillId="0" borderId="30" xfId="22" applyNumberFormat="1" applyFont="1" applyBorder="1" applyAlignment="1">
      <alignment vertical="center"/>
    </xf>
    <xf numFmtId="190" fontId="1" fillId="0" borderId="31" xfId="22" applyNumberFormat="1" applyFont="1" applyBorder="1" applyAlignment="1">
      <alignment vertical="center"/>
    </xf>
    <xf numFmtId="189" fontId="1" fillId="0" borderId="33" xfId="22" applyNumberFormat="1" applyFont="1" applyBorder="1" applyAlignment="1">
      <alignment vertical="center"/>
    </xf>
    <xf numFmtId="189" fontId="1" fillId="0" borderId="34" xfId="22" applyNumberFormat="1" applyFont="1" applyBorder="1" applyAlignment="1">
      <alignment vertical="center"/>
    </xf>
    <xf numFmtId="190" fontId="1" fillId="0" borderId="35" xfId="22" applyNumberFormat="1" applyFont="1" applyBorder="1" applyAlignment="1">
      <alignment vertical="center"/>
    </xf>
    <xf numFmtId="189" fontId="1" fillId="0" borderId="37" xfId="22" applyNumberFormat="1" applyFont="1" applyBorder="1" applyAlignment="1">
      <alignment vertical="center"/>
    </xf>
    <xf numFmtId="189" fontId="1" fillId="0" borderId="38" xfId="22" applyNumberFormat="1" applyFont="1" applyBorder="1" applyAlignment="1">
      <alignment vertical="center"/>
    </xf>
    <xf numFmtId="190" fontId="1" fillId="0" borderId="39" xfId="22" applyNumberFormat="1" applyFont="1" applyBorder="1" applyAlignment="1">
      <alignment vertical="center"/>
    </xf>
    <xf numFmtId="189" fontId="1" fillId="0" borderId="41" xfId="22" applyNumberFormat="1" applyFont="1" applyBorder="1" applyAlignment="1">
      <alignment vertical="center"/>
    </xf>
    <xf numFmtId="189" fontId="1" fillId="0" borderId="42" xfId="22" applyNumberFormat="1" applyFont="1" applyBorder="1" applyAlignment="1">
      <alignment vertical="center"/>
    </xf>
    <xf numFmtId="190" fontId="1" fillId="0" borderId="43" xfId="22" applyNumberFormat="1" applyFont="1" applyBorder="1" applyAlignment="1">
      <alignment vertical="center"/>
    </xf>
    <xf numFmtId="189" fontId="1" fillId="0" borderId="45" xfId="22" applyNumberFormat="1" applyFont="1" applyBorder="1" applyAlignment="1">
      <alignment vertical="center"/>
    </xf>
    <xf numFmtId="189" fontId="1" fillId="0" borderId="46" xfId="22" applyNumberFormat="1" applyFont="1" applyBorder="1" applyAlignment="1">
      <alignment vertical="center"/>
    </xf>
    <xf numFmtId="190" fontId="1" fillId="0" borderId="54" xfId="22" applyNumberFormat="1" applyFont="1" applyBorder="1" applyAlignment="1">
      <alignment vertical="center"/>
    </xf>
    <xf numFmtId="189" fontId="1" fillId="0" borderId="51" xfId="22" applyNumberFormat="1" applyFont="1" applyFill="1" applyBorder="1" applyAlignment="1">
      <alignment vertical="center"/>
    </xf>
    <xf numFmtId="190" fontId="1" fillId="0" borderId="55" xfId="22" applyNumberFormat="1" applyFont="1" applyFill="1" applyBorder="1" applyAlignment="1">
      <alignment vertical="center"/>
    </xf>
    <xf numFmtId="38" fontId="1" fillId="0" borderId="56" xfId="22" applyFont="1" applyFill="1" applyBorder="1" applyAlignment="1">
      <alignment horizontal="distributed" vertical="center"/>
    </xf>
    <xf numFmtId="0" fontId="0" fillId="0" borderId="1" xfId="0" applyFont="1" applyFill="1" applyBorder="1" applyAlignment="1">
      <alignment horizontal="distributed" vertical="center"/>
    </xf>
    <xf numFmtId="58" fontId="1" fillId="0" borderId="0" xfId="22" applyNumberFormat="1" applyFont="1" applyFill="1" applyAlignment="1">
      <alignment horizontal="right" vertical="center" shrinkToFit="1"/>
    </xf>
    <xf numFmtId="38" fontId="1" fillId="0" borderId="56" xfId="22" applyFont="1" applyBorder="1" applyAlignment="1">
      <alignment horizontal="distributed" vertical="center"/>
    </xf>
    <xf numFmtId="0" fontId="0" fillId="0" borderId="1" xfId="0" applyFont="1" applyBorder="1" applyAlignment="1">
      <alignment horizontal="distributed" vertical="center"/>
    </xf>
    <xf numFmtId="38" fontId="8" fillId="0" borderId="0" xfId="22" applyFont="1" applyAlignment="1">
      <alignment horizontal="center" vertical="center"/>
    </xf>
  </cellXfs>
  <cellStyles count="13">
    <cellStyle name="Normal" xfId="0"/>
    <cellStyle name="Percent" xfId="15"/>
    <cellStyle name="Hyperlink" xfId="16"/>
    <cellStyle name="会計（小数０桁）" xfId="17"/>
    <cellStyle name="会計（小数１桁）" xfId="18"/>
    <cellStyle name="会計（小数３桁）" xfId="19"/>
    <cellStyle name="会計（小数４桁）" xfId="20"/>
    <cellStyle name="会計（小数６桁）" xfId="21"/>
    <cellStyle name="Comma [0]" xfId="22"/>
    <cellStyle name="Comma" xfId="23"/>
    <cellStyle name="Currency [0]" xfId="24"/>
    <cellStyle name="Currency"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G40"/>
  <sheetViews>
    <sheetView showGridLines="0" tabSelected="1" view="pageBreakPreview" zoomScaleNormal="85" zoomScaleSheetLayoutView="100" workbookViewId="0" topLeftCell="A1">
      <selection activeCell="H3" sqref="H3"/>
    </sheetView>
  </sheetViews>
  <sheetFormatPr defaultColWidth="9.140625" defaultRowHeight="16.5" customHeight="1"/>
  <cols>
    <col min="1" max="1" width="3.28125" style="16" customWidth="1"/>
    <col min="2" max="2" width="12.57421875" style="42" bestFit="1" customWidth="1"/>
    <col min="3" max="3" width="3.28125" style="16" customWidth="1"/>
    <col min="4" max="7" width="17.28125" style="16" customWidth="1"/>
    <col min="8" max="8" width="15.8515625" style="16" customWidth="1"/>
    <col min="9" max="16384" width="10.28125" style="16" customWidth="1"/>
  </cols>
  <sheetData>
    <row r="1" ht="16.5" customHeight="1">
      <c r="G1" s="43"/>
    </row>
    <row r="3" ht="16.5" customHeight="1">
      <c r="D3" s="44" t="s">
        <v>47</v>
      </c>
    </row>
    <row r="4" ht="12.75" customHeight="1">
      <c r="D4" s="45"/>
    </row>
    <row r="5" ht="12.75" customHeight="1">
      <c r="D5" s="46"/>
    </row>
    <row r="6" spans="1:7" ht="16.5" customHeight="1" thickBot="1">
      <c r="A6" s="47"/>
      <c r="B6" s="47"/>
      <c r="C6" s="47"/>
      <c r="D6" s="47"/>
      <c r="E6" s="47"/>
      <c r="F6" s="47"/>
      <c r="G6" s="48" t="s">
        <v>0</v>
      </c>
    </row>
    <row r="7" spans="1:7" s="55" customFormat="1" ht="16.5" customHeight="1">
      <c r="A7" s="49"/>
      <c r="B7" s="152" t="s">
        <v>1</v>
      </c>
      <c r="C7" s="50"/>
      <c r="D7" s="51" t="s">
        <v>44</v>
      </c>
      <c r="E7" s="52" t="s">
        <v>43</v>
      </c>
      <c r="F7" s="53" t="s">
        <v>2</v>
      </c>
      <c r="G7" s="54" t="s">
        <v>3</v>
      </c>
    </row>
    <row r="8" spans="1:7" ht="16.5" customHeight="1" thickBot="1">
      <c r="A8" s="56"/>
      <c r="B8" s="153"/>
      <c r="C8" s="57"/>
      <c r="D8" s="58" t="s">
        <v>4</v>
      </c>
      <c r="E8" s="59" t="s">
        <v>45</v>
      </c>
      <c r="F8" s="18" t="s">
        <v>48</v>
      </c>
      <c r="G8" s="60" t="s">
        <v>58</v>
      </c>
    </row>
    <row r="9" spans="1:7" ht="18.75" customHeight="1">
      <c r="A9" s="61"/>
      <c r="B9" s="62" t="s">
        <v>5</v>
      </c>
      <c r="C9" s="63"/>
      <c r="D9" s="64">
        <v>7937717</v>
      </c>
      <c r="E9" s="65">
        <v>6343499</v>
      </c>
      <c r="F9" s="66">
        <f>D9-E9</f>
        <v>1594218</v>
      </c>
      <c r="G9" s="67">
        <f>F9/E9*100</f>
        <v>25.13152441578378</v>
      </c>
    </row>
    <row r="10" spans="1:7" ht="18.75" customHeight="1">
      <c r="A10" s="68"/>
      <c r="B10" s="20" t="s">
        <v>6</v>
      </c>
      <c r="C10" s="17"/>
      <c r="D10" s="69">
        <v>3925588</v>
      </c>
      <c r="E10" s="70">
        <v>3445568</v>
      </c>
      <c r="F10" s="71">
        <f aca="true" t="shared" si="0" ref="F10:F35">D10-E10</f>
        <v>480020</v>
      </c>
      <c r="G10" s="72">
        <f aca="true" t="shared" si="1" ref="G10:G35">F10/E10*100</f>
        <v>13.93152014413879</v>
      </c>
    </row>
    <row r="11" spans="1:7" ht="18.75" customHeight="1">
      <c r="A11" s="68"/>
      <c r="B11" s="20" t="s">
        <v>7</v>
      </c>
      <c r="C11" s="17"/>
      <c r="D11" s="69">
        <v>3245573</v>
      </c>
      <c r="E11" s="70">
        <v>3037264</v>
      </c>
      <c r="F11" s="71">
        <f t="shared" si="0"/>
        <v>208309</v>
      </c>
      <c r="G11" s="72">
        <f t="shared" si="1"/>
        <v>6.858442334943554</v>
      </c>
    </row>
    <row r="12" spans="1:7" ht="18.75" customHeight="1">
      <c r="A12" s="68"/>
      <c r="B12" s="20" t="s">
        <v>8</v>
      </c>
      <c r="C12" s="17"/>
      <c r="D12" s="69">
        <v>2616050</v>
      </c>
      <c r="E12" s="70">
        <v>2657978</v>
      </c>
      <c r="F12" s="71">
        <f t="shared" si="0"/>
        <v>-41928</v>
      </c>
      <c r="G12" s="72">
        <f t="shared" si="1"/>
        <v>-1.577439692879324</v>
      </c>
    </row>
    <row r="13" spans="1:7" ht="18.75" customHeight="1">
      <c r="A13" s="68"/>
      <c r="B13" s="20" t="s">
        <v>9</v>
      </c>
      <c r="C13" s="17"/>
      <c r="D13" s="69">
        <v>6795989</v>
      </c>
      <c r="E13" s="70">
        <v>6267752</v>
      </c>
      <c r="F13" s="71">
        <f t="shared" si="0"/>
        <v>528237</v>
      </c>
      <c r="G13" s="72">
        <f t="shared" si="1"/>
        <v>8.427854197166704</v>
      </c>
    </row>
    <row r="14" spans="1:7" ht="18.75" customHeight="1">
      <c r="A14" s="68"/>
      <c r="B14" s="20" t="s">
        <v>10</v>
      </c>
      <c r="C14" s="17"/>
      <c r="D14" s="69">
        <v>7355553</v>
      </c>
      <c r="E14" s="70">
        <v>6804111</v>
      </c>
      <c r="F14" s="71">
        <f t="shared" si="0"/>
        <v>551442</v>
      </c>
      <c r="G14" s="72">
        <f t="shared" si="1"/>
        <v>8.104541504393445</v>
      </c>
    </row>
    <row r="15" spans="1:7" ht="18.75" customHeight="1">
      <c r="A15" s="68"/>
      <c r="B15" s="20" t="s">
        <v>11</v>
      </c>
      <c r="C15" s="17"/>
      <c r="D15" s="69">
        <v>7893480</v>
      </c>
      <c r="E15" s="70">
        <v>7487041</v>
      </c>
      <c r="F15" s="71">
        <f t="shared" si="0"/>
        <v>406439</v>
      </c>
      <c r="G15" s="72">
        <f t="shared" si="1"/>
        <v>5.428566505779787</v>
      </c>
    </row>
    <row r="16" spans="1:7" ht="18.75" customHeight="1">
      <c r="A16" s="68"/>
      <c r="B16" s="20" t="s">
        <v>12</v>
      </c>
      <c r="C16" s="17"/>
      <c r="D16" s="69">
        <v>12421236</v>
      </c>
      <c r="E16" s="70">
        <v>11783167</v>
      </c>
      <c r="F16" s="71">
        <f t="shared" si="0"/>
        <v>638069</v>
      </c>
      <c r="G16" s="72">
        <f t="shared" si="1"/>
        <v>5.415089169151214</v>
      </c>
    </row>
    <row r="17" spans="1:7" ht="18.75" customHeight="1">
      <c r="A17" s="68"/>
      <c r="B17" s="20" t="s">
        <v>13</v>
      </c>
      <c r="C17" s="17"/>
      <c r="D17" s="69">
        <v>1546653</v>
      </c>
      <c r="E17" s="70">
        <v>1500017</v>
      </c>
      <c r="F17" s="71">
        <f t="shared" si="0"/>
        <v>46636</v>
      </c>
      <c r="G17" s="72">
        <f t="shared" si="1"/>
        <v>3.1090314309771157</v>
      </c>
    </row>
    <row r="18" spans="1:7" ht="18.75" customHeight="1">
      <c r="A18" s="68"/>
      <c r="B18" s="20" t="s">
        <v>14</v>
      </c>
      <c r="C18" s="17"/>
      <c r="D18" s="69">
        <v>1353667</v>
      </c>
      <c r="E18" s="70">
        <v>1288070</v>
      </c>
      <c r="F18" s="71">
        <f t="shared" si="0"/>
        <v>65597</v>
      </c>
      <c r="G18" s="72">
        <f t="shared" si="1"/>
        <v>5.092658007716972</v>
      </c>
    </row>
    <row r="19" spans="1:7" ht="18.75" customHeight="1">
      <c r="A19" s="68"/>
      <c r="B19" s="20" t="s">
        <v>15</v>
      </c>
      <c r="C19" s="17"/>
      <c r="D19" s="69">
        <v>1335785</v>
      </c>
      <c r="E19" s="70">
        <v>1314085</v>
      </c>
      <c r="F19" s="71">
        <f t="shared" si="0"/>
        <v>21700</v>
      </c>
      <c r="G19" s="72">
        <f t="shared" si="1"/>
        <v>1.6513391447280807</v>
      </c>
    </row>
    <row r="20" spans="1:7" ht="18.75" customHeight="1">
      <c r="A20" s="68"/>
      <c r="B20" s="20" t="s">
        <v>16</v>
      </c>
      <c r="C20" s="17"/>
      <c r="D20" s="69">
        <v>2311568</v>
      </c>
      <c r="E20" s="70">
        <v>2083246</v>
      </c>
      <c r="F20" s="71">
        <f t="shared" si="0"/>
        <v>228322</v>
      </c>
      <c r="G20" s="72">
        <f t="shared" si="1"/>
        <v>10.95991543965523</v>
      </c>
    </row>
    <row r="21" spans="1:7" ht="18.75" customHeight="1">
      <c r="A21" s="68"/>
      <c r="B21" s="20" t="s">
        <v>17</v>
      </c>
      <c r="C21" s="17"/>
      <c r="D21" s="69">
        <v>2158451</v>
      </c>
      <c r="E21" s="70">
        <v>2090539</v>
      </c>
      <c r="F21" s="71">
        <f t="shared" si="0"/>
        <v>67912</v>
      </c>
      <c r="G21" s="72">
        <f t="shared" si="1"/>
        <v>3.2485402090082984</v>
      </c>
    </row>
    <row r="22" spans="1:7" ht="18.75" customHeight="1">
      <c r="A22" s="68"/>
      <c r="B22" s="20" t="s">
        <v>18</v>
      </c>
      <c r="C22" s="17"/>
      <c r="D22" s="69">
        <v>5396069</v>
      </c>
      <c r="E22" s="70">
        <v>5259759</v>
      </c>
      <c r="F22" s="71">
        <f t="shared" si="0"/>
        <v>136310</v>
      </c>
      <c r="G22" s="72">
        <f t="shared" si="1"/>
        <v>2.5915636058610287</v>
      </c>
    </row>
    <row r="23" spans="1:7" ht="18.75" customHeight="1">
      <c r="A23" s="68"/>
      <c r="B23" s="20" t="s">
        <v>19</v>
      </c>
      <c r="C23" s="17"/>
      <c r="D23" s="69">
        <v>1436680</v>
      </c>
      <c r="E23" s="70">
        <v>1458185</v>
      </c>
      <c r="F23" s="71">
        <f t="shared" si="0"/>
        <v>-21505</v>
      </c>
      <c r="G23" s="72">
        <f t="shared" si="1"/>
        <v>-1.4747785774781663</v>
      </c>
    </row>
    <row r="24" spans="1:7" ht="18.75" customHeight="1">
      <c r="A24" s="68"/>
      <c r="B24" s="20" t="s">
        <v>20</v>
      </c>
      <c r="C24" s="17"/>
      <c r="D24" s="69">
        <v>2829374</v>
      </c>
      <c r="E24" s="70">
        <v>2682842</v>
      </c>
      <c r="F24" s="71">
        <f t="shared" si="0"/>
        <v>146532</v>
      </c>
      <c r="G24" s="72">
        <f t="shared" si="1"/>
        <v>5.461819965544001</v>
      </c>
    </row>
    <row r="25" spans="1:7" ht="18.75" customHeight="1">
      <c r="A25" s="68"/>
      <c r="B25" s="20" t="s">
        <v>21</v>
      </c>
      <c r="C25" s="17"/>
      <c r="D25" s="69">
        <v>4359324</v>
      </c>
      <c r="E25" s="70">
        <v>4257771</v>
      </c>
      <c r="F25" s="71">
        <f t="shared" si="0"/>
        <v>101553</v>
      </c>
      <c r="G25" s="72">
        <f t="shared" si="1"/>
        <v>2.385121228924712</v>
      </c>
    </row>
    <row r="26" spans="1:7" ht="18.75" customHeight="1">
      <c r="A26" s="68"/>
      <c r="B26" s="20" t="s">
        <v>22</v>
      </c>
      <c r="C26" s="17"/>
      <c r="D26" s="69">
        <v>220734</v>
      </c>
      <c r="E26" s="70">
        <v>62125</v>
      </c>
      <c r="F26" s="71">
        <f t="shared" si="0"/>
        <v>158609</v>
      </c>
      <c r="G26" s="73">
        <f t="shared" si="1"/>
        <v>255.3062374245473</v>
      </c>
    </row>
    <row r="27" spans="1:7" ht="18.75" customHeight="1">
      <c r="A27" s="68"/>
      <c r="B27" s="20" t="s">
        <v>23</v>
      </c>
      <c r="C27" s="17"/>
      <c r="D27" s="69">
        <v>760699</v>
      </c>
      <c r="E27" s="70">
        <v>654286</v>
      </c>
      <c r="F27" s="71">
        <f t="shared" si="0"/>
        <v>106413</v>
      </c>
      <c r="G27" s="72">
        <f t="shared" si="1"/>
        <v>16.263988531009375</v>
      </c>
    </row>
    <row r="28" spans="1:7" ht="18.75" customHeight="1">
      <c r="A28" s="68"/>
      <c r="B28" s="20" t="s">
        <v>24</v>
      </c>
      <c r="C28" s="17"/>
      <c r="D28" s="69">
        <v>1468050</v>
      </c>
      <c r="E28" s="70">
        <v>1264799</v>
      </c>
      <c r="F28" s="71">
        <f t="shared" si="0"/>
        <v>203251</v>
      </c>
      <c r="G28" s="72">
        <f t="shared" si="1"/>
        <v>16.06982611466328</v>
      </c>
    </row>
    <row r="29" spans="1:7" ht="18.75" customHeight="1">
      <c r="A29" s="68"/>
      <c r="B29" s="20" t="s">
        <v>25</v>
      </c>
      <c r="C29" s="17"/>
      <c r="D29" s="69">
        <v>1452982</v>
      </c>
      <c r="E29" s="70">
        <v>1299399</v>
      </c>
      <c r="F29" s="71">
        <f t="shared" si="0"/>
        <v>153583</v>
      </c>
      <c r="G29" s="72">
        <f t="shared" si="1"/>
        <v>11.81954118788763</v>
      </c>
    </row>
    <row r="30" spans="1:7" ht="18.75" customHeight="1">
      <c r="A30" s="68"/>
      <c r="B30" s="20" t="s">
        <v>26</v>
      </c>
      <c r="C30" s="17"/>
      <c r="D30" s="69">
        <v>1512794</v>
      </c>
      <c r="E30" s="70">
        <v>1418895</v>
      </c>
      <c r="F30" s="71">
        <f t="shared" si="0"/>
        <v>93899</v>
      </c>
      <c r="G30" s="72">
        <f t="shared" si="1"/>
        <v>6.617755365971408</v>
      </c>
    </row>
    <row r="31" spans="1:7" ht="18.75" customHeight="1">
      <c r="A31" s="68"/>
      <c r="B31" s="20" t="s">
        <v>27</v>
      </c>
      <c r="C31" s="17"/>
      <c r="D31" s="69">
        <v>4162267</v>
      </c>
      <c r="E31" s="70">
        <v>3957557</v>
      </c>
      <c r="F31" s="71">
        <f t="shared" si="0"/>
        <v>204710</v>
      </c>
      <c r="G31" s="72">
        <f t="shared" si="1"/>
        <v>5.172635542583468</v>
      </c>
    </row>
    <row r="32" spans="1:7" ht="18.75" customHeight="1" thickBot="1">
      <c r="A32" s="74"/>
      <c r="B32" s="75" t="s">
        <v>28</v>
      </c>
      <c r="C32" s="76"/>
      <c r="D32" s="77">
        <v>3615159</v>
      </c>
      <c r="E32" s="78">
        <v>3478995</v>
      </c>
      <c r="F32" s="79">
        <f t="shared" si="0"/>
        <v>136164</v>
      </c>
      <c r="G32" s="80">
        <f t="shared" si="1"/>
        <v>3.9138889248188056</v>
      </c>
    </row>
    <row r="33" spans="1:7" ht="18.75" customHeight="1">
      <c r="A33" s="81"/>
      <c r="B33" s="82" t="s">
        <v>29</v>
      </c>
      <c r="C33" s="83"/>
      <c r="D33" s="84">
        <f>SUM(D9:D16)</f>
        <v>52191186</v>
      </c>
      <c r="E33" s="85">
        <f>SUM(E9:E16)</f>
        <v>47826380</v>
      </c>
      <c r="F33" s="86">
        <f t="shared" si="0"/>
        <v>4364806</v>
      </c>
      <c r="G33" s="87">
        <f t="shared" si="1"/>
        <v>9.126356625778492</v>
      </c>
    </row>
    <row r="34" spans="1:7" ht="18.75" customHeight="1">
      <c r="A34" s="88"/>
      <c r="B34" s="89" t="s">
        <v>30</v>
      </c>
      <c r="C34" s="90"/>
      <c r="D34" s="91">
        <f>SUM(D17:D32)</f>
        <v>35920256</v>
      </c>
      <c r="E34" s="92">
        <f>SUM(E17:E32)</f>
        <v>34070570</v>
      </c>
      <c r="F34" s="93">
        <f t="shared" si="0"/>
        <v>1849686</v>
      </c>
      <c r="G34" s="94">
        <f t="shared" si="1"/>
        <v>5.428984604601567</v>
      </c>
    </row>
    <row r="35" spans="1:7" ht="18.75" customHeight="1" thickBot="1">
      <c r="A35" s="95"/>
      <c r="B35" s="96" t="s">
        <v>31</v>
      </c>
      <c r="C35" s="97"/>
      <c r="D35" s="98">
        <f>SUM(D33,D34)</f>
        <v>88111442</v>
      </c>
      <c r="E35" s="99">
        <f>SUM(E33:E34)</f>
        <v>81896950</v>
      </c>
      <c r="F35" s="100">
        <f t="shared" si="0"/>
        <v>6214492</v>
      </c>
      <c r="G35" s="101">
        <f t="shared" si="1"/>
        <v>7.588184907984974</v>
      </c>
    </row>
    <row r="36" spans="1:7" ht="4.5" customHeight="1">
      <c r="A36" s="102"/>
      <c r="B36" s="103"/>
      <c r="C36" s="12"/>
      <c r="D36" s="104"/>
      <c r="E36" s="104"/>
      <c r="F36" s="104"/>
      <c r="G36" s="105"/>
    </row>
    <row r="37" spans="1:7" ht="16.5" customHeight="1">
      <c r="A37" s="106"/>
      <c r="B37" s="22"/>
      <c r="C37" s="22"/>
      <c r="D37" s="22"/>
      <c r="E37" s="22"/>
      <c r="F37" s="22"/>
      <c r="G37" s="107"/>
    </row>
    <row r="38" spans="1:7" ht="16.5" customHeight="1">
      <c r="A38" s="106"/>
      <c r="B38" s="22"/>
      <c r="C38" s="22"/>
      <c r="D38" s="22"/>
      <c r="E38" s="22"/>
      <c r="F38" s="22"/>
      <c r="G38" s="22"/>
    </row>
    <row r="39" spans="1:7" ht="16.5" customHeight="1">
      <c r="A39" s="22"/>
      <c r="B39" s="108"/>
      <c r="C39" s="22"/>
      <c r="D39" s="22"/>
      <c r="E39" s="22"/>
      <c r="F39" s="22"/>
      <c r="G39" s="22"/>
    </row>
    <row r="40" spans="1:7" ht="16.5" customHeight="1">
      <c r="A40" s="22"/>
      <c r="B40" s="108"/>
      <c r="C40" s="22"/>
      <c r="D40" s="22"/>
      <c r="E40" s="22"/>
      <c r="F40" s="22"/>
      <c r="G40" s="22"/>
    </row>
  </sheetData>
  <mergeCells count="1">
    <mergeCell ref="B7:B8"/>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5" r:id="rId1"/>
  <headerFooter alignWithMargins="0">
    <oddFooter>&amp;C１</oddFooter>
  </headerFooter>
</worksheet>
</file>

<file path=xl/worksheets/sheet2.xml><?xml version="1.0" encoding="utf-8"?>
<worksheet xmlns="http://schemas.openxmlformats.org/spreadsheetml/2006/main" xmlns:r="http://schemas.openxmlformats.org/officeDocument/2006/relationships">
  <sheetPr codeName="Sheet6"/>
  <dimension ref="A1:G40"/>
  <sheetViews>
    <sheetView showGridLines="0" view="pageBreakPreview" zoomScaleNormal="85" zoomScaleSheetLayoutView="100" workbookViewId="0" topLeftCell="A1">
      <selection activeCell="J12" sqref="J12"/>
    </sheetView>
  </sheetViews>
  <sheetFormatPr defaultColWidth="9.140625" defaultRowHeight="16.5" customHeight="1"/>
  <cols>
    <col min="1" max="1" width="3.28125" style="16" customWidth="1"/>
    <col min="2" max="2" width="12.57421875" style="42" bestFit="1" customWidth="1"/>
    <col min="3" max="3" width="3.28125" style="16" customWidth="1"/>
    <col min="4" max="7" width="17.28125" style="16" customWidth="1"/>
    <col min="8" max="16384" width="10.28125" style="16" customWidth="1"/>
  </cols>
  <sheetData>
    <row r="1" spans="6:7" ht="16.5" customHeight="1">
      <c r="F1" s="154"/>
      <c r="G1" s="154"/>
    </row>
    <row r="2" spans="6:7" ht="16.5" customHeight="1">
      <c r="F2" s="111"/>
      <c r="G2" s="111"/>
    </row>
    <row r="3" ht="16.5" customHeight="1">
      <c r="C3" s="109" t="s">
        <v>46</v>
      </c>
    </row>
    <row r="4" ht="12.75" customHeight="1">
      <c r="C4" s="109"/>
    </row>
    <row r="5" ht="12.75" customHeight="1">
      <c r="D5" s="110"/>
    </row>
    <row r="6" spans="1:7" ht="16.5" customHeight="1" thickBot="1">
      <c r="A6" s="47"/>
      <c r="B6" s="47"/>
      <c r="C6" s="47"/>
      <c r="D6" s="47"/>
      <c r="E6" s="47"/>
      <c r="F6" s="47"/>
      <c r="G6" s="48" t="s">
        <v>0</v>
      </c>
    </row>
    <row r="7" spans="1:7" s="55" customFormat="1" ht="16.5" customHeight="1">
      <c r="A7" s="49"/>
      <c r="B7" s="152" t="s">
        <v>32</v>
      </c>
      <c r="C7" s="50"/>
      <c r="D7" s="51" t="s">
        <v>44</v>
      </c>
      <c r="E7" s="52" t="s">
        <v>49</v>
      </c>
      <c r="F7" s="53" t="s">
        <v>2</v>
      </c>
      <c r="G7" s="54" t="s">
        <v>3</v>
      </c>
    </row>
    <row r="8" spans="1:7" ht="16.5" customHeight="1" thickBot="1">
      <c r="A8" s="56"/>
      <c r="B8" s="153"/>
      <c r="C8" s="57"/>
      <c r="D8" s="59" t="s">
        <v>4</v>
      </c>
      <c r="E8" s="18" t="s">
        <v>50</v>
      </c>
      <c r="F8" s="18" t="s">
        <v>56</v>
      </c>
      <c r="G8" s="60" t="s">
        <v>57</v>
      </c>
    </row>
    <row r="9" spans="1:7" ht="18.75" customHeight="1">
      <c r="A9" s="61"/>
      <c r="B9" s="62" t="s">
        <v>5</v>
      </c>
      <c r="C9" s="63"/>
      <c r="D9" s="112">
        <v>5168092</v>
      </c>
      <c r="E9" s="113">
        <v>2935559</v>
      </c>
      <c r="F9" s="114">
        <f aca="true" t="shared" si="0" ref="F9:F35">D9-E9</f>
        <v>2232533</v>
      </c>
      <c r="G9" s="115">
        <f>F9/E9*100</f>
        <v>76.05137556424518</v>
      </c>
    </row>
    <row r="10" spans="1:7" ht="18.75" customHeight="1">
      <c r="A10" s="68"/>
      <c r="B10" s="20" t="s">
        <v>6</v>
      </c>
      <c r="C10" s="17"/>
      <c r="D10" s="116">
        <v>1289648</v>
      </c>
      <c r="E10" s="117">
        <v>774242</v>
      </c>
      <c r="F10" s="118">
        <f t="shared" si="0"/>
        <v>515406</v>
      </c>
      <c r="G10" s="119">
        <f aca="true" t="shared" si="1" ref="G10:G35">F10/E10*100</f>
        <v>66.56910888326905</v>
      </c>
    </row>
    <row r="11" spans="1:7" ht="18.75" customHeight="1">
      <c r="A11" s="68"/>
      <c r="B11" s="20" t="s">
        <v>7</v>
      </c>
      <c r="C11" s="17"/>
      <c r="D11" s="116">
        <v>835531</v>
      </c>
      <c r="E11" s="117">
        <v>539364</v>
      </c>
      <c r="F11" s="118">
        <f t="shared" si="0"/>
        <v>296167</v>
      </c>
      <c r="G11" s="119">
        <f t="shared" si="1"/>
        <v>54.91041300494657</v>
      </c>
    </row>
    <row r="12" spans="1:7" ht="18.75" customHeight="1">
      <c r="A12" s="68"/>
      <c r="B12" s="20" t="s">
        <v>8</v>
      </c>
      <c r="C12" s="17"/>
      <c r="D12" s="116">
        <v>2405750</v>
      </c>
      <c r="E12" s="117">
        <v>1150526</v>
      </c>
      <c r="F12" s="118">
        <f t="shared" si="0"/>
        <v>1255224</v>
      </c>
      <c r="G12" s="119">
        <f t="shared" si="1"/>
        <v>109.10001164684675</v>
      </c>
    </row>
    <row r="13" spans="1:7" ht="18.75" customHeight="1">
      <c r="A13" s="68"/>
      <c r="B13" s="20" t="s">
        <v>9</v>
      </c>
      <c r="C13" s="17"/>
      <c r="D13" s="116">
        <v>1238794</v>
      </c>
      <c r="E13" s="117">
        <v>860324</v>
      </c>
      <c r="F13" s="118">
        <f t="shared" si="0"/>
        <v>378470</v>
      </c>
      <c r="G13" s="119">
        <f t="shared" si="1"/>
        <v>43.991565968170136</v>
      </c>
    </row>
    <row r="14" spans="1:7" ht="18.75" customHeight="1">
      <c r="A14" s="68"/>
      <c r="B14" s="20" t="s">
        <v>10</v>
      </c>
      <c r="C14" s="17"/>
      <c r="D14" s="116">
        <v>1226565</v>
      </c>
      <c r="E14" s="117">
        <v>887779</v>
      </c>
      <c r="F14" s="118">
        <f t="shared" si="0"/>
        <v>338786</v>
      </c>
      <c r="G14" s="119">
        <f t="shared" si="1"/>
        <v>38.161073870862005</v>
      </c>
    </row>
    <row r="15" spans="1:7" ht="18.75" customHeight="1">
      <c r="A15" s="68"/>
      <c r="B15" s="20" t="s">
        <v>11</v>
      </c>
      <c r="C15" s="17"/>
      <c r="D15" s="116">
        <v>1006635</v>
      </c>
      <c r="E15" s="117">
        <v>770464</v>
      </c>
      <c r="F15" s="118">
        <f t="shared" si="0"/>
        <v>236171</v>
      </c>
      <c r="G15" s="119">
        <f t="shared" si="1"/>
        <v>30.653086970968147</v>
      </c>
    </row>
    <row r="16" spans="1:7" ht="18.75" customHeight="1">
      <c r="A16" s="68"/>
      <c r="B16" s="20" t="s">
        <v>12</v>
      </c>
      <c r="C16" s="17"/>
      <c r="D16" s="116">
        <v>1190390</v>
      </c>
      <c r="E16" s="117">
        <v>952743</v>
      </c>
      <c r="F16" s="118">
        <f t="shared" si="0"/>
        <v>237647</v>
      </c>
      <c r="G16" s="119">
        <f t="shared" si="1"/>
        <v>24.943452746438442</v>
      </c>
    </row>
    <row r="17" spans="1:7" ht="18.75" customHeight="1">
      <c r="A17" s="68"/>
      <c r="B17" s="20" t="s">
        <v>13</v>
      </c>
      <c r="C17" s="17"/>
      <c r="D17" s="116">
        <v>211635</v>
      </c>
      <c r="E17" s="117">
        <v>178157</v>
      </c>
      <c r="F17" s="118">
        <f t="shared" si="0"/>
        <v>33478</v>
      </c>
      <c r="G17" s="119">
        <f t="shared" si="1"/>
        <v>18.79129082775305</v>
      </c>
    </row>
    <row r="18" spans="1:7" ht="18.75" customHeight="1">
      <c r="A18" s="68"/>
      <c r="B18" s="20" t="s">
        <v>14</v>
      </c>
      <c r="C18" s="17"/>
      <c r="D18" s="116">
        <v>105742</v>
      </c>
      <c r="E18" s="117">
        <v>93141</v>
      </c>
      <c r="F18" s="118">
        <f t="shared" si="0"/>
        <v>12601</v>
      </c>
      <c r="G18" s="119">
        <f t="shared" si="1"/>
        <v>13.528950730612726</v>
      </c>
    </row>
    <row r="19" spans="1:7" ht="18.75" customHeight="1">
      <c r="A19" s="68"/>
      <c r="B19" s="20" t="s">
        <v>15</v>
      </c>
      <c r="C19" s="17"/>
      <c r="D19" s="116">
        <v>119560</v>
      </c>
      <c r="E19" s="117">
        <v>104097</v>
      </c>
      <c r="F19" s="118">
        <f t="shared" si="0"/>
        <v>15463</v>
      </c>
      <c r="G19" s="119">
        <f t="shared" si="1"/>
        <v>14.854414632506222</v>
      </c>
    </row>
    <row r="20" spans="1:7" ht="18.75" customHeight="1">
      <c r="A20" s="68"/>
      <c r="B20" s="20" t="s">
        <v>16</v>
      </c>
      <c r="C20" s="17"/>
      <c r="D20" s="116">
        <v>558929</v>
      </c>
      <c r="E20" s="117">
        <v>369024</v>
      </c>
      <c r="F20" s="118">
        <f t="shared" si="0"/>
        <v>189905</v>
      </c>
      <c r="G20" s="119">
        <f t="shared" si="1"/>
        <v>51.461422563302115</v>
      </c>
    </row>
    <row r="21" spans="1:7" ht="18.75" customHeight="1">
      <c r="A21" s="68"/>
      <c r="B21" s="20" t="s">
        <v>17</v>
      </c>
      <c r="C21" s="17"/>
      <c r="D21" s="116">
        <v>246365</v>
      </c>
      <c r="E21" s="117">
        <v>204972</v>
      </c>
      <c r="F21" s="118">
        <f t="shared" si="0"/>
        <v>41393</v>
      </c>
      <c r="G21" s="119">
        <f t="shared" si="1"/>
        <v>20.19446558554339</v>
      </c>
    </row>
    <row r="22" spans="1:7" ht="18.75" customHeight="1">
      <c r="A22" s="68"/>
      <c r="B22" s="20" t="s">
        <v>18</v>
      </c>
      <c r="C22" s="17"/>
      <c r="D22" s="116">
        <v>604858</v>
      </c>
      <c r="E22" s="117">
        <v>520839</v>
      </c>
      <c r="F22" s="118">
        <f t="shared" si="0"/>
        <v>84019</v>
      </c>
      <c r="G22" s="119">
        <f t="shared" si="1"/>
        <v>16.131472489579313</v>
      </c>
    </row>
    <row r="23" spans="1:7" ht="18.75" customHeight="1">
      <c r="A23" s="68"/>
      <c r="B23" s="20" t="s">
        <v>19</v>
      </c>
      <c r="C23" s="17"/>
      <c r="D23" s="116">
        <v>185076</v>
      </c>
      <c r="E23" s="117">
        <v>160924</v>
      </c>
      <c r="F23" s="118">
        <f t="shared" si="0"/>
        <v>24152</v>
      </c>
      <c r="G23" s="119">
        <f t="shared" si="1"/>
        <v>15.008326912082723</v>
      </c>
    </row>
    <row r="24" spans="1:7" ht="18.75" customHeight="1">
      <c r="A24" s="68"/>
      <c r="B24" s="20" t="s">
        <v>20</v>
      </c>
      <c r="C24" s="17"/>
      <c r="D24" s="116">
        <v>327907</v>
      </c>
      <c r="E24" s="117">
        <v>283925</v>
      </c>
      <c r="F24" s="118">
        <f t="shared" si="0"/>
        <v>43982</v>
      </c>
      <c r="G24" s="119">
        <f t="shared" si="1"/>
        <v>15.490710574975786</v>
      </c>
    </row>
    <row r="25" spans="1:7" ht="18.75" customHeight="1">
      <c r="A25" s="68"/>
      <c r="B25" s="20" t="s">
        <v>33</v>
      </c>
      <c r="C25" s="17"/>
      <c r="D25" s="116">
        <v>466614</v>
      </c>
      <c r="E25" s="117">
        <v>407138</v>
      </c>
      <c r="F25" s="118">
        <f t="shared" si="0"/>
        <v>59476</v>
      </c>
      <c r="G25" s="119">
        <f t="shared" si="1"/>
        <v>14.608314625507813</v>
      </c>
    </row>
    <row r="26" spans="1:7" ht="18.75" customHeight="1">
      <c r="A26" s="68"/>
      <c r="B26" s="20" t="s">
        <v>22</v>
      </c>
      <c r="C26" s="17"/>
      <c r="D26" s="116">
        <v>386111</v>
      </c>
      <c r="E26" s="117">
        <v>266229</v>
      </c>
      <c r="F26" s="118">
        <f t="shared" si="0"/>
        <v>119882</v>
      </c>
      <c r="G26" s="119">
        <f t="shared" si="1"/>
        <v>45.029654921139326</v>
      </c>
    </row>
    <row r="27" spans="1:7" ht="18.75" customHeight="1">
      <c r="A27" s="68"/>
      <c r="B27" s="20" t="s">
        <v>23</v>
      </c>
      <c r="C27" s="17"/>
      <c r="D27" s="116">
        <v>496598</v>
      </c>
      <c r="E27" s="117">
        <v>320025</v>
      </c>
      <c r="F27" s="118">
        <f t="shared" si="0"/>
        <v>176573</v>
      </c>
      <c r="G27" s="119">
        <f t="shared" si="1"/>
        <v>55.17475197250214</v>
      </c>
    </row>
    <row r="28" spans="1:7" ht="18.75" customHeight="1">
      <c r="A28" s="68"/>
      <c r="B28" s="20" t="s">
        <v>24</v>
      </c>
      <c r="C28" s="17"/>
      <c r="D28" s="116">
        <v>670588</v>
      </c>
      <c r="E28" s="117">
        <v>430293</v>
      </c>
      <c r="F28" s="118">
        <f t="shared" si="0"/>
        <v>240295</v>
      </c>
      <c r="G28" s="119">
        <f t="shared" si="1"/>
        <v>55.84450595292046</v>
      </c>
    </row>
    <row r="29" spans="1:7" ht="18.75" customHeight="1">
      <c r="A29" s="68"/>
      <c r="B29" s="20" t="s">
        <v>25</v>
      </c>
      <c r="C29" s="17"/>
      <c r="D29" s="116">
        <v>369225</v>
      </c>
      <c r="E29" s="117">
        <v>262428</v>
      </c>
      <c r="F29" s="118">
        <f t="shared" si="0"/>
        <v>106797</v>
      </c>
      <c r="G29" s="119">
        <f t="shared" si="1"/>
        <v>40.69573368695414</v>
      </c>
    </row>
    <row r="30" spans="1:7" ht="18.75" customHeight="1">
      <c r="A30" s="68"/>
      <c r="B30" s="20" t="s">
        <v>26</v>
      </c>
      <c r="C30" s="17"/>
      <c r="D30" s="116">
        <v>333224</v>
      </c>
      <c r="E30" s="117">
        <v>249458</v>
      </c>
      <c r="F30" s="118">
        <f t="shared" si="0"/>
        <v>83766</v>
      </c>
      <c r="G30" s="119">
        <f t="shared" si="1"/>
        <v>33.57919970496035</v>
      </c>
    </row>
    <row r="31" spans="1:7" ht="18.75" customHeight="1">
      <c r="A31" s="68"/>
      <c r="B31" s="20" t="s">
        <v>27</v>
      </c>
      <c r="C31" s="17"/>
      <c r="D31" s="116">
        <v>457105</v>
      </c>
      <c r="E31" s="117">
        <v>387334</v>
      </c>
      <c r="F31" s="118">
        <f t="shared" si="0"/>
        <v>69771</v>
      </c>
      <c r="G31" s="119">
        <f t="shared" si="1"/>
        <v>18.013135949852067</v>
      </c>
    </row>
    <row r="32" spans="1:7" ht="18.75" customHeight="1" thickBot="1">
      <c r="A32" s="74"/>
      <c r="B32" s="75" t="s">
        <v>28</v>
      </c>
      <c r="C32" s="76"/>
      <c r="D32" s="120">
        <v>488252</v>
      </c>
      <c r="E32" s="121">
        <v>386209</v>
      </c>
      <c r="F32" s="122">
        <f t="shared" si="0"/>
        <v>102043</v>
      </c>
      <c r="G32" s="123">
        <f t="shared" si="1"/>
        <v>26.42170431036045</v>
      </c>
    </row>
    <row r="33" spans="1:7" ht="18.75" customHeight="1">
      <c r="A33" s="81"/>
      <c r="B33" s="82" t="s">
        <v>29</v>
      </c>
      <c r="C33" s="83"/>
      <c r="D33" s="124">
        <f>SUM(D9:D16)</f>
        <v>14361405</v>
      </c>
      <c r="E33" s="125">
        <f>SUM(E9:E16)</f>
        <v>8871001</v>
      </c>
      <c r="F33" s="125">
        <f t="shared" si="0"/>
        <v>5490404</v>
      </c>
      <c r="G33" s="126">
        <f t="shared" si="1"/>
        <v>61.89159487187522</v>
      </c>
    </row>
    <row r="34" spans="1:7" ht="18.75" customHeight="1">
      <c r="A34" s="88"/>
      <c r="B34" s="89" t="s">
        <v>30</v>
      </c>
      <c r="C34" s="90"/>
      <c r="D34" s="127">
        <f>SUM(D17:D32)</f>
        <v>6027789</v>
      </c>
      <c r="E34" s="128">
        <f>SUM(E17:E32)</f>
        <v>4624193</v>
      </c>
      <c r="F34" s="128">
        <f t="shared" si="0"/>
        <v>1403596</v>
      </c>
      <c r="G34" s="129">
        <f t="shared" si="1"/>
        <v>30.353317865409164</v>
      </c>
    </row>
    <row r="35" spans="1:7" ht="18.75" customHeight="1" thickBot="1">
      <c r="A35" s="95"/>
      <c r="B35" s="96" t="s">
        <v>31</v>
      </c>
      <c r="C35" s="97"/>
      <c r="D35" s="130">
        <f>SUM(D33,D34)</f>
        <v>20389194</v>
      </c>
      <c r="E35" s="131">
        <f>SUM(E33,E34)</f>
        <v>13495194</v>
      </c>
      <c r="F35" s="131">
        <f t="shared" si="0"/>
        <v>6894000</v>
      </c>
      <c r="G35" s="132">
        <f t="shared" si="1"/>
        <v>51.08485287428991</v>
      </c>
    </row>
    <row r="36" spans="1:7" ht="3.75" customHeight="1">
      <c r="A36" s="102"/>
      <c r="B36" s="103"/>
      <c r="C36" s="12"/>
      <c r="D36" s="12"/>
      <c r="E36" s="12"/>
      <c r="F36" s="12"/>
      <c r="G36" s="133"/>
    </row>
    <row r="37" spans="2:7" ht="16.5" customHeight="1">
      <c r="B37" s="16"/>
      <c r="G37" s="134"/>
    </row>
    <row r="38" ht="16.5" customHeight="1">
      <c r="B38" s="16"/>
    </row>
    <row r="39" ht="16.5" customHeight="1">
      <c r="C39" s="42"/>
    </row>
    <row r="40" spans="4:7" ht="16.5" customHeight="1">
      <c r="D40" s="12"/>
      <c r="G40" s="134"/>
    </row>
  </sheetData>
  <mergeCells count="2">
    <mergeCell ref="B7:B8"/>
    <mergeCell ref="F1:G1"/>
  </mergeCells>
  <printOptions horizontalCentered="1"/>
  <pageMargins left="0.57" right="0.1968503937007874" top="0.7874015748031497" bottom="0.3937007874015748" header="0.5905511811023623" footer="0.1968503937007874"/>
  <pageSetup blackAndWhite="1" firstPageNumber="2" useFirstPageNumber="1" horizontalDpi="600" verticalDpi="600" orientation="portrait" paperSize="9" scale="105"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sheetPr codeName="Sheet8"/>
  <dimension ref="A1:G41"/>
  <sheetViews>
    <sheetView showGridLines="0" view="pageBreakPreview" zoomScaleSheetLayoutView="100" workbookViewId="0" topLeftCell="A1">
      <selection activeCell="J15" sqref="J15"/>
    </sheetView>
  </sheetViews>
  <sheetFormatPr defaultColWidth="9.140625" defaultRowHeight="16.5" customHeight="1"/>
  <cols>
    <col min="1" max="1" width="3.28125" style="1" customWidth="1"/>
    <col min="2" max="2" width="12.57421875" style="23" bestFit="1" customWidth="1"/>
    <col min="3" max="3" width="3.28125" style="1" customWidth="1"/>
    <col min="4" max="7" width="17.28125" style="1" customWidth="1"/>
    <col min="8" max="16384" width="10.28125" style="1" customWidth="1"/>
  </cols>
  <sheetData>
    <row r="1" ht="16.5" customHeight="1">
      <c r="G1" s="24"/>
    </row>
    <row r="3" spans="1:7" ht="16.5" customHeight="1">
      <c r="A3" s="157" t="s">
        <v>59</v>
      </c>
      <c r="B3" s="157"/>
      <c r="C3" s="157"/>
      <c r="D3" s="157"/>
      <c r="E3" s="157"/>
      <c r="F3" s="157"/>
      <c r="G3" s="157"/>
    </row>
    <row r="4" spans="1:7" ht="12.75" customHeight="1">
      <c r="A4" s="19"/>
      <c r="B4" s="19"/>
      <c r="C4" s="19"/>
      <c r="D4" s="19"/>
      <c r="E4" s="19"/>
      <c r="F4" s="19"/>
      <c r="G4" s="19"/>
    </row>
    <row r="5" spans="1:4" ht="12.75" customHeight="1">
      <c r="A5" s="14"/>
      <c r="D5" s="13"/>
    </row>
    <row r="6" spans="1:7" ht="16.5" customHeight="1" thickBot="1">
      <c r="A6" s="2"/>
      <c r="B6" s="2"/>
      <c r="C6" s="2"/>
      <c r="D6" s="2"/>
      <c r="E6" s="2"/>
      <c r="F6" s="2"/>
      <c r="G6" s="3" t="s">
        <v>0</v>
      </c>
    </row>
    <row r="7" spans="1:7" s="21" customFormat="1" ht="16.5" customHeight="1">
      <c r="A7" s="25"/>
      <c r="B7" s="155" t="s">
        <v>32</v>
      </c>
      <c r="C7" s="26"/>
      <c r="D7" s="4" t="s">
        <v>51</v>
      </c>
      <c r="E7" s="5" t="s">
        <v>49</v>
      </c>
      <c r="F7" s="5" t="s">
        <v>2</v>
      </c>
      <c r="G7" s="6" t="s">
        <v>3</v>
      </c>
    </row>
    <row r="8" spans="1:7" ht="16.5" customHeight="1" thickBot="1">
      <c r="A8" s="27"/>
      <c r="B8" s="156"/>
      <c r="C8" s="28"/>
      <c r="D8" s="7" t="s">
        <v>52</v>
      </c>
      <c r="E8" s="7" t="s">
        <v>53</v>
      </c>
      <c r="F8" s="8" t="s">
        <v>54</v>
      </c>
      <c r="G8" s="9" t="s">
        <v>55</v>
      </c>
    </row>
    <row r="9" spans="1:7" ht="18.75" customHeight="1">
      <c r="A9" s="29"/>
      <c r="B9" s="30" t="s">
        <v>5</v>
      </c>
      <c r="C9" s="31"/>
      <c r="D9" s="135">
        <f>SUM('普通交付税'!D9,'臨時財政対策債'!D9)</f>
        <v>13105809</v>
      </c>
      <c r="E9" s="136">
        <f>'臨時財政対策債'!E9+'普通交付税'!E9</f>
        <v>9279058</v>
      </c>
      <c r="F9" s="136">
        <f>D9-E9</f>
        <v>3826751</v>
      </c>
      <c r="G9" s="137">
        <f>F9/E9*100</f>
        <v>41.24072723761399</v>
      </c>
    </row>
    <row r="10" spans="1:7" ht="18.75" customHeight="1">
      <c r="A10" s="32"/>
      <c r="B10" s="10" t="s">
        <v>6</v>
      </c>
      <c r="C10" s="33"/>
      <c r="D10" s="138">
        <f>SUM('普通交付税'!D10,'臨時財政対策債'!D10)</f>
        <v>5215236</v>
      </c>
      <c r="E10" s="139">
        <f>'臨時財政対策債'!E10+'普通交付税'!E10</f>
        <v>4219810</v>
      </c>
      <c r="F10" s="139">
        <f aca="true" t="shared" si="0" ref="F10:F31">D10-E10</f>
        <v>995426</v>
      </c>
      <c r="G10" s="140">
        <f aca="true" t="shared" si="1" ref="G10:G35">F10/E10*100</f>
        <v>23.589355918868385</v>
      </c>
    </row>
    <row r="11" spans="1:7" ht="18.75" customHeight="1">
      <c r="A11" s="32"/>
      <c r="B11" s="10" t="s">
        <v>7</v>
      </c>
      <c r="C11" s="33"/>
      <c r="D11" s="138">
        <f>SUM('普通交付税'!D11,'臨時財政対策債'!D11)</f>
        <v>4081104</v>
      </c>
      <c r="E11" s="139">
        <f>'臨時財政対策債'!E11+'普通交付税'!E11</f>
        <v>3576628</v>
      </c>
      <c r="F11" s="139">
        <f t="shared" si="0"/>
        <v>504476</v>
      </c>
      <c r="G11" s="140">
        <f t="shared" si="1"/>
        <v>14.104793677173024</v>
      </c>
    </row>
    <row r="12" spans="1:7" ht="18.75" customHeight="1">
      <c r="A12" s="32"/>
      <c r="B12" s="10" t="s">
        <v>8</v>
      </c>
      <c r="C12" s="33"/>
      <c r="D12" s="138">
        <f>SUM('普通交付税'!D12,'臨時財政対策債'!D12)</f>
        <v>5021800</v>
      </c>
      <c r="E12" s="139">
        <f>'臨時財政対策債'!E12+'普通交付税'!E12</f>
        <v>3808504</v>
      </c>
      <c r="F12" s="139">
        <f>D12-E12</f>
        <v>1213296</v>
      </c>
      <c r="G12" s="140">
        <f>F12/E12*100</f>
        <v>31.857548265670722</v>
      </c>
    </row>
    <row r="13" spans="1:7" ht="18.75" customHeight="1">
      <c r="A13" s="32"/>
      <c r="B13" s="10" t="s">
        <v>34</v>
      </c>
      <c r="C13" s="33"/>
      <c r="D13" s="138">
        <f>SUM('普通交付税'!D13,'臨時財政対策債'!D13)</f>
        <v>8034783</v>
      </c>
      <c r="E13" s="139">
        <f>'臨時財政対策債'!E13+'普通交付税'!E13</f>
        <v>7128076</v>
      </c>
      <c r="F13" s="139">
        <f t="shared" si="0"/>
        <v>906707</v>
      </c>
      <c r="G13" s="140">
        <f t="shared" si="1"/>
        <v>12.720220715940739</v>
      </c>
    </row>
    <row r="14" spans="1:7" ht="18.75" customHeight="1">
      <c r="A14" s="32"/>
      <c r="B14" s="10" t="s">
        <v>35</v>
      </c>
      <c r="C14" s="33"/>
      <c r="D14" s="138">
        <f>SUM('普通交付税'!D14,'臨時財政対策債'!D14)</f>
        <v>8582118</v>
      </c>
      <c r="E14" s="139">
        <f>'臨時財政対策債'!E14+'普通交付税'!E14</f>
        <v>7691890</v>
      </c>
      <c r="F14" s="139">
        <f t="shared" si="0"/>
        <v>890228</v>
      </c>
      <c r="G14" s="140">
        <f t="shared" si="1"/>
        <v>11.573592446069823</v>
      </c>
    </row>
    <row r="15" spans="1:7" ht="18.75" customHeight="1">
      <c r="A15" s="32"/>
      <c r="B15" s="10" t="s">
        <v>36</v>
      </c>
      <c r="C15" s="33"/>
      <c r="D15" s="138">
        <f>SUM('普通交付税'!D15,'臨時財政対策債'!D15)</f>
        <v>8900115</v>
      </c>
      <c r="E15" s="139">
        <f>'臨時財政対策債'!E15+'普通交付税'!E15</f>
        <v>8257505</v>
      </c>
      <c r="F15" s="139">
        <f t="shared" si="0"/>
        <v>642610</v>
      </c>
      <c r="G15" s="140">
        <f t="shared" si="1"/>
        <v>7.782132738641999</v>
      </c>
    </row>
    <row r="16" spans="1:7" ht="18.75" customHeight="1">
      <c r="A16" s="32"/>
      <c r="B16" s="10" t="s">
        <v>37</v>
      </c>
      <c r="C16" s="33"/>
      <c r="D16" s="138">
        <f>SUM('普通交付税'!D16,'臨時財政対策債'!D16)</f>
        <v>13611626</v>
      </c>
      <c r="E16" s="139">
        <f>'臨時財政対策債'!E16+'普通交付税'!E16</f>
        <v>12735910</v>
      </c>
      <c r="F16" s="139">
        <f t="shared" si="0"/>
        <v>875716</v>
      </c>
      <c r="G16" s="140">
        <f t="shared" si="1"/>
        <v>6.875959393557272</v>
      </c>
    </row>
    <row r="17" spans="1:7" ht="18.75" customHeight="1">
      <c r="A17" s="32"/>
      <c r="B17" s="10" t="s">
        <v>13</v>
      </c>
      <c r="C17" s="33"/>
      <c r="D17" s="138">
        <f>SUM('普通交付税'!D17,'臨時財政対策債'!D17)</f>
        <v>1758288</v>
      </c>
      <c r="E17" s="139">
        <f>'臨時財政対策債'!E17+'普通交付税'!E17</f>
        <v>1678174</v>
      </c>
      <c r="F17" s="139">
        <f t="shared" si="0"/>
        <v>80114</v>
      </c>
      <c r="G17" s="140">
        <f t="shared" si="1"/>
        <v>4.773879228256426</v>
      </c>
    </row>
    <row r="18" spans="1:7" ht="18.75" customHeight="1">
      <c r="A18" s="32"/>
      <c r="B18" s="10" t="s">
        <v>14</v>
      </c>
      <c r="C18" s="33"/>
      <c r="D18" s="138">
        <f>SUM('普通交付税'!D18,'臨時財政対策債'!D18)</f>
        <v>1459409</v>
      </c>
      <c r="E18" s="139">
        <f>'臨時財政対策債'!E18+'普通交付税'!E18</f>
        <v>1381211</v>
      </c>
      <c r="F18" s="139">
        <f t="shared" si="0"/>
        <v>78198</v>
      </c>
      <c r="G18" s="140">
        <f t="shared" si="1"/>
        <v>5.6615535207871925</v>
      </c>
    </row>
    <row r="19" spans="1:7" ht="18.75" customHeight="1">
      <c r="A19" s="32"/>
      <c r="B19" s="10" t="s">
        <v>15</v>
      </c>
      <c r="C19" s="33"/>
      <c r="D19" s="138">
        <f>SUM('普通交付税'!D19,'臨時財政対策債'!D19)</f>
        <v>1455345</v>
      </c>
      <c r="E19" s="139">
        <f>'臨時財政対策債'!E19+'普通交付税'!E19</f>
        <v>1418182</v>
      </c>
      <c r="F19" s="139">
        <f t="shared" si="0"/>
        <v>37163</v>
      </c>
      <c r="G19" s="140">
        <f t="shared" si="1"/>
        <v>2.6204676127605624</v>
      </c>
    </row>
    <row r="20" spans="1:7" ht="18.75" customHeight="1">
      <c r="A20" s="32"/>
      <c r="B20" s="10" t="s">
        <v>16</v>
      </c>
      <c r="C20" s="33"/>
      <c r="D20" s="138">
        <f>SUM('普通交付税'!D20,'臨時財政対策債'!D20)</f>
        <v>2870497</v>
      </c>
      <c r="E20" s="139">
        <f>'臨時財政対策債'!E20+'普通交付税'!E20</f>
        <v>2452270</v>
      </c>
      <c r="F20" s="139">
        <f t="shared" si="0"/>
        <v>418227</v>
      </c>
      <c r="G20" s="140">
        <f t="shared" si="1"/>
        <v>17.05468810530651</v>
      </c>
    </row>
    <row r="21" spans="1:7" ht="18.75" customHeight="1">
      <c r="A21" s="32"/>
      <c r="B21" s="10" t="s">
        <v>17</v>
      </c>
      <c r="C21" s="33"/>
      <c r="D21" s="138">
        <f>SUM('普通交付税'!D21,'臨時財政対策債'!D21)</f>
        <v>2404816</v>
      </c>
      <c r="E21" s="139">
        <f>'臨時財政対策債'!E21+'普通交付税'!E21</f>
        <v>2295511</v>
      </c>
      <c r="F21" s="139">
        <f t="shared" si="0"/>
        <v>109305</v>
      </c>
      <c r="G21" s="140">
        <f t="shared" si="1"/>
        <v>4.761684871037429</v>
      </c>
    </row>
    <row r="22" spans="1:7" ht="18.75" customHeight="1">
      <c r="A22" s="32"/>
      <c r="B22" s="10" t="s">
        <v>38</v>
      </c>
      <c r="C22" s="33"/>
      <c r="D22" s="138">
        <f>SUM('普通交付税'!D22,'臨時財政対策債'!D22)</f>
        <v>6000927</v>
      </c>
      <c r="E22" s="139">
        <f>'臨時財政対策債'!E22+'普通交付税'!E22</f>
        <v>5780598</v>
      </c>
      <c r="F22" s="139">
        <f t="shared" si="0"/>
        <v>220329</v>
      </c>
      <c r="G22" s="140">
        <f t="shared" si="1"/>
        <v>3.8115260739459824</v>
      </c>
    </row>
    <row r="23" spans="1:7" ht="18.75" customHeight="1">
      <c r="A23" s="32"/>
      <c r="B23" s="10" t="s">
        <v>19</v>
      </c>
      <c r="C23" s="33"/>
      <c r="D23" s="138">
        <f>SUM('普通交付税'!D23,'臨時財政対策債'!D23)</f>
        <v>1621756</v>
      </c>
      <c r="E23" s="139">
        <f>'臨時財政対策債'!E23+'普通交付税'!E23</f>
        <v>1619109</v>
      </c>
      <c r="F23" s="139">
        <f t="shared" si="0"/>
        <v>2647</v>
      </c>
      <c r="G23" s="140">
        <f t="shared" si="1"/>
        <v>0.16348497846655166</v>
      </c>
    </row>
    <row r="24" spans="1:7" ht="18.75" customHeight="1">
      <c r="A24" s="32"/>
      <c r="B24" s="10" t="s">
        <v>39</v>
      </c>
      <c r="C24" s="33"/>
      <c r="D24" s="138">
        <f>SUM('普通交付税'!D24,'臨時財政対策債'!D24)</f>
        <v>3157281</v>
      </c>
      <c r="E24" s="139">
        <f>'臨時財政対策債'!E24+'普通交付税'!E24</f>
        <v>2966767</v>
      </c>
      <c r="F24" s="139">
        <f t="shared" si="0"/>
        <v>190514</v>
      </c>
      <c r="G24" s="140">
        <f t="shared" si="1"/>
        <v>6.421603044661074</v>
      </c>
    </row>
    <row r="25" spans="1:7" ht="18.75" customHeight="1">
      <c r="A25" s="32"/>
      <c r="B25" s="10" t="s">
        <v>40</v>
      </c>
      <c r="C25" s="33"/>
      <c r="D25" s="138">
        <f>SUM('普通交付税'!D25,'臨時財政対策債'!D25)</f>
        <v>4825938</v>
      </c>
      <c r="E25" s="139">
        <f>'臨時財政対策債'!E25+'普通交付税'!E25</f>
        <v>4664909</v>
      </c>
      <c r="F25" s="139">
        <f t="shared" si="0"/>
        <v>161029</v>
      </c>
      <c r="G25" s="140">
        <f t="shared" si="1"/>
        <v>3.451921570174252</v>
      </c>
    </row>
    <row r="26" spans="1:7" ht="18.75" customHeight="1">
      <c r="A26" s="32"/>
      <c r="B26" s="10" t="s">
        <v>22</v>
      </c>
      <c r="C26" s="33"/>
      <c r="D26" s="138">
        <f>SUM('普通交付税'!D26,'臨時財政対策債'!D26)</f>
        <v>606845</v>
      </c>
      <c r="E26" s="139">
        <f>'臨時財政対策債'!E26+'普通交付税'!E26</f>
        <v>328354</v>
      </c>
      <c r="F26" s="139">
        <f t="shared" si="0"/>
        <v>278491</v>
      </c>
      <c r="G26" s="140">
        <f t="shared" si="1"/>
        <v>84.81425534636399</v>
      </c>
    </row>
    <row r="27" spans="1:7" ht="18.75" customHeight="1">
      <c r="A27" s="32"/>
      <c r="B27" s="10" t="s">
        <v>23</v>
      </c>
      <c r="C27" s="33"/>
      <c r="D27" s="138">
        <f>SUM('普通交付税'!D27,'臨時財政対策債'!D27)</f>
        <v>1257297</v>
      </c>
      <c r="E27" s="139">
        <f>'臨時財政対策債'!E27+'普通交付税'!E27</f>
        <v>974311</v>
      </c>
      <c r="F27" s="139">
        <f>D27-E27</f>
        <v>282986</v>
      </c>
      <c r="G27" s="140">
        <f t="shared" si="1"/>
        <v>29.04473007078849</v>
      </c>
    </row>
    <row r="28" spans="1:7" ht="18.75" customHeight="1">
      <c r="A28" s="32"/>
      <c r="B28" s="10" t="s">
        <v>24</v>
      </c>
      <c r="C28" s="33"/>
      <c r="D28" s="138">
        <f>SUM('普通交付税'!D28,'臨時財政対策債'!D28)</f>
        <v>2138638</v>
      </c>
      <c r="E28" s="139">
        <f>'臨時財政対策債'!E28+'普通交付税'!E28</f>
        <v>1695092</v>
      </c>
      <c r="F28" s="139">
        <f>D28-E28</f>
        <v>443546</v>
      </c>
      <c r="G28" s="140">
        <f t="shared" si="1"/>
        <v>26.166485358906773</v>
      </c>
    </row>
    <row r="29" spans="1:7" ht="18.75" customHeight="1">
      <c r="A29" s="32"/>
      <c r="B29" s="10" t="s">
        <v>25</v>
      </c>
      <c r="C29" s="33"/>
      <c r="D29" s="138">
        <f>SUM('普通交付税'!D29,'臨時財政対策債'!D29)</f>
        <v>1822207</v>
      </c>
      <c r="E29" s="139">
        <f>'臨時財政対策債'!E29+'普通交付税'!E29</f>
        <v>1561827</v>
      </c>
      <c r="F29" s="139">
        <f t="shared" si="0"/>
        <v>260380</v>
      </c>
      <c r="G29" s="140">
        <f t="shared" si="1"/>
        <v>16.671500748802522</v>
      </c>
    </row>
    <row r="30" spans="1:7" ht="18.75" customHeight="1">
      <c r="A30" s="32"/>
      <c r="B30" s="10" t="s">
        <v>26</v>
      </c>
      <c r="C30" s="33"/>
      <c r="D30" s="138">
        <f>SUM('普通交付税'!D30,'臨時財政対策債'!D30)</f>
        <v>1846018</v>
      </c>
      <c r="E30" s="139">
        <f>'臨時財政対策債'!E30+'普通交付税'!E30</f>
        <v>1668353</v>
      </c>
      <c r="F30" s="139">
        <f t="shared" si="0"/>
        <v>177665</v>
      </c>
      <c r="G30" s="140">
        <f t="shared" si="1"/>
        <v>10.649125215107354</v>
      </c>
    </row>
    <row r="31" spans="1:7" ht="18.75" customHeight="1">
      <c r="A31" s="32"/>
      <c r="B31" s="10" t="s">
        <v>41</v>
      </c>
      <c r="C31" s="33"/>
      <c r="D31" s="138">
        <f>SUM('普通交付税'!D31,'臨時財政対策債'!D31)</f>
        <v>4619372</v>
      </c>
      <c r="E31" s="139">
        <f>'臨時財政対策債'!E31+'普通交付税'!E31</f>
        <v>4344891</v>
      </c>
      <c r="F31" s="139">
        <f t="shared" si="0"/>
        <v>274481</v>
      </c>
      <c r="G31" s="140">
        <f t="shared" si="1"/>
        <v>6.317327638368833</v>
      </c>
    </row>
    <row r="32" spans="1:7" ht="18.75" customHeight="1" thickBot="1">
      <c r="A32" s="34"/>
      <c r="B32" s="11" t="s">
        <v>42</v>
      </c>
      <c r="C32" s="35"/>
      <c r="D32" s="141">
        <f>SUM('普通交付税'!D32,'臨時財政対策債'!D32)</f>
        <v>4103411</v>
      </c>
      <c r="E32" s="142">
        <f>'臨時財政対策債'!E32+'普通交付税'!E32</f>
        <v>3865204</v>
      </c>
      <c r="F32" s="142">
        <f>D32-E32</f>
        <v>238207</v>
      </c>
      <c r="G32" s="143">
        <f>F32/E32*100</f>
        <v>6.162857122159658</v>
      </c>
    </row>
    <row r="33" spans="1:7" ht="18.75" customHeight="1">
      <c r="A33" s="36"/>
      <c r="B33" s="37" t="s">
        <v>29</v>
      </c>
      <c r="C33" s="38"/>
      <c r="D33" s="144">
        <f>SUM(D9:D16)</f>
        <v>66552591</v>
      </c>
      <c r="E33" s="145">
        <f>SUM(E9:E16)</f>
        <v>56697381</v>
      </c>
      <c r="F33" s="145">
        <f>SUM(F9:F16)</f>
        <v>9855210</v>
      </c>
      <c r="G33" s="146">
        <f t="shared" si="1"/>
        <v>17.382125639983265</v>
      </c>
    </row>
    <row r="34" spans="1:7" ht="18.75" customHeight="1">
      <c r="A34" s="39"/>
      <c r="B34" s="40" t="s">
        <v>30</v>
      </c>
      <c r="C34" s="41"/>
      <c r="D34" s="147">
        <f>SUM(D17:D32)</f>
        <v>41948045</v>
      </c>
      <c r="E34" s="148">
        <f>SUM(E17:E32)</f>
        <v>38694763</v>
      </c>
      <c r="F34" s="148">
        <f>SUM(F17:F32)</f>
        <v>3253282</v>
      </c>
      <c r="G34" s="149">
        <f t="shared" si="1"/>
        <v>8.407551171717992</v>
      </c>
    </row>
    <row r="35" spans="1:7" s="16" customFormat="1" ht="18.75" customHeight="1" thickBot="1">
      <c r="A35" s="95"/>
      <c r="B35" s="96" t="s">
        <v>31</v>
      </c>
      <c r="C35" s="97"/>
      <c r="D35" s="150">
        <f>SUM(D33:D34)</f>
        <v>108500636</v>
      </c>
      <c r="E35" s="131">
        <f>SUM(E33:E34)</f>
        <v>95392144</v>
      </c>
      <c r="F35" s="131">
        <f>SUM(F33:F34)</f>
        <v>13108492</v>
      </c>
      <c r="G35" s="151">
        <f t="shared" si="1"/>
        <v>13.741689252733433</v>
      </c>
    </row>
    <row r="36" spans="2:6" ht="3" customHeight="1">
      <c r="B36" s="15"/>
      <c r="E36" s="16"/>
      <c r="F36" s="16"/>
    </row>
    <row r="37" spans="2:6" ht="16.5" customHeight="1">
      <c r="B37" s="1"/>
      <c r="E37" s="16"/>
      <c r="F37" s="16"/>
    </row>
    <row r="40" ht="16.5" customHeight="1">
      <c r="D40" s="16"/>
    </row>
    <row r="41" ht="16.5" customHeight="1">
      <c r="D41" s="16"/>
    </row>
  </sheetData>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kanrisya</cp:lastModifiedBy>
  <cp:lastPrinted>2010-07-23T04:57:20Z</cp:lastPrinted>
  <dcterms:created xsi:type="dcterms:W3CDTF">2006-07-27T05:52:40Z</dcterms:created>
  <dcterms:modified xsi:type="dcterms:W3CDTF">2010-07-23T06:09:24Z</dcterms:modified>
  <cp:category/>
  <cp:version/>
  <cp:contentType/>
  <cp:contentStatus/>
</cp:coreProperties>
</file>