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865" tabRatio="595" activeTab="0"/>
  </bookViews>
  <sheets>
    <sheet name="当初比較" sheetId="1" r:id="rId1"/>
    <sheet name="前年度比較)" sheetId="2" r:id="rId2"/>
    <sheet name="臨時財政対策債" sheetId="3" r:id="rId3"/>
    <sheet name="合計・当初比較" sheetId="4" r:id="rId4"/>
    <sheet name="合計・前年度比較" sheetId="5" r:id="rId5"/>
  </sheets>
  <externalReferences>
    <externalReference r:id="rId8"/>
  </externalReferences>
  <definedNames>
    <definedName name="_xlnm.Print_Area" localSheetId="4">'合計・前年度比較'!$A$1:$G$37</definedName>
    <definedName name="_xlnm.Print_Area" localSheetId="3">'合計・当初比較'!$A$1:$G$37</definedName>
    <definedName name="_xlnm.Print_Area" localSheetId="1">'前年度比較)'!$A$1:$G$37</definedName>
    <definedName name="_xlnm.Print_Area" localSheetId="0">'当初比較'!$A$1:$G$39</definedName>
    <definedName name="_xlnm.Print_Area" localSheetId="2">'臨時財政対策債'!$A$1:$G$37</definedName>
    <definedName name="ﾀｲﾄﾙ列">#REF!</definedName>
    <definedName name="印刷範囲">#REF!</definedName>
    <definedName name="区分">#REF!</definedName>
    <definedName name="建築主事その他">#REF!</definedName>
    <definedName name="市町村名">#REF!</definedName>
    <definedName name="種地">#REF!</definedName>
    <definedName name="消防署設置">'[1]01'!$U$6:$U$60</definedName>
    <definedName name="評点">#REF!</definedName>
  </definedNames>
  <calcPr fullCalcOnLoad="1"/>
</workbook>
</file>

<file path=xl/sharedStrings.xml><?xml version="1.0" encoding="utf-8"?>
<sst xmlns="http://schemas.openxmlformats.org/spreadsheetml/2006/main" count="192" uniqueCount="72">
  <si>
    <t>（単位：千円、％）</t>
  </si>
  <si>
    <t>市町村名</t>
  </si>
  <si>
    <t>増減額</t>
  </si>
  <si>
    <t>増減率</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</si>
  <si>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</si>
  <si>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</si>
  <si>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</si>
  <si>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</si>
  <si>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</si>
  <si>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</si>
  <si>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</si>
  <si>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</si>
  <si>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</si>
  <si>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</si>
  <si>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</si>
  <si>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</si>
  <si>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</si>
  <si>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</si>
  <si>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</si>
  <si>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</si>
  <si>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</si>
  <si>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</si>
  <si>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</si>
  <si>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</si>
  <si>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</si>
  <si>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</si>
  <si>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</si>
  <si>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</si>
  <si>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市計</t>
  </si>
  <si>
    <t>町村計</t>
  </si>
  <si>
    <t>県計</t>
  </si>
  <si>
    <t>市町村名</t>
  </si>
  <si>
    <t>海陽町</t>
  </si>
  <si>
    <t>吉野川市</t>
  </si>
  <si>
    <t>阿波市</t>
  </si>
  <si>
    <t>美馬市</t>
  </si>
  <si>
    <t>三好市</t>
  </si>
  <si>
    <t>那賀町</t>
  </si>
  <si>
    <t>美波町</t>
  </si>
  <si>
    <t>海陽町</t>
  </si>
  <si>
    <t>つるぎ町</t>
  </si>
  <si>
    <t>東みよし町</t>
  </si>
  <si>
    <t xml:space="preserve"> 　 Ｂ</t>
  </si>
  <si>
    <t>平成２２年度臨時財政対策債発行可能額市町村別一覧</t>
  </si>
  <si>
    <t>A-B　　　 C</t>
  </si>
  <si>
    <t>A-B　　　 C</t>
  </si>
  <si>
    <t>C/B　　   Ｄ</t>
  </si>
  <si>
    <t>C/B　  　Ｄ</t>
  </si>
  <si>
    <t>平成２２年度普通交付税及び臨時財政対策債発行可能額の合計額市町村別一覧</t>
  </si>
  <si>
    <t>当初算定</t>
  </si>
  <si>
    <t>C/B　  　Ｄ</t>
  </si>
  <si>
    <t>２１年度</t>
  </si>
  <si>
    <t>C/B　　   Ｄ</t>
  </si>
  <si>
    <t>変更決定額</t>
  </si>
  <si>
    <t>当初決定額</t>
  </si>
  <si>
    <t xml:space="preserve"> 　 （当初算定）  Ｂ</t>
  </si>
  <si>
    <t>（再算定）　 A</t>
  </si>
  <si>
    <t>２２年度</t>
  </si>
  <si>
    <t>　　（再算定） 　A</t>
  </si>
  <si>
    <t>　（再算定無し） A</t>
  </si>
  <si>
    <t>（単位：千円）</t>
  </si>
  <si>
    <t>※平成２２年度の臨時財政対策債発行可能額は再算定されないため，当初算定のとおりである。</t>
  </si>
  <si>
    <t>※　Ａ欄は，平成２２年１２月３日に公布・施行された地方交付税法等の一部を改正する法律等に基づく</t>
  </si>
  <si>
    <t>変更決定額</t>
  </si>
  <si>
    <t>当初決定額</t>
  </si>
  <si>
    <t>（再算定）　 A</t>
  </si>
  <si>
    <t xml:space="preserve"> 　 （当初算定）  Ｂ</t>
  </si>
  <si>
    <t>（当初決定額との比較）</t>
  </si>
  <si>
    <t>（前年度決定額との比較）</t>
  </si>
  <si>
    <t>　　なお，Ｂ欄は今年度の当初決定額（平成２２年７月２３日）である。</t>
  </si>
  <si>
    <t>　再算定後の変更決定額（平成２２年１２月７日）である。</t>
  </si>
  <si>
    <t>平成２２年度普通交付税決定額市町村別一覧</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</si>
</sst>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00000;[Red]\-#,##0.00000"/>
    <numFmt numFmtId="180" formatCode="#,##0.000000;[Red]\-#,##0.000000"/>
    <numFmt numFmtId="181" formatCode="#,##0.0000000;[Red]\-#,##0.0000000"/>
    <numFmt numFmtId="182" formatCode="#,##0.00000000;[Red]\-#,##0.00000000"/>
    <numFmt numFmtId="183" formatCode="#,##0.000000000;[Red]\-#,##0.000000000"/>
    <numFmt numFmtId="184" formatCode="#,##0.0000000000;[Red]\-#,##0.0000000000"/>
    <numFmt numFmtId="185" formatCode="#,##0.00000000000;[Red]\-#,##0.00000000000"/>
    <numFmt numFmtId="186" formatCode="#,##0.000000000000;[Red]\-#,##0.000000000000"/>
    <numFmt numFmtId="187" formatCode="#,##0.00;&quot;△ &quot;#,##0.00"/>
    <numFmt numFmtId="188" formatCode="#,##0.000;&quot;△ &quot;#,##0.000"/>
    <numFmt numFmtId="189" formatCode="#,##0;&quot;△ &quot;#,##0"/>
    <numFmt numFmtId="190" formatCode="#,##0.0;&quot;△ &quot;#,##0.0"/>
    <numFmt numFmtId="191" formatCode="#,##0_ ;[Red]\-#,##0\ "/>
    <numFmt numFmtId="192" formatCode="#,##0_);\(#,##0\)"/>
    <numFmt numFmtId="193" formatCode="#,##0&quot; &quot;;&quot;△ &quot;#,##0&quot; &quot;"/>
    <numFmt numFmtId="194" formatCode="#,##0.0_ ;[Red]\-#,##0.0\ "/>
    <numFmt numFmtId="195" formatCode="#,##0.00_ ;[Red]\-#,##0.00\ "/>
    <numFmt numFmtId="196" formatCode="#,##0.000_ ;[Red]\-#,##0.000\ "/>
    <numFmt numFmtId="197" formatCode="#,##0.0000_ ;[Red]\-#,##0.0000\ "/>
    <numFmt numFmtId="198" formatCode="#,##0.00000_ ;[Red]\-#,##0.00000\ "/>
    <numFmt numFmtId="199" formatCode="0;&quot;△ &quot;0"/>
    <numFmt numFmtId="200" formatCode="0.0;&quot;△ &quot;0.0"/>
    <numFmt numFmtId="201" formatCode="0.00;&quot;△ &quot;0.00"/>
    <numFmt numFmtId="202" formatCode="0.000;&quot;△ &quot;0.000"/>
    <numFmt numFmtId="203" formatCode="#,##0.0000;&quot;△ &quot;#,##0.0000"/>
    <numFmt numFmtId="204" formatCode="#,##0_);[Red]\(#,##0\)"/>
    <numFmt numFmtId="205" formatCode="0.0"/>
    <numFmt numFmtId="206" formatCode="&quot;\&quot;#,##0;\-&quot;\&quot;#,##0"/>
    <numFmt numFmtId="207" formatCode="&quot;\&quot;#,##0;[Red]\-&quot;\&quot;#,##0"/>
    <numFmt numFmtId="208" formatCode="#,##0.0%"/>
    <numFmt numFmtId="209" formatCode="#,##0_ "/>
    <numFmt numFmtId="210" formatCode="0.0%"/>
    <numFmt numFmtId="211" formatCode="0_ "/>
    <numFmt numFmtId="212" formatCode="0.00000"/>
    <numFmt numFmtId="213" formatCode="0.0_ ;[Red]\-0.0\ "/>
    <numFmt numFmtId="214" formatCode="0.0_ "/>
    <numFmt numFmtId="215" formatCode="#,##0.0"/>
    <numFmt numFmtId="216" formatCode="0.000"/>
    <numFmt numFmtId="217" formatCode="0.000_ "/>
    <numFmt numFmtId="218" formatCode="0.00_ "/>
    <numFmt numFmtId="219" formatCode="0.000%"/>
    <numFmt numFmtId="220" formatCode="0.000000000"/>
    <numFmt numFmtId="221" formatCode="0_ ;[Red]\-0\ "/>
    <numFmt numFmtId="222" formatCode="0.000000"/>
    <numFmt numFmtId="223" formatCode="0.00_ ;[Red]\-0.00\ "/>
    <numFmt numFmtId="224" formatCode="0_);[Red]\(0\)"/>
    <numFmt numFmtId="225" formatCode="#,##0.00_);[Red]\(#,##0.00\)"/>
    <numFmt numFmtId="226" formatCode="0.00_);[Red]\(0.00\)"/>
    <numFmt numFmtId="227" formatCode="0.0000%"/>
    <numFmt numFmtId="228" formatCode="0.00000%"/>
    <numFmt numFmtId="229" formatCode="[&lt;=999]000;[&lt;=99999]000\-00;000\-0000"/>
    <numFmt numFmtId="230" formatCode="_ * #,##0.0_ ;_ * \-#,##0.0_ ;_ * &quot;-&quot;?_ ;_ @_ "/>
    <numFmt numFmtId="231" formatCode="_ * #,##0.000_ ;_ * \-#,##0.000_ ;_ * &quot;-&quot;???_ ;_ @_ "/>
    <numFmt numFmtId="232" formatCode="_ * #,##0.0000_ ;_ * \-#,##0.0000_ ;_ * &quot;-&quot;????_ ;_ @_ "/>
    <numFmt numFmtId="233" formatCode="_ * #,##0.000000_ ;_ * \-#,##0.000000_ ;_ * &quot;-&quot;??????_ ;_ @_ "/>
    <numFmt numFmtId="234" formatCode="_ * #,##0_ ;_ * \-#,##0_ ;_ * &quot;-&quot;_ ;@"/>
    <numFmt numFmtId="235" formatCode="#,##0.00000;&quot;△ &quot;#,##0.00000"/>
    <numFmt numFmtId="236" formatCode="0.0000;&quot;△ &quot;0.0000"/>
    <numFmt numFmtId="237" formatCode="#,##0;&quot;▲ &quot;#,##0"/>
    <numFmt numFmtId="238" formatCode="#,##0.0;&quot;▲ &quot;#,##0.0"/>
  </numFmts>
  <fonts count="10">
    <font>
      <sz val="10"/>
      <name val="ＭＳ Ｐゴシック"/>
      <family val="3"/>
    </font>
    <font>
      <sz val="11"/>
      <name val="ＭＳ Ｐゴシック"/>
      <family val="0"/>
    </font>
    <font>
      <u val="single"/>
      <sz val="9.55"/>
      <color indexed="12"/>
      <name val="ＭＳ 明朝"/>
      <family val="1"/>
    </font>
    <font>
      <u val="single"/>
      <sz val="9.55"/>
      <color indexed="36"/>
      <name val="ＭＳ 明朝"/>
      <family val="1"/>
    </font>
    <font>
      <sz val="6"/>
      <name val="ＭＳ Ｐゴシック"/>
      <family val="3"/>
    </font>
    <font>
      <u val="single"/>
      <sz val="12"/>
      <name val="ＭＳ Ｐゴシック"/>
      <family val="3"/>
    </font>
    <font>
      <u val="single"/>
      <sz val="11"/>
      <name val="ＭＳ Ｐゴシック"/>
      <family val="3"/>
    </font>
    <font>
      <sz val="12"/>
      <name val="ＭＳ 明朝"/>
      <family val="1"/>
    </font>
    <font>
      <b/>
      <u val="single"/>
      <sz val="12"/>
      <name val="ＭＳ Ｐゴシック"/>
      <family val="3"/>
    </font>
    <font>
      <b/>
      <sz val="11"/>
      <name val="ＭＳ Ｐゴシック"/>
      <family val="0"/>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style="medium"/>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style="medium"/>
      <right>
        <color indexed="63"/>
      </right>
      <top style="hair"/>
      <bottom style="medium"/>
    </border>
    <border>
      <left>
        <color indexed="63"/>
      </left>
      <right style="medium"/>
      <top style="hair"/>
      <bottom style="medium"/>
    </border>
    <border>
      <left style="medium"/>
      <right style="thin"/>
      <top>
        <color indexed="63"/>
      </top>
      <bottom style="medium"/>
    </border>
    <border>
      <left style="medium"/>
      <right style="thin"/>
      <top style="medium"/>
      <bottom style="hair"/>
    </border>
    <border>
      <left>
        <color indexed="63"/>
      </left>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diagonalUp="1">
      <left style="thin"/>
      <right style="thin"/>
      <top style="medium"/>
      <bottom style="hair"/>
      <diagonal style="hair"/>
    </border>
    <border diagonalUp="1">
      <left style="thin"/>
      <right style="medium"/>
      <top style="medium"/>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medium"/>
      <diagonal style="hair"/>
    </border>
    <border diagonalUp="1">
      <left style="thin"/>
      <right style="medium"/>
      <top style="hair"/>
      <bottom style="medium"/>
      <diagonal style="hair"/>
    </border>
    <border>
      <left>
        <color indexed="63"/>
      </left>
      <right>
        <color indexed="63"/>
      </right>
      <top style="medium"/>
      <bottom>
        <color indexed="63"/>
      </bottom>
    </border>
    <border diagonalUp="1">
      <left style="thin"/>
      <right style="thin"/>
      <top style="medium"/>
      <bottom>
        <color indexed="63"/>
      </bottom>
      <diagonal style="hair"/>
    </border>
    <border diagonalUp="1">
      <left style="thin"/>
      <right style="thin"/>
      <top>
        <color indexed="63"/>
      </top>
      <bottom style="medium"/>
      <diagonal style="hair"/>
    </border>
    <border diagonalUp="1">
      <left style="thin"/>
      <right style="medium"/>
      <top style="medium"/>
      <bottom>
        <color indexed="63"/>
      </bottom>
      <diagonal style="hair"/>
    </border>
    <border diagonalUp="1">
      <left style="thin"/>
      <right style="medium"/>
      <top>
        <color indexed="63"/>
      </top>
      <bottom style="medium"/>
      <diagonal style="hair"/>
    </border>
  </borders>
  <cellStyleXfs count="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1" fontId="7" fillId="0" borderId="0">
      <alignment/>
      <protection/>
    </xf>
    <xf numFmtId="230" fontId="7" fillId="0" borderId="0">
      <alignment/>
      <protection/>
    </xf>
    <xf numFmtId="231" fontId="7" fillId="0" borderId="0">
      <alignment/>
      <protection/>
    </xf>
    <xf numFmtId="232" fontId="7" fillId="0" borderId="0">
      <alignment/>
      <protection/>
    </xf>
    <xf numFmtId="233" fontId="7" fillId="0" borderId="0">
      <alignment/>
      <protection/>
    </xf>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 fillId="0" borderId="0" applyNumberFormat="0" applyFill="0" applyBorder="0" applyAlignment="0" applyProtection="0"/>
  </cellStyleXfs>
  <cellXfs count="137">
    <xf numFmtId="0" fontId="0" fillId="0" borderId="0" xfId="0" applyAlignment="1">
      <alignment vertical="center"/>
    </xf>
    <xf numFmtId="38" fontId="1" fillId="0" borderId="0" xfId="22" applyFont="1" applyAlignment="1">
      <alignment vertical="center"/>
    </xf>
    <xf numFmtId="38" fontId="1" fillId="0" borderId="1" xfId="22" applyFont="1" applyBorder="1" applyAlignment="1">
      <alignment vertical="center"/>
    </xf>
    <xf numFmtId="38" fontId="1" fillId="0" borderId="1" xfId="22" applyFont="1" applyBorder="1" applyAlignment="1">
      <alignment horizontal="right" vertical="center"/>
    </xf>
    <xf numFmtId="38" fontId="1" fillId="0" borderId="2" xfId="22" applyFont="1" applyBorder="1" applyAlignment="1">
      <alignment horizontal="center" vertical="center"/>
    </xf>
    <xf numFmtId="38" fontId="1" fillId="0" borderId="3" xfId="22" applyFont="1" applyBorder="1" applyAlignment="1">
      <alignment horizontal="center" vertical="center"/>
    </xf>
    <xf numFmtId="38" fontId="1" fillId="0" borderId="4" xfId="22" applyFont="1" applyBorder="1" applyAlignment="1">
      <alignment horizontal="center" vertical="center"/>
    </xf>
    <xf numFmtId="38" fontId="1" fillId="0" borderId="5" xfId="22" applyFont="1" applyBorder="1" applyAlignment="1">
      <alignment horizontal="right" vertical="center"/>
    </xf>
    <xf numFmtId="38" fontId="1" fillId="0" borderId="6" xfId="22" applyFont="1" applyBorder="1" applyAlignment="1">
      <alignment horizontal="right" vertical="center"/>
    </xf>
    <xf numFmtId="38" fontId="1" fillId="0" borderId="7" xfId="22" applyFont="1" applyBorder="1" applyAlignment="1">
      <alignment horizontal="right" vertical="center"/>
    </xf>
    <xf numFmtId="38" fontId="1" fillId="0" borderId="8" xfId="22" applyFont="1" applyBorder="1" applyAlignment="1">
      <alignment horizontal="distributed" vertical="center"/>
    </xf>
    <xf numFmtId="38" fontId="1" fillId="0" borderId="9" xfId="22" applyFont="1" applyBorder="1" applyAlignment="1">
      <alignment horizontal="distributed" vertical="center"/>
    </xf>
    <xf numFmtId="189" fontId="1" fillId="0" borderId="0" xfId="22" applyNumberFormat="1" applyFont="1" applyFill="1" applyBorder="1" applyAlignment="1">
      <alignment vertical="center"/>
    </xf>
    <xf numFmtId="38" fontId="6" fillId="0" borderId="0" xfId="22" applyFont="1" applyAlignment="1">
      <alignment horizontal="left" vertical="center" indent="1"/>
    </xf>
    <xf numFmtId="38" fontId="5" fillId="0" borderId="0" xfId="22" applyFont="1" applyAlignment="1">
      <alignment horizontal="left" vertical="center" indent="4"/>
    </xf>
    <xf numFmtId="38" fontId="1" fillId="0" borderId="0" xfId="22" applyFont="1" applyBorder="1" applyAlignment="1">
      <alignment vertical="center"/>
    </xf>
    <xf numFmtId="38" fontId="1" fillId="0" borderId="0" xfId="22" applyFont="1" applyFill="1" applyAlignment="1">
      <alignment vertical="center"/>
    </xf>
    <xf numFmtId="189" fontId="1" fillId="0" borderId="10" xfId="22" applyNumberFormat="1" applyFont="1" applyFill="1" applyBorder="1" applyAlignment="1">
      <alignment vertical="center"/>
    </xf>
    <xf numFmtId="38" fontId="1" fillId="0" borderId="6" xfId="22" applyFont="1" applyFill="1" applyBorder="1" applyAlignment="1">
      <alignment horizontal="right" vertical="center"/>
    </xf>
    <xf numFmtId="38" fontId="8" fillId="0" borderId="0" xfId="22" applyFont="1" applyAlignment="1">
      <alignment horizontal="center" vertical="center"/>
    </xf>
    <xf numFmtId="38" fontId="1" fillId="0" borderId="8" xfId="22" applyFont="1" applyFill="1" applyBorder="1" applyAlignment="1">
      <alignment horizontal="distributed" vertical="center"/>
    </xf>
    <xf numFmtId="38" fontId="1" fillId="0" borderId="0" xfId="22" applyFont="1" applyAlignment="1">
      <alignment horizontal="center" vertical="center"/>
    </xf>
    <xf numFmtId="38" fontId="1" fillId="0" borderId="0" xfId="22" applyFont="1" applyFill="1" applyAlignment="1" applyProtection="1">
      <alignment vertical="center"/>
      <protection locked="0"/>
    </xf>
    <xf numFmtId="38" fontId="1" fillId="0" borderId="0" xfId="22" applyFont="1" applyAlignment="1">
      <alignment horizontal="distributed" vertical="center"/>
    </xf>
    <xf numFmtId="58" fontId="1" fillId="0" borderId="0" xfId="22" applyNumberFormat="1" applyFont="1" applyAlignment="1">
      <alignment vertical="center"/>
    </xf>
    <xf numFmtId="38" fontId="1" fillId="0" borderId="11" xfId="22" applyFont="1" applyBorder="1" applyAlignment="1">
      <alignment horizontal="center" vertical="center"/>
    </xf>
    <xf numFmtId="38" fontId="1" fillId="0" borderId="12" xfId="22" applyFont="1" applyBorder="1" applyAlignment="1">
      <alignment horizontal="center" vertical="center"/>
    </xf>
    <xf numFmtId="38" fontId="1" fillId="0" borderId="13" xfId="22" applyFont="1" applyBorder="1" applyAlignment="1">
      <alignment vertical="center"/>
    </xf>
    <xf numFmtId="38" fontId="1" fillId="0" borderId="14" xfId="22" applyFont="1" applyBorder="1" applyAlignment="1">
      <alignment vertical="center"/>
    </xf>
    <xf numFmtId="38" fontId="1" fillId="0" borderId="15" xfId="22" applyFont="1" applyBorder="1" applyAlignment="1">
      <alignment vertical="center"/>
    </xf>
    <xf numFmtId="38" fontId="1" fillId="0" borderId="16" xfId="22" applyFont="1" applyBorder="1" applyAlignment="1">
      <alignment horizontal="distributed" vertical="center"/>
    </xf>
    <xf numFmtId="189" fontId="1" fillId="0" borderId="17" xfId="22" applyNumberFormat="1" applyFont="1" applyBorder="1" applyAlignment="1">
      <alignment vertical="center"/>
    </xf>
    <xf numFmtId="38" fontId="1" fillId="0" borderId="18" xfId="22" applyFont="1" applyBorder="1" applyAlignment="1">
      <alignment vertical="center"/>
    </xf>
    <xf numFmtId="189" fontId="1" fillId="0" borderId="10" xfId="22" applyNumberFormat="1" applyFont="1" applyBorder="1" applyAlignment="1">
      <alignment vertical="center"/>
    </xf>
    <xf numFmtId="38" fontId="1" fillId="0" borderId="19" xfId="22" applyFont="1" applyBorder="1" applyAlignment="1">
      <alignment vertical="center"/>
    </xf>
    <xf numFmtId="189" fontId="1" fillId="0" borderId="20" xfId="22" applyNumberFormat="1" applyFont="1" applyBorder="1" applyAlignment="1">
      <alignment vertical="center"/>
    </xf>
    <xf numFmtId="38" fontId="1" fillId="0" borderId="0" xfId="22" applyFont="1" applyFill="1" applyAlignment="1">
      <alignment horizontal="distributed" vertical="center"/>
    </xf>
    <xf numFmtId="58" fontId="1" fillId="0" borderId="0" xfId="22" applyNumberFormat="1" applyFont="1" applyFill="1" applyAlignment="1">
      <alignment vertical="center"/>
    </xf>
    <xf numFmtId="38" fontId="8" fillId="0" borderId="0" xfId="22" applyFont="1" applyFill="1" applyAlignment="1">
      <alignment horizontal="left" vertical="center" indent="1"/>
    </xf>
    <xf numFmtId="38" fontId="5" fillId="0" borderId="0" xfId="22" applyFont="1" applyFill="1" applyAlignment="1">
      <alignment horizontal="left" vertical="center" indent="1"/>
    </xf>
    <xf numFmtId="38" fontId="1" fillId="0" borderId="1" xfId="22" applyFont="1" applyFill="1" applyBorder="1" applyAlignment="1">
      <alignment vertical="center"/>
    </xf>
    <xf numFmtId="38" fontId="1" fillId="0" borderId="1" xfId="22" applyFont="1" applyFill="1" applyBorder="1" applyAlignment="1">
      <alignment horizontal="right" vertical="center"/>
    </xf>
    <xf numFmtId="38" fontId="1" fillId="0" borderId="11" xfId="22" applyFont="1" applyFill="1" applyBorder="1" applyAlignment="1">
      <alignment horizontal="center" vertical="center"/>
    </xf>
    <xf numFmtId="38" fontId="1" fillId="0" borderId="12" xfId="22" applyFont="1" applyFill="1" applyBorder="1" applyAlignment="1">
      <alignment horizontal="center" vertical="center"/>
    </xf>
    <xf numFmtId="38" fontId="1" fillId="0" borderId="2" xfId="22" applyFont="1" applyFill="1" applyBorder="1" applyAlignment="1" applyProtection="1">
      <alignment horizontal="center" vertical="center"/>
      <protection locked="0"/>
    </xf>
    <xf numFmtId="38" fontId="1" fillId="0" borderId="3" xfId="22" applyFont="1" applyFill="1" applyBorder="1" applyAlignment="1" applyProtection="1">
      <alignment horizontal="center" vertical="center"/>
      <protection locked="0"/>
    </xf>
    <xf numFmtId="38" fontId="1" fillId="0" borderId="3" xfId="22" applyFont="1" applyFill="1" applyBorder="1" applyAlignment="1">
      <alignment horizontal="center" vertical="center"/>
    </xf>
    <xf numFmtId="38" fontId="1" fillId="0" borderId="4" xfId="22" applyFont="1" applyFill="1" applyBorder="1" applyAlignment="1">
      <alignment horizontal="center" vertical="center"/>
    </xf>
    <xf numFmtId="38" fontId="1" fillId="0" borderId="0" xfId="22" applyFont="1" applyFill="1" applyAlignment="1">
      <alignment horizontal="center" vertical="center"/>
    </xf>
    <xf numFmtId="38" fontId="1" fillId="0" borderId="13" xfId="22" applyFont="1" applyFill="1" applyBorder="1" applyAlignment="1">
      <alignment vertical="center"/>
    </xf>
    <xf numFmtId="38" fontId="1" fillId="0" borderId="14" xfId="22" applyFont="1" applyFill="1" applyBorder="1" applyAlignment="1">
      <alignment vertical="center"/>
    </xf>
    <xf numFmtId="38" fontId="1" fillId="0" borderId="21" xfId="22" applyFont="1" applyFill="1" applyBorder="1" applyAlignment="1">
      <alignment horizontal="right" vertical="center"/>
    </xf>
    <xf numFmtId="38" fontId="1" fillId="0" borderId="5" xfId="22" applyFont="1" applyFill="1" applyBorder="1" applyAlignment="1">
      <alignment horizontal="right" vertical="center"/>
    </xf>
    <xf numFmtId="38" fontId="1" fillId="0" borderId="7" xfId="22" applyFont="1" applyFill="1" applyBorder="1" applyAlignment="1">
      <alignment horizontal="right" vertical="center"/>
    </xf>
    <xf numFmtId="38" fontId="1" fillId="0" borderId="15" xfId="22" applyFont="1" applyFill="1" applyBorder="1" applyAlignment="1">
      <alignment vertical="center"/>
    </xf>
    <xf numFmtId="38" fontId="1" fillId="0" borderId="16" xfId="22" applyFont="1" applyFill="1" applyBorder="1" applyAlignment="1">
      <alignment horizontal="distributed" vertical="center"/>
    </xf>
    <xf numFmtId="189" fontId="1" fillId="0" borderId="17" xfId="22" applyNumberFormat="1" applyFont="1" applyFill="1" applyBorder="1" applyAlignment="1">
      <alignment vertical="center"/>
    </xf>
    <xf numFmtId="237" fontId="1" fillId="0" borderId="22" xfId="22" applyNumberFormat="1" applyFont="1" applyFill="1" applyBorder="1" applyAlignment="1" applyProtection="1">
      <alignment vertical="center"/>
      <protection locked="0"/>
    </xf>
    <xf numFmtId="237" fontId="1" fillId="0" borderId="23" xfId="22" applyNumberFormat="1" applyFont="1" applyFill="1" applyBorder="1" applyAlignment="1" applyProtection="1">
      <alignment vertical="center"/>
      <protection locked="0"/>
    </xf>
    <xf numFmtId="237" fontId="1" fillId="0" borderId="24" xfId="22" applyNumberFormat="1" applyFont="1" applyFill="1" applyBorder="1" applyAlignment="1">
      <alignment vertical="center"/>
    </xf>
    <xf numFmtId="238" fontId="1" fillId="0" borderId="25" xfId="22" applyNumberFormat="1" applyFont="1" applyFill="1" applyBorder="1" applyAlignment="1">
      <alignment vertical="center"/>
    </xf>
    <xf numFmtId="38" fontId="1" fillId="0" borderId="18" xfId="22" applyFont="1" applyFill="1" applyBorder="1" applyAlignment="1">
      <alignment vertical="center"/>
    </xf>
    <xf numFmtId="237" fontId="1" fillId="0" borderId="26" xfId="22" applyNumberFormat="1" applyFont="1" applyFill="1" applyBorder="1" applyAlignment="1" applyProtection="1">
      <alignment vertical="center"/>
      <protection locked="0"/>
    </xf>
    <xf numFmtId="237" fontId="1" fillId="0" borderId="27" xfId="22" applyNumberFormat="1" applyFont="1" applyFill="1" applyBorder="1" applyAlignment="1" applyProtection="1">
      <alignment vertical="center"/>
      <protection locked="0"/>
    </xf>
    <xf numFmtId="237" fontId="1" fillId="0" borderId="28" xfId="22" applyNumberFormat="1" applyFont="1" applyFill="1" applyBorder="1" applyAlignment="1">
      <alignment vertical="center"/>
    </xf>
    <xf numFmtId="238" fontId="1" fillId="0" borderId="29" xfId="22" applyNumberFormat="1" applyFont="1" applyFill="1" applyBorder="1" applyAlignment="1">
      <alignment vertical="center"/>
    </xf>
    <xf numFmtId="238" fontId="1" fillId="0" borderId="29" xfId="22" applyNumberFormat="1" applyFont="1" applyFill="1" applyBorder="1" applyAlignment="1">
      <alignment horizontal="right" vertical="center"/>
    </xf>
    <xf numFmtId="38" fontId="1" fillId="0" borderId="19" xfId="22" applyFont="1" applyFill="1" applyBorder="1" applyAlignment="1">
      <alignment vertical="center"/>
    </xf>
    <xf numFmtId="38" fontId="1" fillId="0" borderId="9" xfId="22" applyFont="1" applyFill="1" applyBorder="1" applyAlignment="1">
      <alignment horizontal="distributed" vertical="center"/>
    </xf>
    <xf numFmtId="189" fontId="1" fillId="0" borderId="20" xfId="22" applyNumberFormat="1" applyFont="1" applyFill="1" applyBorder="1" applyAlignment="1">
      <alignment vertical="center"/>
    </xf>
    <xf numFmtId="237" fontId="1" fillId="0" borderId="30" xfId="22" applyNumberFormat="1" applyFont="1" applyFill="1" applyBorder="1" applyAlignment="1" applyProtection="1">
      <alignment vertical="center"/>
      <protection locked="0"/>
    </xf>
    <xf numFmtId="237" fontId="1" fillId="0" borderId="31" xfId="22" applyNumberFormat="1" applyFont="1" applyFill="1" applyBorder="1" applyAlignment="1" applyProtection="1">
      <alignment vertical="center"/>
      <protection locked="0"/>
    </xf>
    <xf numFmtId="237" fontId="1" fillId="0" borderId="32" xfId="22" applyNumberFormat="1" applyFont="1" applyFill="1" applyBorder="1" applyAlignment="1">
      <alignment vertical="center"/>
    </xf>
    <xf numFmtId="238" fontId="1" fillId="0" borderId="33" xfId="22" applyNumberFormat="1" applyFont="1" applyFill="1" applyBorder="1" applyAlignment="1">
      <alignment vertical="center"/>
    </xf>
    <xf numFmtId="38" fontId="1" fillId="0" borderId="0" xfId="22" applyFont="1" applyFill="1" applyBorder="1" applyAlignment="1">
      <alignment vertical="center"/>
    </xf>
    <xf numFmtId="38" fontId="1" fillId="0" borderId="0" xfId="22" applyFont="1" applyFill="1" applyBorder="1" applyAlignment="1">
      <alignment horizontal="distributed" vertical="center"/>
    </xf>
    <xf numFmtId="237" fontId="1" fillId="0" borderId="0" xfId="22" applyNumberFormat="1" applyFont="1" applyFill="1" applyBorder="1" applyAlignment="1">
      <alignment vertical="center"/>
    </xf>
    <xf numFmtId="238" fontId="1" fillId="0" borderId="0" xfId="22" applyNumberFormat="1" applyFont="1" applyFill="1" applyBorder="1" applyAlignment="1">
      <alignment vertical="center"/>
    </xf>
    <xf numFmtId="38" fontId="1" fillId="0" borderId="0" xfId="22" applyFont="1" applyFill="1" applyAlignment="1" applyProtection="1">
      <alignment horizontal="left" vertical="center"/>
      <protection locked="0"/>
    </xf>
    <xf numFmtId="183" fontId="1" fillId="0" borderId="0" xfId="22" applyNumberFormat="1" applyFont="1" applyFill="1" applyBorder="1" applyAlignment="1" applyProtection="1">
      <alignment vertical="center"/>
      <protection locked="0"/>
    </xf>
    <xf numFmtId="38" fontId="1" fillId="0" borderId="0" xfId="22" applyFont="1" applyFill="1" applyAlignment="1" applyProtection="1">
      <alignment horizontal="distributed" vertical="center"/>
      <protection locked="0"/>
    </xf>
    <xf numFmtId="38" fontId="8" fillId="0" borderId="0" xfId="22" applyFont="1" applyFill="1" applyAlignment="1" applyProtection="1">
      <alignment vertical="center"/>
      <protection locked="0"/>
    </xf>
    <xf numFmtId="38" fontId="5" fillId="0" borderId="0" xfId="22" applyFont="1" applyFill="1" applyAlignment="1">
      <alignment vertical="center"/>
    </xf>
    <xf numFmtId="58" fontId="1" fillId="0" borderId="0" xfId="22" applyNumberFormat="1" applyFont="1" applyFill="1" applyAlignment="1">
      <alignment horizontal="right" vertical="center" shrinkToFit="1"/>
    </xf>
    <xf numFmtId="189" fontId="1" fillId="0" borderId="23" xfId="22" applyNumberFormat="1" applyFont="1" applyFill="1" applyBorder="1" applyAlignment="1" applyProtection="1">
      <alignment vertical="center"/>
      <protection/>
    </xf>
    <xf numFmtId="189" fontId="1" fillId="0" borderId="27" xfId="22" applyNumberFormat="1" applyFont="1" applyFill="1" applyBorder="1" applyAlignment="1" applyProtection="1">
      <alignment vertical="center"/>
      <protection/>
    </xf>
    <xf numFmtId="189" fontId="1" fillId="0" borderId="31" xfId="22" applyNumberFormat="1" applyFont="1" applyFill="1" applyBorder="1" applyAlignment="1" applyProtection="1">
      <alignment vertical="center"/>
      <protection/>
    </xf>
    <xf numFmtId="190" fontId="1" fillId="0" borderId="0" xfId="15" applyNumberFormat="1" applyFont="1" applyFill="1" applyBorder="1" applyAlignment="1">
      <alignment vertical="center"/>
    </xf>
    <xf numFmtId="183" fontId="1" fillId="0" borderId="0" xfId="22" applyNumberFormat="1" applyFont="1" applyFill="1" applyBorder="1" applyAlignment="1">
      <alignment vertical="center"/>
    </xf>
    <xf numFmtId="189" fontId="1" fillId="0" borderId="23" xfId="22" applyNumberFormat="1" applyFont="1" applyBorder="1" applyAlignment="1">
      <alignment vertical="center"/>
    </xf>
    <xf numFmtId="189" fontId="1" fillId="0" borderId="24" xfId="22" applyNumberFormat="1" applyFont="1" applyBorder="1" applyAlignment="1">
      <alignment vertical="center"/>
    </xf>
    <xf numFmtId="190" fontId="1" fillId="0" borderId="25" xfId="22" applyNumberFormat="1" applyFont="1" applyBorder="1" applyAlignment="1">
      <alignment vertical="center"/>
    </xf>
    <xf numFmtId="189" fontId="1" fillId="0" borderId="27" xfId="22" applyNumberFormat="1" applyFont="1" applyBorder="1" applyAlignment="1">
      <alignment vertical="center"/>
    </xf>
    <xf numFmtId="189" fontId="1" fillId="0" borderId="28" xfId="22" applyNumberFormat="1" applyFont="1" applyBorder="1" applyAlignment="1">
      <alignment vertical="center"/>
    </xf>
    <xf numFmtId="190" fontId="1" fillId="0" borderId="29" xfId="22" applyNumberFormat="1" applyFont="1" applyBorder="1" applyAlignment="1">
      <alignment vertical="center"/>
    </xf>
    <xf numFmtId="189" fontId="1" fillId="0" borderId="31" xfId="22" applyNumberFormat="1" applyFont="1" applyBorder="1" applyAlignment="1">
      <alignment vertical="center"/>
    </xf>
    <xf numFmtId="189" fontId="1" fillId="0" borderId="32" xfId="22" applyNumberFormat="1" applyFont="1" applyBorder="1" applyAlignment="1">
      <alignment vertical="center"/>
    </xf>
    <xf numFmtId="190" fontId="1" fillId="0" borderId="33" xfId="22" applyNumberFormat="1" applyFont="1" applyBorder="1" applyAlignment="1">
      <alignment vertical="center"/>
    </xf>
    <xf numFmtId="38" fontId="0" fillId="0" borderId="0" xfId="22" applyFont="1" applyFill="1" applyAlignment="1" applyProtection="1">
      <alignment horizontal="left" vertical="center"/>
      <protection locked="0"/>
    </xf>
    <xf numFmtId="189" fontId="1" fillId="0" borderId="34" xfId="22" applyNumberFormat="1" applyFont="1" applyFill="1" applyBorder="1" applyAlignment="1" applyProtection="1">
      <alignment vertical="center"/>
      <protection locked="0"/>
    </xf>
    <xf numFmtId="189" fontId="1" fillId="0" borderId="34" xfId="22" applyNumberFormat="1" applyFont="1" applyFill="1" applyBorder="1" applyAlignment="1">
      <alignment vertical="center"/>
    </xf>
    <xf numFmtId="190" fontId="1" fillId="0" borderId="35" xfId="15" applyNumberFormat="1" applyFont="1" applyFill="1" applyBorder="1" applyAlignment="1">
      <alignment vertical="center"/>
    </xf>
    <xf numFmtId="189" fontId="1" fillId="0" borderId="36" xfId="22" applyNumberFormat="1" applyFont="1" applyFill="1" applyBorder="1" applyAlignment="1" applyProtection="1">
      <alignment vertical="center"/>
      <protection locked="0"/>
    </xf>
    <xf numFmtId="189" fontId="1" fillId="0" borderId="36" xfId="22" applyNumberFormat="1" applyFont="1" applyFill="1" applyBorder="1" applyAlignment="1">
      <alignment vertical="center"/>
    </xf>
    <xf numFmtId="190" fontId="1" fillId="0" borderId="37" xfId="15" applyNumberFormat="1" applyFont="1" applyFill="1" applyBorder="1" applyAlignment="1">
      <alignment vertical="center"/>
    </xf>
    <xf numFmtId="189" fontId="1" fillId="0" borderId="38" xfId="22" applyNumberFormat="1" applyFont="1" applyFill="1" applyBorder="1" applyAlignment="1" applyProtection="1">
      <alignment vertical="center"/>
      <protection locked="0"/>
    </xf>
    <xf numFmtId="189" fontId="1" fillId="0" borderId="38" xfId="22" applyNumberFormat="1" applyFont="1" applyFill="1" applyBorder="1" applyAlignment="1">
      <alignment vertical="center"/>
    </xf>
    <xf numFmtId="190" fontId="1" fillId="0" borderId="39" xfId="15" applyNumberFormat="1" applyFont="1" applyFill="1" applyBorder="1" applyAlignment="1">
      <alignment vertical="center"/>
    </xf>
    <xf numFmtId="38" fontId="0" fillId="0" borderId="0" xfId="22" applyFont="1" applyFill="1" applyAlignment="1">
      <alignment vertical="center"/>
    </xf>
    <xf numFmtId="38" fontId="9" fillId="0" borderId="0" xfId="22" applyFont="1" applyFill="1" applyAlignment="1">
      <alignment horizontal="center" vertical="center"/>
    </xf>
    <xf numFmtId="38" fontId="9" fillId="0" borderId="0" xfId="22" applyFont="1" applyAlignment="1">
      <alignment horizontal="center" vertical="center"/>
    </xf>
    <xf numFmtId="38" fontId="0" fillId="0" borderId="0" xfId="22" applyFont="1" applyFill="1" applyAlignment="1" applyProtection="1">
      <alignment vertical="center"/>
      <protection locked="0"/>
    </xf>
    <xf numFmtId="38" fontId="1" fillId="0" borderId="40" xfId="22" applyFont="1" applyFill="1" applyBorder="1" applyAlignment="1">
      <alignment horizontal="distributed" vertical="center"/>
    </xf>
    <xf numFmtId="0" fontId="0" fillId="0" borderId="1" xfId="0" applyFont="1" applyFill="1" applyBorder="1" applyAlignment="1">
      <alignment horizontal="distributed" vertical="center"/>
    </xf>
    <xf numFmtId="38" fontId="8" fillId="0" borderId="0" xfId="22" applyFont="1" applyFill="1" applyAlignment="1" applyProtection="1">
      <alignment horizontal="center" vertical="center"/>
      <protection locked="0"/>
    </xf>
    <xf numFmtId="58" fontId="1" fillId="0" borderId="0" xfId="22" applyNumberFormat="1" applyFont="1" applyFill="1" applyAlignment="1">
      <alignment horizontal="right" vertical="center" shrinkToFit="1"/>
    </xf>
    <xf numFmtId="38" fontId="1" fillId="0" borderId="41" xfId="22" applyFont="1" applyFill="1" applyBorder="1" applyAlignment="1" applyProtection="1">
      <alignment horizontal="center" vertical="center"/>
      <protection locked="0"/>
    </xf>
    <xf numFmtId="38" fontId="1" fillId="0" borderId="42" xfId="22" applyFont="1" applyFill="1" applyBorder="1" applyAlignment="1" applyProtection="1">
      <alignment horizontal="center" vertical="center"/>
      <protection locked="0"/>
    </xf>
    <xf numFmtId="38" fontId="1" fillId="0" borderId="41" xfId="22" applyFont="1" applyFill="1" applyBorder="1" applyAlignment="1">
      <alignment horizontal="center" vertical="center"/>
    </xf>
    <xf numFmtId="38" fontId="1" fillId="0" borderId="42" xfId="22" applyFont="1" applyFill="1" applyBorder="1" applyAlignment="1">
      <alignment horizontal="center" vertical="center"/>
    </xf>
    <xf numFmtId="38" fontId="1" fillId="0" borderId="43" xfId="22" applyFont="1" applyFill="1" applyBorder="1" applyAlignment="1">
      <alignment horizontal="center" vertical="center"/>
    </xf>
    <xf numFmtId="38" fontId="1" fillId="0" borderId="44" xfId="22" applyFont="1" applyFill="1" applyBorder="1" applyAlignment="1">
      <alignment horizontal="center" vertical="center"/>
    </xf>
    <xf numFmtId="38" fontId="1" fillId="0" borderId="40" xfId="22" applyFont="1" applyBorder="1" applyAlignment="1">
      <alignment horizontal="distributed" vertical="center"/>
    </xf>
    <xf numFmtId="0" fontId="0" fillId="0" borderId="1" xfId="0" applyFont="1" applyBorder="1" applyAlignment="1">
      <alignment horizontal="distributed" vertical="center"/>
    </xf>
    <xf numFmtId="38" fontId="8" fillId="0" borderId="0" xfId="22" applyFont="1" applyAlignment="1">
      <alignment horizontal="center" vertical="center"/>
    </xf>
    <xf numFmtId="237" fontId="1" fillId="0" borderId="22" xfId="22" applyNumberFormat="1" applyFont="1" applyFill="1" applyBorder="1" applyAlignment="1">
      <alignment vertical="center"/>
    </xf>
    <xf numFmtId="237" fontId="1" fillId="0" borderId="23" xfId="22" applyNumberFormat="1" applyFont="1" applyFill="1" applyBorder="1" applyAlignment="1">
      <alignment vertical="center"/>
    </xf>
    <xf numFmtId="237" fontId="1" fillId="0" borderId="26" xfId="22" applyNumberFormat="1" applyFont="1" applyFill="1" applyBorder="1" applyAlignment="1">
      <alignment vertical="center"/>
    </xf>
    <xf numFmtId="237" fontId="1" fillId="0" borderId="27" xfId="22" applyNumberFormat="1" applyFont="1" applyFill="1" applyBorder="1" applyAlignment="1">
      <alignment vertical="center"/>
    </xf>
    <xf numFmtId="237" fontId="1" fillId="0" borderId="30" xfId="22" applyNumberFormat="1" applyFont="1" applyFill="1" applyBorder="1" applyAlignment="1">
      <alignment vertical="center"/>
    </xf>
    <xf numFmtId="237" fontId="1" fillId="0" borderId="31" xfId="22" applyNumberFormat="1" applyFont="1" applyFill="1" applyBorder="1" applyAlignment="1">
      <alignment vertical="center"/>
    </xf>
    <xf numFmtId="189" fontId="1" fillId="0" borderId="23" xfId="22" applyNumberFormat="1" applyFont="1" applyFill="1" applyBorder="1" applyAlignment="1">
      <alignment vertical="center"/>
    </xf>
    <xf numFmtId="189" fontId="1" fillId="0" borderId="27" xfId="22" applyNumberFormat="1" applyFont="1" applyFill="1" applyBorder="1" applyAlignment="1">
      <alignment vertical="center"/>
    </xf>
    <xf numFmtId="189" fontId="1" fillId="0" borderId="31" xfId="22" applyNumberFormat="1" applyFont="1" applyFill="1" applyBorder="1" applyAlignment="1">
      <alignment vertical="center"/>
    </xf>
    <xf numFmtId="189" fontId="1" fillId="0" borderId="30" xfId="22" applyNumberFormat="1" applyFont="1" applyFill="1" applyBorder="1" applyAlignment="1">
      <alignment vertical="center"/>
    </xf>
    <xf numFmtId="189" fontId="1" fillId="0" borderId="32" xfId="22" applyNumberFormat="1" applyFont="1" applyFill="1" applyBorder="1" applyAlignment="1">
      <alignment vertical="center"/>
    </xf>
    <xf numFmtId="190" fontId="1" fillId="0" borderId="33" xfId="22" applyNumberFormat="1" applyFont="1" applyFill="1" applyBorder="1" applyAlignment="1">
      <alignment vertical="center"/>
    </xf>
  </cellXfs>
  <cellStyles count="13">
    <cellStyle name="Normal" xfId="0"/>
    <cellStyle name="Percent" xfId="15"/>
    <cellStyle name="Hyperlink" xfId="16"/>
    <cellStyle name="会計（小数０桁）" xfId="17"/>
    <cellStyle name="会計（小数１桁）" xfId="18"/>
    <cellStyle name="会計（小数３桁）" xfId="19"/>
    <cellStyle name="会計（小数４桁）" xfId="20"/>
    <cellStyle name="会計（小数６桁）" xfId="21"/>
    <cellStyle name="Comma [0]" xfId="22"/>
    <cellStyle name="Comma" xfId="23"/>
    <cellStyle name="Currency [0]" xfId="24"/>
    <cellStyle name="Currency"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22000sv002\zaisei\&#24179;&#25104;&#65297;&#65304;&#24180;&#24230;\&#26222;&#36890;&#20132;&#20184;&#31246;\&#31639;&#23450;\&#65320;&#65297;&#65304;\02H17&#32076;&#24120;&#65288;&#12381;&#12398;&#6529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消防費"/>
      <sheetName val="道路橋りょう費"/>
      <sheetName val="港湾費（港湾）"/>
      <sheetName val="港湾費（漁港）"/>
      <sheetName val="都市計画費"/>
      <sheetName val="公園費（人口）"/>
      <sheetName val="公園費（公園面積）"/>
      <sheetName val="下水道費"/>
      <sheetName val="その他土木費"/>
      <sheetName val="小学校費（児童数）"/>
      <sheetName val="小学校費（学級数）"/>
      <sheetName val="小学校費（学校数）"/>
      <sheetName val="中学校費（生徒数）"/>
      <sheetName val="中学校費（学級数）"/>
      <sheetName val="中学校費（学校数）"/>
      <sheetName val="高校費（教員数）"/>
      <sheetName val="高校費（生徒数）"/>
      <sheetName val="その他教育費（人口）"/>
      <sheetName val="その他教育費（幼児数）"/>
      <sheetName val="01"/>
      <sheetName val="02"/>
      <sheetName val="04"/>
      <sheetName val="05"/>
      <sheetName val="06"/>
      <sheetName val="07"/>
      <sheetName val="08"/>
      <sheetName val="09"/>
      <sheetName val="10"/>
      <sheetName val="11"/>
      <sheetName val="12"/>
      <sheetName val="13"/>
      <sheetName val="14"/>
    </sheetNames>
    <sheetDataSet>
      <sheetData sheetId="19">
        <row r="6">
          <cell r="U6">
            <v>1</v>
          </cell>
        </row>
        <row r="7">
          <cell r="U7">
            <v>1</v>
          </cell>
        </row>
        <row r="8">
          <cell r="U8">
            <v>1</v>
          </cell>
        </row>
        <row r="9">
          <cell r="U9">
            <v>1</v>
          </cell>
        </row>
        <row r="10">
          <cell r="U10">
            <v>1</v>
          </cell>
        </row>
        <row r="11">
          <cell r="U11">
            <v>1</v>
          </cell>
        </row>
        <row r="12">
          <cell r="U12">
            <v>1</v>
          </cell>
        </row>
        <row r="13">
          <cell r="U13">
            <v>1</v>
          </cell>
        </row>
        <row r="14">
          <cell r="U14">
            <v>1</v>
          </cell>
        </row>
        <row r="15">
          <cell r="U15">
            <v>1</v>
          </cell>
        </row>
        <row r="16">
          <cell r="U16">
            <v>1</v>
          </cell>
        </row>
        <row r="17">
          <cell r="U17">
            <v>1</v>
          </cell>
        </row>
        <row r="18">
          <cell r="U18">
            <v>1</v>
          </cell>
        </row>
        <row r="19">
          <cell r="U19">
            <v>1</v>
          </cell>
        </row>
        <row r="20">
          <cell r="U20">
            <v>1</v>
          </cell>
        </row>
        <row r="21">
          <cell r="U21">
            <v>1</v>
          </cell>
        </row>
        <row r="22">
          <cell r="U22">
            <v>1</v>
          </cell>
        </row>
        <row r="23">
          <cell r="U23">
            <v>1</v>
          </cell>
        </row>
        <row r="24">
          <cell r="U24">
            <v>1</v>
          </cell>
        </row>
        <row r="25">
          <cell r="U25">
            <v>2</v>
          </cell>
        </row>
        <row r="26">
          <cell r="U26">
            <v>2</v>
          </cell>
        </row>
        <row r="27">
          <cell r="U27">
            <v>2</v>
          </cell>
        </row>
        <row r="28">
          <cell r="U28">
            <v>1</v>
          </cell>
        </row>
        <row r="29">
          <cell r="U29">
            <v>1</v>
          </cell>
        </row>
        <row r="30">
          <cell r="U30">
            <v>1</v>
          </cell>
        </row>
        <row r="31">
          <cell r="U31">
            <v>1</v>
          </cell>
        </row>
        <row r="32">
          <cell r="U32">
            <v>1</v>
          </cell>
        </row>
        <row r="33">
          <cell r="U33">
            <v>1</v>
          </cell>
        </row>
        <row r="34">
          <cell r="U34">
            <v>1</v>
          </cell>
        </row>
        <row r="35">
          <cell r="U35">
            <v>1</v>
          </cell>
        </row>
        <row r="36">
          <cell r="U36">
            <v>1</v>
          </cell>
        </row>
        <row r="37">
          <cell r="U37">
            <v>1</v>
          </cell>
        </row>
        <row r="38">
          <cell r="U38">
            <v>1</v>
          </cell>
        </row>
        <row r="39">
          <cell r="U39">
            <v>1</v>
          </cell>
        </row>
        <row r="40">
          <cell r="U40">
            <v>1</v>
          </cell>
        </row>
        <row r="41">
          <cell r="U41">
            <v>1</v>
          </cell>
        </row>
        <row r="42">
          <cell r="U42">
            <v>1</v>
          </cell>
        </row>
        <row r="43">
          <cell r="U43">
            <v>1</v>
          </cell>
        </row>
        <row r="44">
          <cell r="U44">
            <v>1</v>
          </cell>
        </row>
        <row r="45">
          <cell r="U45">
            <v>1</v>
          </cell>
        </row>
        <row r="46">
          <cell r="U46">
            <v>1</v>
          </cell>
        </row>
        <row r="47">
          <cell r="U47">
            <v>1</v>
          </cell>
        </row>
        <row r="48">
          <cell r="U48">
            <v>1</v>
          </cell>
        </row>
        <row r="49">
          <cell r="U49">
            <v>1</v>
          </cell>
        </row>
        <row r="50">
          <cell r="U50">
            <v>1</v>
          </cell>
        </row>
        <row r="51">
          <cell r="U51">
            <v>1</v>
          </cell>
        </row>
        <row r="52">
          <cell r="U52">
            <v>1</v>
          </cell>
        </row>
        <row r="53">
          <cell r="U53">
            <v>1</v>
          </cell>
        </row>
        <row r="54">
          <cell r="U54">
            <v>1</v>
          </cell>
        </row>
        <row r="55">
          <cell r="U55">
            <v>1</v>
          </cell>
        </row>
        <row r="56">
          <cell r="U56">
            <v>1</v>
          </cell>
        </row>
        <row r="57">
          <cell r="U57">
            <v>1</v>
          </cell>
        </row>
        <row r="58">
          <cell r="U58">
            <v>1</v>
          </cell>
        </row>
        <row r="59">
          <cell r="U59">
            <v>1</v>
          </cell>
        </row>
        <row r="60">
          <cell r="U6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dimension ref="A1:G40"/>
  <sheetViews>
    <sheetView showGridLines="0" tabSelected="1" view="pageBreakPreview" zoomScaleNormal="85" zoomScaleSheetLayoutView="100" workbookViewId="0" topLeftCell="A1">
      <selection activeCell="I35" sqref="I35"/>
    </sheetView>
  </sheetViews>
  <sheetFormatPr defaultColWidth="9.140625" defaultRowHeight="16.5" customHeight="1"/>
  <cols>
    <col min="1" max="1" width="3.28125" style="16" customWidth="1"/>
    <col min="2" max="2" width="12.57421875" style="36" bestFit="1" customWidth="1"/>
    <col min="3" max="3" width="3.28125" style="16" customWidth="1"/>
    <col min="4" max="7" width="17.28125" style="16" customWidth="1"/>
    <col min="8" max="8" width="15.8515625" style="16" customWidth="1"/>
    <col min="9" max="16384" width="10.28125" style="16" customWidth="1"/>
  </cols>
  <sheetData>
    <row r="1" ht="16.5" customHeight="1">
      <c r="G1" s="37"/>
    </row>
    <row r="3" spans="1:7" ht="16.5" customHeight="1">
      <c r="A3" s="114" t="s">
        <v>71</v>
      </c>
      <c r="B3" s="114"/>
      <c r="C3" s="114"/>
      <c r="D3" s="114"/>
      <c r="E3" s="114"/>
      <c r="F3" s="114"/>
      <c r="G3" s="114"/>
    </row>
    <row r="4" spans="4:5" ht="12.75" customHeight="1">
      <c r="D4" s="38"/>
      <c r="E4" s="109" t="s">
        <v>67</v>
      </c>
    </row>
    <row r="5" ht="12.75" customHeight="1">
      <c r="D5" s="39"/>
    </row>
    <row r="6" spans="1:7" ht="16.5" customHeight="1" thickBot="1">
      <c r="A6" s="40"/>
      <c r="B6" s="40"/>
      <c r="C6" s="40"/>
      <c r="D6" s="40"/>
      <c r="E6" s="40"/>
      <c r="F6" s="40"/>
      <c r="G6" s="41" t="s">
        <v>0</v>
      </c>
    </row>
    <row r="7" spans="1:7" s="48" customFormat="1" ht="16.5" customHeight="1">
      <c r="A7" s="42"/>
      <c r="B7" s="112" t="s">
        <v>1</v>
      </c>
      <c r="C7" s="43"/>
      <c r="D7" s="44" t="s">
        <v>53</v>
      </c>
      <c r="E7" s="45" t="s">
        <v>54</v>
      </c>
      <c r="F7" s="46" t="s">
        <v>2</v>
      </c>
      <c r="G7" s="47" t="s">
        <v>3</v>
      </c>
    </row>
    <row r="8" spans="1:7" ht="16.5" customHeight="1" thickBot="1">
      <c r="A8" s="49"/>
      <c r="B8" s="113"/>
      <c r="C8" s="50"/>
      <c r="D8" s="51" t="s">
        <v>56</v>
      </c>
      <c r="E8" s="52" t="s">
        <v>55</v>
      </c>
      <c r="F8" s="18" t="s">
        <v>44</v>
      </c>
      <c r="G8" s="53" t="s">
        <v>47</v>
      </c>
    </row>
    <row r="9" spans="1:7" ht="18.75" customHeight="1">
      <c r="A9" s="54"/>
      <c r="B9" s="55" t="s">
        <v>4</v>
      </c>
      <c r="C9" s="56"/>
      <c r="D9" s="57">
        <v>8151633</v>
      </c>
      <c r="E9" s="58">
        <v>7937717</v>
      </c>
      <c r="F9" s="59">
        <f>D9-E9</f>
        <v>213916</v>
      </c>
      <c r="G9" s="60">
        <f>F9/E9*100</f>
        <v>2.6949310488141616</v>
      </c>
    </row>
    <row r="10" spans="1:7" ht="18.75" customHeight="1">
      <c r="A10" s="61"/>
      <c r="B10" s="20" t="s">
        <v>5</v>
      </c>
      <c r="C10" s="17"/>
      <c r="D10" s="62">
        <v>4019718</v>
      </c>
      <c r="E10" s="63">
        <v>3925588</v>
      </c>
      <c r="F10" s="64">
        <f aca="true" t="shared" si="0" ref="F10:F35">D10-E10</f>
        <v>94130</v>
      </c>
      <c r="G10" s="65">
        <f aca="true" t="shared" si="1" ref="G10:G35">F10/E10*100</f>
        <v>2.3978573400978402</v>
      </c>
    </row>
    <row r="11" spans="1:7" ht="18.75" customHeight="1">
      <c r="A11" s="61"/>
      <c r="B11" s="20" t="s">
        <v>6</v>
      </c>
      <c r="C11" s="17"/>
      <c r="D11" s="62">
        <v>3301206</v>
      </c>
      <c r="E11" s="63">
        <v>3245573</v>
      </c>
      <c r="F11" s="64">
        <f t="shared" si="0"/>
        <v>55633</v>
      </c>
      <c r="G11" s="65">
        <f t="shared" si="1"/>
        <v>1.714119509867749</v>
      </c>
    </row>
    <row r="12" spans="1:7" ht="18.75" customHeight="1">
      <c r="A12" s="61"/>
      <c r="B12" s="20" t="s">
        <v>7</v>
      </c>
      <c r="C12" s="17"/>
      <c r="D12" s="62">
        <v>2732846</v>
      </c>
      <c r="E12" s="63">
        <v>2616050</v>
      </c>
      <c r="F12" s="64">
        <f t="shared" si="0"/>
        <v>116796</v>
      </c>
      <c r="G12" s="65">
        <f t="shared" si="1"/>
        <v>4.464593566636723</v>
      </c>
    </row>
    <row r="13" spans="1:7" ht="18.75" customHeight="1">
      <c r="A13" s="61"/>
      <c r="B13" s="20" t="s">
        <v>8</v>
      </c>
      <c r="C13" s="17"/>
      <c r="D13" s="62">
        <v>6911684</v>
      </c>
      <c r="E13" s="63">
        <v>6795989</v>
      </c>
      <c r="F13" s="64">
        <f t="shared" si="0"/>
        <v>115695</v>
      </c>
      <c r="G13" s="65">
        <f t="shared" si="1"/>
        <v>1.7024012251932719</v>
      </c>
    </row>
    <row r="14" spans="1:7" ht="18.75" customHeight="1">
      <c r="A14" s="61"/>
      <c r="B14" s="20" t="s">
        <v>9</v>
      </c>
      <c r="C14" s="17"/>
      <c r="D14" s="62">
        <v>7517574</v>
      </c>
      <c r="E14" s="63">
        <v>7355553</v>
      </c>
      <c r="F14" s="64">
        <f t="shared" si="0"/>
        <v>162021</v>
      </c>
      <c r="G14" s="65">
        <f t="shared" si="1"/>
        <v>2.202703182208054</v>
      </c>
    </row>
    <row r="15" spans="1:7" ht="18.75" customHeight="1">
      <c r="A15" s="61"/>
      <c r="B15" s="20" t="s">
        <v>10</v>
      </c>
      <c r="C15" s="17"/>
      <c r="D15" s="62">
        <v>8031232</v>
      </c>
      <c r="E15" s="63">
        <v>7893480</v>
      </c>
      <c r="F15" s="64">
        <f t="shared" si="0"/>
        <v>137752</v>
      </c>
      <c r="G15" s="65">
        <f t="shared" si="1"/>
        <v>1.7451364923962562</v>
      </c>
    </row>
    <row r="16" spans="1:7" ht="18.75" customHeight="1">
      <c r="A16" s="61"/>
      <c r="B16" s="20" t="s">
        <v>11</v>
      </c>
      <c r="C16" s="17"/>
      <c r="D16" s="62">
        <v>12575921</v>
      </c>
      <c r="E16" s="63">
        <v>12421236</v>
      </c>
      <c r="F16" s="64">
        <f t="shared" si="0"/>
        <v>154685</v>
      </c>
      <c r="G16" s="65">
        <f t="shared" si="1"/>
        <v>1.2453269545800434</v>
      </c>
    </row>
    <row r="17" spans="1:7" ht="18.75" customHeight="1">
      <c r="A17" s="61"/>
      <c r="B17" s="20" t="s">
        <v>12</v>
      </c>
      <c r="C17" s="17"/>
      <c r="D17" s="62">
        <v>1589524</v>
      </c>
      <c r="E17" s="63">
        <v>1546653</v>
      </c>
      <c r="F17" s="64">
        <f t="shared" si="0"/>
        <v>42871</v>
      </c>
      <c r="G17" s="65">
        <f t="shared" si="1"/>
        <v>2.771856389248267</v>
      </c>
    </row>
    <row r="18" spans="1:7" ht="18.75" customHeight="1">
      <c r="A18" s="61"/>
      <c r="B18" s="20" t="s">
        <v>13</v>
      </c>
      <c r="C18" s="17"/>
      <c r="D18" s="62">
        <v>1404380</v>
      </c>
      <c r="E18" s="63">
        <v>1353667</v>
      </c>
      <c r="F18" s="64">
        <f t="shared" si="0"/>
        <v>50713</v>
      </c>
      <c r="G18" s="65">
        <f t="shared" si="1"/>
        <v>3.746342342688416</v>
      </c>
    </row>
    <row r="19" spans="1:7" ht="18.75" customHeight="1">
      <c r="A19" s="61"/>
      <c r="B19" s="20" t="s">
        <v>14</v>
      </c>
      <c r="C19" s="17"/>
      <c r="D19" s="62">
        <v>1385017</v>
      </c>
      <c r="E19" s="63">
        <v>1335785</v>
      </c>
      <c r="F19" s="64">
        <f t="shared" si="0"/>
        <v>49232</v>
      </c>
      <c r="G19" s="65">
        <f t="shared" si="1"/>
        <v>3.685623060597327</v>
      </c>
    </row>
    <row r="20" spans="1:7" ht="18.75" customHeight="1">
      <c r="A20" s="61"/>
      <c r="B20" s="20" t="s">
        <v>15</v>
      </c>
      <c r="C20" s="17"/>
      <c r="D20" s="62">
        <v>2358596</v>
      </c>
      <c r="E20" s="63">
        <v>2311568</v>
      </c>
      <c r="F20" s="64">
        <f t="shared" si="0"/>
        <v>47028</v>
      </c>
      <c r="G20" s="65">
        <f t="shared" si="1"/>
        <v>2.0344631868930527</v>
      </c>
    </row>
    <row r="21" spans="1:7" ht="18.75" customHeight="1">
      <c r="A21" s="61"/>
      <c r="B21" s="20" t="s">
        <v>16</v>
      </c>
      <c r="C21" s="17"/>
      <c r="D21" s="62">
        <v>2203453</v>
      </c>
      <c r="E21" s="63">
        <v>2158451</v>
      </c>
      <c r="F21" s="64">
        <f t="shared" si="0"/>
        <v>45002</v>
      </c>
      <c r="G21" s="65">
        <f t="shared" si="1"/>
        <v>2.08492108461114</v>
      </c>
    </row>
    <row r="22" spans="1:7" ht="18.75" customHeight="1">
      <c r="A22" s="61"/>
      <c r="B22" s="20" t="s">
        <v>17</v>
      </c>
      <c r="C22" s="17"/>
      <c r="D22" s="62">
        <v>5538609</v>
      </c>
      <c r="E22" s="63">
        <v>5396069</v>
      </c>
      <c r="F22" s="64">
        <f t="shared" si="0"/>
        <v>142540</v>
      </c>
      <c r="G22" s="65">
        <f t="shared" si="1"/>
        <v>2.6415525820740986</v>
      </c>
    </row>
    <row r="23" spans="1:7" ht="18.75" customHeight="1">
      <c r="A23" s="61"/>
      <c r="B23" s="20" t="s">
        <v>18</v>
      </c>
      <c r="C23" s="17"/>
      <c r="D23" s="62">
        <v>1460914</v>
      </c>
      <c r="E23" s="63">
        <v>1436680</v>
      </c>
      <c r="F23" s="64">
        <f t="shared" si="0"/>
        <v>24234</v>
      </c>
      <c r="G23" s="65">
        <f t="shared" si="1"/>
        <v>1.6868056908984603</v>
      </c>
    </row>
    <row r="24" spans="1:7" ht="18.75" customHeight="1">
      <c r="A24" s="61"/>
      <c r="B24" s="20" t="s">
        <v>19</v>
      </c>
      <c r="C24" s="17"/>
      <c r="D24" s="62">
        <v>2883225</v>
      </c>
      <c r="E24" s="63">
        <v>2829374</v>
      </c>
      <c r="F24" s="64">
        <f t="shared" si="0"/>
        <v>53851</v>
      </c>
      <c r="G24" s="65">
        <f t="shared" si="1"/>
        <v>1.9032831997466577</v>
      </c>
    </row>
    <row r="25" spans="1:7" ht="18.75" customHeight="1">
      <c r="A25" s="61"/>
      <c r="B25" s="20" t="s">
        <v>20</v>
      </c>
      <c r="C25" s="17"/>
      <c r="D25" s="62">
        <v>4440237</v>
      </c>
      <c r="E25" s="63">
        <v>4359324</v>
      </c>
      <c r="F25" s="64">
        <f t="shared" si="0"/>
        <v>80913</v>
      </c>
      <c r="G25" s="65">
        <f t="shared" si="1"/>
        <v>1.8560905314677232</v>
      </c>
    </row>
    <row r="26" spans="1:7" ht="18.75" customHeight="1">
      <c r="A26" s="61"/>
      <c r="B26" s="20" t="s">
        <v>21</v>
      </c>
      <c r="C26" s="17"/>
      <c r="D26" s="62">
        <v>246121</v>
      </c>
      <c r="E26" s="63">
        <v>220734</v>
      </c>
      <c r="F26" s="64">
        <f t="shared" si="0"/>
        <v>25387</v>
      </c>
      <c r="G26" s="66">
        <f t="shared" si="1"/>
        <v>11.50117335797838</v>
      </c>
    </row>
    <row r="27" spans="1:7" ht="18.75" customHeight="1">
      <c r="A27" s="61"/>
      <c r="B27" s="20" t="s">
        <v>22</v>
      </c>
      <c r="C27" s="17"/>
      <c r="D27" s="62">
        <v>781119</v>
      </c>
      <c r="E27" s="63">
        <v>760699</v>
      </c>
      <c r="F27" s="64">
        <f t="shared" si="0"/>
        <v>20420</v>
      </c>
      <c r="G27" s="65">
        <f t="shared" si="1"/>
        <v>2.684373188343878</v>
      </c>
    </row>
    <row r="28" spans="1:7" ht="18.75" customHeight="1">
      <c r="A28" s="61"/>
      <c r="B28" s="20" t="s">
        <v>23</v>
      </c>
      <c r="C28" s="17"/>
      <c r="D28" s="62">
        <v>1506644</v>
      </c>
      <c r="E28" s="63">
        <v>1468050</v>
      </c>
      <c r="F28" s="64">
        <f t="shared" si="0"/>
        <v>38594</v>
      </c>
      <c r="G28" s="65">
        <f t="shared" si="1"/>
        <v>2.628929532372876</v>
      </c>
    </row>
    <row r="29" spans="1:7" ht="18.75" customHeight="1">
      <c r="A29" s="61"/>
      <c r="B29" s="20" t="s">
        <v>24</v>
      </c>
      <c r="C29" s="17"/>
      <c r="D29" s="62">
        <v>1488772</v>
      </c>
      <c r="E29" s="63">
        <v>1452982</v>
      </c>
      <c r="F29" s="64">
        <f t="shared" si="0"/>
        <v>35790</v>
      </c>
      <c r="G29" s="65">
        <f t="shared" si="1"/>
        <v>2.4632101430024598</v>
      </c>
    </row>
    <row r="30" spans="1:7" ht="18.75" customHeight="1">
      <c r="A30" s="61"/>
      <c r="B30" s="20" t="s">
        <v>25</v>
      </c>
      <c r="C30" s="17"/>
      <c r="D30" s="62">
        <v>1549635</v>
      </c>
      <c r="E30" s="63">
        <v>1512794</v>
      </c>
      <c r="F30" s="64">
        <f t="shared" si="0"/>
        <v>36841</v>
      </c>
      <c r="G30" s="65">
        <f t="shared" si="1"/>
        <v>2.4352952219535506</v>
      </c>
    </row>
    <row r="31" spans="1:7" ht="18.75" customHeight="1">
      <c r="A31" s="61"/>
      <c r="B31" s="20" t="s">
        <v>26</v>
      </c>
      <c r="C31" s="17"/>
      <c r="D31" s="62">
        <v>4237830</v>
      </c>
      <c r="E31" s="63">
        <v>4162267</v>
      </c>
      <c r="F31" s="64">
        <f t="shared" si="0"/>
        <v>75563</v>
      </c>
      <c r="G31" s="65">
        <f t="shared" si="1"/>
        <v>1.8154289477344918</v>
      </c>
    </row>
    <row r="32" spans="1:7" ht="18.75" customHeight="1" thickBot="1">
      <c r="A32" s="67"/>
      <c r="B32" s="68" t="s">
        <v>27</v>
      </c>
      <c r="C32" s="69"/>
      <c r="D32" s="70">
        <v>3666542</v>
      </c>
      <c r="E32" s="71">
        <v>3615159</v>
      </c>
      <c r="F32" s="72">
        <f t="shared" si="0"/>
        <v>51383</v>
      </c>
      <c r="G32" s="73">
        <f t="shared" si="1"/>
        <v>1.421320611347938</v>
      </c>
    </row>
    <row r="33" spans="1:7" ht="18.75" customHeight="1">
      <c r="A33" s="54"/>
      <c r="B33" s="55" t="s">
        <v>28</v>
      </c>
      <c r="C33" s="56"/>
      <c r="D33" s="125">
        <f>SUM(D9:D16)</f>
        <v>53241814</v>
      </c>
      <c r="E33" s="126">
        <f>SUM(E9:E16)</f>
        <v>52191186</v>
      </c>
      <c r="F33" s="59">
        <f t="shared" si="0"/>
        <v>1050628</v>
      </c>
      <c r="G33" s="60">
        <f t="shared" si="1"/>
        <v>2.013037220499262</v>
      </c>
    </row>
    <row r="34" spans="1:7" ht="18.75" customHeight="1">
      <c r="A34" s="61"/>
      <c r="B34" s="20" t="s">
        <v>29</v>
      </c>
      <c r="C34" s="17"/>
      <c r="D34" s="127">
        <f>SUM(D17:D32)</f>
        <v>36740618</v>
      </c>
      <c r="E34" s="128">
        <f>SUM(E17:E32)</f>
        <v>35920256</v>
      </c>
      <c r="F34" s="64">
        <f t="shared" si="0"/>
        <v>820362</v>
      </c>
      <c r="G34" s="65">
        <f t="shared" si="1"/>
        <v>2.2838422977831785</v>
      </c>
    </row>
    <row r="35" spans="1:7" ht="18.75" customHeight="1" thickBot="1">
      <c r="A35" s="67"/>
      <c r="B35" s="68" t="s">
        <v>30</v>
      </c>
      <c r="C35" s="69"/>
      <c r="D35" s="129">
        <f>SUM(D33,D34)</f>
        <v>89982432</v>
      </c>
      <c r="E35" s="130">
        <f>SUM(E33:E34)</f>
        <v>88111442</v>
      </c>
      <c r="F35" s="72">
        <f t="shared" si="0"/>
        <v>1870990</v>
      </c>
      <c r="G35" s="73">
        <f t="shared" si="1"/>
        <v>2.123435909719875</v>
      </c>
    </row>
    <row r="36" spans="1:7" ht="4.5" customHeight="1">
      <c r="A36" s="74"/>
      <c r="B36" s="75"/>
      <c r="C36" s="12"/>
      <c r="D36" s="76"/>
      <c r="E36" s="76"/>
      <c r="F36" s="76"/>
      <c r="G36" s="77"/>
    </row>
    <row r="37" spans="1:7" ht="16.5" customHeight="1">
      <c r="A37" s="98" t="s">
        <v>62</v>
      </c>
      <c r="B37" s="22"/>
      <c r="C37" s="22"/>
      <c r="D37" s="22"/>
      <c r="E37" s="22"/>
      <c r="F37" s="22"/>
      <c r="G37" s="79"/>
    </row>
    <row r="38" spans="1:7" ht="16.5" customHeight="1">
      <c r="A38" s="98" t="s">
        <v>70</v>
      </c>
      <c r="B38" s="22"/>
      <c r="C38" s="22"/>
      <c r="D38" s="22"/>
      <c r="E38" s="22"/>
      <c r="F38" s="22"/>
      <c r="G38" s="22"/>
    </row>
    <row r="39" spans="1:7" ht="16.5" customHeight="1">
      <c r="A39" s="111" t="s">
        <v>69</v>
      </c>
      <c r="B39" s="80"/>
      <c r="C39" s="22"/>
      <c r="D39" s="22"/>
      <c r="E39" s="22"/>
      <c r="F39" s="22"/>
      <c r="G39" s="22"/>
    </row>
    <row r="40" spans="1:7" ht="16.5" customHeight="1">
      <c r="A40" s="22"/>
      <c r="B40" s="80"/>
      <c r="C40" s="22"/>
      <c r="D40" s="22"/>
      <c r="E40" s="22"/>
      <c r="F40" s="22"/>
      <c r="G40" s="22"/>
    </row>
  </sheetData>
  <mergeCells count="2">
    <mergeCell ref="B7:B8"/>
    <mergeCell ref="A3:G3"/>
  </mergeCells>
  <printOptions/>
  <pageMargins left="0.97" right="0.3937007874015748" top="0.7874015748031497" bottom="1.6535433070866143" header="0.5905511811023623" footer="0.1968503937007874"/>
  <pageSetup blackAndWhite="1" firstPageNumber="1" useFirstPageNumber="1" horizontalDpi="600" verticalDpi="600" orientation="portrait" paperSize="9" scale="104" r:id="rId1"/>
  <headerFooter alignWithMargins="0">
    <oddFooter>&amp;C１</oddFooter>
  </headerFooter>
</worksheet>
</file>

<file path=xl/worksheets/sheet2.xml><?xml version="1.0" encoding="utf-8"?>
<worksheet xmlns="http://schemas.openxmlformats.org/spreadsheetml/2006/main" xmlns:r="http://schemas.openxmlformats.org/officeDocument/2006/relationships">
  <sheetPr codeName="Sheet9"/>
  <dimension ref="A1:G40"/>
  <sheetViews>
    <sheetView showGridLines="0" view="pageBreakPreview" zoomScaleNormal="85" zoomScaleSheetLayoutView="100" workbookViewId="0" topLeftCell="A1">
      <selection activeCell="I34" sqref="I34"/>
    </sheetView>
  </sheetViews>
  <sheetFormatPr defaultColWidth="9.140625" defaultRowHeight="16.5" customHeight="1"/>
  <cols>
    <col min="1" max="1" width="3.28125" style="16" customWidth="1"/>
    <col min="2" max="2" width="12.57421875" style="36" bestFit="1" customWidth="1"/>
    <col min="3" max="3" width="3.28125" style="16" customWidth="1"/>
    <col min="4" max="7" width="17.28125" style="16" customWidth="1"/>
    <col min="8" max="8" width="15.8515625" style="16" customWidth="1"/>
    <col min="9" max="16384" width="10.28125" style="16" customWidth="1"/>
  </cols>
  <sheetData>
    <row r="1" ht="16.5" customHeight="1">
      <c r="G1" s="37"/>
    </row>
    <row r="3" spans="1:7" ht="16.5" customHeight="1">
      <c r="A3" s="114" t="s">
        <v>71</v>
      </c>
      <c r="B3" s="114"/>
      <c r="C3" s="114"/>
      <c r="D3" s="114"/>
      <c r="E3" s="114"/>
      <c r="F3" s="114"/>
      <c r="G3" s="114"/>
    </row>
    <row r="4" spans="4:5" ht="12.75" customHeight="1">
      <c r="D4" s="38"/>
      <c r="E4" s="109" t="s">
        <v>68</v>
      </c>
    </row>
    <row r="5" ht="12.75" customHeight="1">
      <c r="D5" s="39"/>
    </row>
    <row r="6" spans="1:7" ht="16.5" customHeight="1" thickBot="1">
      <c r="A6" s="40"/>
      <c r="B6" s="40"/>
      <c r="C6" s="40"/>
      <c r="D6" s="40"/>
      <c r="E6" s="40"/>
      <c r="F6" s="40"/>
      <c r="G6" s="41" t="s">
        <v>0</v>
      </c>
    </row>
    <row r="7" spans="1:7" s="48" customFormat="1" ht="16.5" customHeight="1">
      <c r="A7" s="42"/>
      <c r="B7" s="112" t="s">
        <v>1</v>
      </c>
      <c r="C7" s="43"/>
      <c r="D7" s="44" t="s">
        <v>57</v>
      </c>
      <c r="E7" s="45" t="s">
        <v>51</v>
      </c>
      <c r="F7" s="46" t="s">
        <v>2</v>
      </c>
      <c r="G7" s="47" t="s">
        <v>3</v>
      </c>
    </row>
    <row r="8" spans="1:7" ht="16.5" customHeight="1" thickBot="1">
      <c r="A8" s="49"/>
      <c r="B8" s="113"/>
      <c r="C8" s="50"/>
      <c r="D8" s="51" t="s">
        <v>58</v>
      </c>
      <c r="E8" s="52" t="s">
        <v>42</v>
      </c>
      <c r="F8" s="18" t="s">
        <v>44</v>
      </c>
      <c r="G8" s="53" t="s">
        <v>50</v>
      </c>
    </row>
    <row r="9" spans="1:7" ht="18.75" customHeight="1">
      <c r="A9" s="54"/>
      <c r="B9" s="55" t="s">
        <v>4</v>
      </c>
      <c r="C9" s="56"/>
      <c r="D9" s="57">
        <v>8151633</v>
      </c>
      <c r="E9" s="58">
        <v>6343499</v>
      </c>
      <c r="F9" s="59">
        <f aca="true" t="shared" si="0" ref="F9:F35">D9-E9</f>
        <v>1808134</v>
      </c>
      <c r="G9" s="60">
        <f aca="true" t="shared" si="1" ref="G9:G35">F9/E9*100</f>
        <v>28.503732719119213</v>
      </c>
    </row>
    <row r="10" spans="1:7" ht="18.75" customHeight="1">
      <c r="A10" s="61"/>
      <c r="B10" s="20" t="s">
        <v>5</v>
      </c>
      <c r="C10" s="17"/>
      <c r="D10" s="62">
        <v>4019718</v>
      </c>
      <c r="E10" s="63">
        <v>3445568</v>
      </c>
      <c r="F10" s="64">
        <f t="shared" si="0"/>
        <v>574150</v>
      </c>
      <c r="G10" s="65">
        <f t="shared" si="1"/>
        <v>16.66343546260007</v>
      </c>
    </row>
    <row r="11" spans="1:7" ht="18.75" customHeight="1">
      <c r="A11" s="61"/>
      <c r="B11" s="20" t="s">
        <v>6</v>
      </c>
      <c r="C11" s="17"/>
      <c r="D11" s="62">
        <v>3301206</v>
      </c>
      <c r="E11" s="63">
        <v>3037264</v>
      </c>
      <c r="F11" s="64">
        <f t="shared" si="0"/>
        <v>263942</v>
      </c>
      <c r="G11" s="65">
        <f t="shared" si="1"/>
        <v>8.6901237429476</v>
      </c>
    </row>
    <row r="12" spans="1:7" ht="18.75" customHeight="1">
      <c r="A12" s="61"/>
      <c r="B12" s="20" t="s">
        <v>7</v>
      </c>
      <c r="C12" s="17"/>
      <c r="D12" s="62">
        <v>2732846</v>
      </c>
      <c r="E12" s="63">
        <v>2657978</v>
      </c>
      <c r="F12" s="64">
        <f t="shared" si="0"/>
        <v>74868</v>
      </c>
      <c r="G12" s="65">
        <f t="shared" si="1"/>
        <v>2.816727602711535</v>
      </c>
    </row>
    <row r="13" spans="1:7" ht="18.75" customHeight="1">
      <c r="A13" s="61"/>
      <c r="B13" s="20" t="s">
        <v>8</v>
      </c>
      <c r="C13" s="17"/>
      <c r="D13" s="62">
        <v>6911684</v>
      </c>
      <c r="E13" s="63">
        <v>6267752</v>
      </c>
      <c r="F13" s="64">
        <f t="shared" si="0"/>
        <v>643932</v>
      </c>
      <c r="G13" s="65">
        <f t="shared" si="1"/>
        <v>10.273731315470044</v>
      </c>
    </row>
    <row r="14" spans="1:7" ht="18.75" customHeight="1">
      <c r="A14" s="61"/>
      <c r="B14" s="20" t="s">
        <v>9</v>
      </c>
      <c r="C14" s="17"/>
      <c r="D14" s="62">
        <v>7517574</v>
      </c>
      <c r="E14" s="63">
        <v>6804111</v>
      </c>
      <c r="F14" s="64">
        <f t="shared" si="0"/>
        <v>713463</v>
      </c>
      <c r="G14" s="65">
        <f t="shared" si="1"/>
        <v>10.485763680222147</v>
      </c>
    </row>
    <row r="15" spans="1:7" ht="18.75" customHeight="1">
      <c r="A15" s="61"/>
      <c r="B15" s="20" t="s">
        <v>10</v>
      </c>
      <c r="C15" s="17"/>
      <c r="D15" s="62">
        <v>8031232</v>
      </c>
      <c r="E15" s="63">
        <v>7487041</v>
      </c>
      <c r="F15" s="64">
        <f t="shared" si="0"/>
        <v>544191</v>
      </c>
      <c r="G15" s="65">
        <f t="shared" si="1"/>
        <v>7.268438893282406</v>
      </c>
    </row>
    <row r="16" spans="1:7" ht="18.75" customHeight="1">
      <c r="A16" s="61"/>
      <c r="B16" s="20" t="s">
        <v>11</v>
      </c>
      <c r="C16" s="17"/>
      <c r="D16" s="62">
        <v>12575921</v>
      </c>
      <c r="E16" s="63">
        <v>11783167</v>
      </c>
      <c r="F16" s="64">
        <f t="shared" si="0"/>
        <v>792754</v>
      </c>
      <c r="G16" s="65">
        <f t="shared" si="1"/>
        <v>6.727851688769242</v>
      </c>
    </row>
    <row r="17" spans="1:7" ht="18.75" customHeight="1">
      <c r="A17" s="61"/>
      <c r="B17" s="20" t="s">
        <v>12</v>
      </c>
      <c r="C17" s="17"/>
      <c r="D17" s="62">
        <v>1589524</v>
      </c>
      <c r="E17" s="63">
        <v>1500017</v>
      </c>
      <c r="F17" s="64">
        <f t="shared" si="0"/>
        <v>89507</v>
      </c>
      <c r="G17" s="65">
        <f t="shared" si="1"/>
        <v>5.967065706588659</v>
      </c>
    </row>
    <row r="18" spans="1:7" ht="18.75" customHeight="1">
      <c r="A18" s="61"/>
      <c r="B18" s="20" t="s">
        <v>13</v>
      </c>
      <c r="C18" s="17"/>
      <c r="D18" s="62">
        <v>1404380</v>
      </c>
      <c r="E18" s="63">
        <v>1288070</v>
      </c>
      <c r="F18" s="64">
        <f t="shared" si="0"/>
        <v>116310</v>
      </c>
      <c r="G18" s="65">
        <f t="shared" si="1"/>
        <v>9.029788753716801</v>
      </c>
    </row>
    <row r="19" spans="1:7" ht="18.75" customHeight="1">
      <c r="A19" s="61"/>
      <c r="B19" s="20" t="s">
        <v>14</v>
      </c>
      <c r="C19" s="17"/>
      <c r="D19" s="62">
        <v>1385017</v>
      </c>
      <c r="E19" s="63">
        <v>1314085</v>
      </c>
      <c r="F19" s="64">
        <f t="shared" si="0"/>
        <v>70932</v>
      </c>
      <c r="G19" s="65">
        <f t="shared" si="1"/>
        <v>5.397824341652177</v>
      </c>
    </row>
    <row r="20" spans="1:7" ht="18.75" customHeight="1">
      <c r="A20" s="61"/>
      <c r="B20" s="20" t="s">
        <v>15</v>
      </c>
      <c r="C20" s="17"/>
      <c r="D20" s="62">
        <v>2358596</v>
      </c>
      <c r="E20" s="63">
        <v>2083246</v>
      </c>
      <c r="F20" s="64">
        <f t="shared" si="0"/>
        <v>275350</v>
      </c>
      <c r="G20" s="65">
        <f t="shared" si="1"/>
        <v>13.217354071482676</v>
      </c>
    </row>
    <row r="21" spans="1:7" ht="18.75" customHeight="1">
      <c r="A21" s="61"/>
      <c r="B21" s="20" t="s">
        <v>16</v>
      </c>
      <c r="C21" s="17"/>
      <c r="D21" s="62">
        <v>2203453</v>
      </c>
      <c r="E21" s="63">
        <v>2090539</v>
      </c>
      <c r="F21" s="64">
        <f t="shared" si="0"/>
        <v>112914</v>
      </c>
      <c r="G21" s="65">
        <f t="shared" si="1"/>
        <v>5.401190793379124</v>
      </c>
    </row>
    <row r="22" spans="1:7" ht="18.75" customHeight="1">
      <c r="A22" s="61"/>
      <c r="B22" s="20" t="s">
        <v>17</v>
      </c>
      <c r="C22" s="17"/>
      <c r="D22" s="62">
        <v>5538609</v>
      </c>
      <c r="E22" s="63">
        <v>5259759</v>
      </c>
      <c r="F22" s="64">
        <f t="shared" si="0"/>
        <v>278850</v>
      </c>
      <c r="G22" s="65">
        <f t="shared" si="1"/>
        <v>5.301573703281842</v>
      </c>
    </row>
    <row r="23" spans="1:7" ht="18.75" customHeight="1">
      <c r="A23" s="61"/>
      <c r="B23" s="20" t="s">
        <v>18</v>
      </c>
      <c r="C23" s="17"/>
      <c r="D23" s="62">
        <v>1460914</v>
      </c>
      <c r="E23" s="63">
        <v>1458185</v>
      </c>
      <c r="F23" s="64">
        <f t="shared" si="0"/>
        <v>2729</v>
      </c>
      <c r="G23" s="65">
        <f t="shared" si="1"/>
        <v>0.18715046444724093</v>
      </c>
    </row>
    <row r="24" spans="1:7" ht="18.75" customHeight="1">
      <c r="A24" s="61"/>
      <c r="B24" s="20" t="s">
        <v>19</v>
      </c>
      <c r="C24" s="17"/>
      <c r="D24" s="62">
        <v>2883225</v>
      </c>
      <c r="E24" s="63">
        <v>2682842</v>
      </c>
      <c r="F24" s="64">
        <f t="shared" si="0"/>
        <v>200383</v>
      </c>
      <c r="G24" s="65">
        <f t="shared" si="1"/>
        <v>7.4690570670952665</v>
      </c>
    </row>
    <row r="25" spans="1:7" ht="18.75" customHeight="1">
      <c r="A25" s="61"/>
      <c r="B25" s="20" t="s">
        <v>20</v>
      </c>
      <c r="C25" s="17"/>
      <c r="D25" s="62">
        <v>4440237</v>
      </c>
      <c r="E25" s="63">
        <v>4257771</v>
      </c>
      <c r="F25" s="64">
        <f t="shared" si="0"/>
        <v>182466</v>
      </c>
      <c r="G25" s="65">
        <f t="shared" si="1"/>
        <v>4.285481769686533</v>
      </c>
    </row>
    <row r="26" spans="1:7" ht="18.75" customHeight="1">
      <c r="A26" s="61"/>
      <c r="B26" s="20" t="s">
        <v>21</v>
      </c>
      <c r="C26" s="17"/>
      <c r="D26" s="62">
        <v>246121</v>
      </c>
      <c r="E26" s="63">
        <v>62125</v>
      </c>
      <c r="F26" s="64">
        <f t="shared" si="0"/>
        <v>183996</v>
      </c>
      <c r="G26" s="66">
        <f t="shared" si="1"/>
        <v>296.1706237424547</v>
      </c>
    </row>
    <row r="27" spans="1:7" ht="18.75" customHeight="1">
      <c r="A27" s="61"/>
      <c r="B27" s="20" t="s">
        <v>22</v>
      </c>
      <c r="C27" s="17"/>
      <c r="D27" s="62">
        <v>781119</v>
      </c>
      <c r="E27" s="63">
        <v>654286</v>
      </c>
      <c r="F27" s="64">
        <f t="shared" si="0"/>
        <v>126833</v>
      </c>
      <c r="G27" s="65">
        <f t="shared" si="1"/>
        <v>19.38494786683499</v>
      </c>
    </row>
    <row r="28" spans="1:7" ht="18.75" customHeight="1">
      <c r="A28" s="61"/>
      <c r="B28" s="20" t="s">
        <v>23</v>
      </c>
      <c r="C28" s="17"/>
      <c r="D28" s="62">
        <v>1506644</v>
      </c>
      <c r="E28" s="63">
        <v>1264799</v>
      </c>
      <c r="F28" s="64">
        <f t="shared" si="0"/>
        <v>241845</v>
      </c>
      <c r="G28" s="65">
        <f t="shared" si="1"/>
        <v>19.121220051565505</v>
      </c>
    </row>
    <row r="29" spans="1:7" ht="18.75" customHeight="1">
      <c r="A29" s="61"/>
      <c r="B29" s="20" t="s">
        <v>24</v>
      </c>
      <c r="C29" s="17"/>
      <c r="D29" s="62">
        <v>1488772</v>
      </c>
      <c r="E29" s="63">
        <v>1299399</v>
      </c>
      <c r="F29" s="64">
        <f t="shared" si="0"/>
        <v>189373</v>
      </c>
      <c r="G29" s="65">
        <f t="shared" si="1"/>
        <v>14.573891468286494</v>
      </c>
    </row>
    <row r="30" spans="1:7" ht="18.75" customHeight="1">
      <c r="A30" s="61"/>
      <c r="B30" s="20" t="s">
        <v>25</v>
      </c>
      <c r="C30" s="17"/>
      <c r="D30" s="62">
        <v>1549635</v>
      </c>
      <c r="E30" s="63">
        <v>1418895</v>
      </c>
      <c r="F30" s="64">
        <f t="shared" si="0"/>
        <v>130740</v>
      </c>
      <c r="G30" s="65">
        <f t="shared" si="1"/>
        <v>9.214212468153034</v>
      </c>
    </row>
    <row r="31" spans="1:7" ht="18.75" customHeight="1">
      <c r="A31" s="61"/>
      <c r="B31" s="20" t="s">
        <v>26</v>
      </c>
      <c r="C31" s="17"/>
      <c r="D31" s="62">
        <v>4237830</v>
      </c>
      <c r="E31" s="63">
        <v>3957557</v>
      </c>
      <c r="F31" s="64">
        <f t="shared" si="0"/>
        <v>280273</v>
      </c>
      <c r="G31" s="65">
        <f t="shared" si="1"/>
        <v>7.081970013318823</v>
      </c>
    </row>
    <row r="32" spans="1:7" ht="18.75" customHeight="1" thickBot="1">
      <c r="A32" s="67"/>
      <c r="B32" s="68" t="s">
        <v>27</v>
      </c>
      <c r="C32" s="69"/>
      <c r="D32" s="70">
        <v>3666542</v>
      </c>
      <c r="E32" s="71">
        <v>3478995</v>
      </c>
      <c r="F32" s="72">
        <f t="shared" si="0"/>
        <v>187547</v>
      </c>
      <c r="G32" s="73">
        <f t="shared" si="1"/>
        <v>5.3908384461604575</v>
      </c>
    </row>
    <row r="33" spans="1:7" ht="18.75" customHeight="1">
      <c r="A33" s="54"/>
      <c r="B33" s="55" t="s">
        <v>28</v>
      </c>
      <c r="C33" s="56"/>
      <c r="D33" s="125">
        <f>SUM(D9:D16)</f>
        <v>53241814</v>
      </c>
      <c r="E33" s="126">
        <f>SUM(E9:E16)</f>
        <v>47826380</v>
      </c>
      <c r="F33" s="59">
        <f t="shared" si="0"/>
        <v>5415434</v>
      </c>
      <c r="G33" s="60">
        <f t="shared" si="1"/>
        <v>11.323110802030177</v>
      </c>
    </row>
    <row r="34" spans="1:7" ht="18.75" customHeight="1">
      <c r="A34" s="61"/>
      <c r="B34" s="20" t="s">
        <v>29</v>
      </c>
      <c r="C34" s="17"/>
      <c r="D34" s="127">
        <f>SUM(D17:D32)</f>
        <v>36740618</v>
      </c>
      <c r="E34" s="128">
        <f>SUM(E17:E32)</f>
        <v>34070570</v>
      </c>
      <c r="F34" s="64">
        <f t="shared" si="0"/>
        <v>2670048</v>
      </c>
      <c r="G34" s="65">
        <f t="shared" si="1"/>
        <v>7.836816349124772</v>
      </c>
    </row>
    <row r="35" spans="1:7" ht="18.75" customHeight="1" thickBot="1">
      <c r="A35" s="67"/>
      <c r="B35" s="68" t="s">
        <v>30</v>
      </c>
      <c r="C35" s="69"/>
      <c r="D35" s="129">
        <f>SUM(D33,D34)</f>
        <v>89982432</v>
      </c>
      <c r="E35" s="130">
        <f>SUM(E33:E34)</f>
        <v>81896950</v>
      </c>
      <c r="F35" s="72">
        <f t="shared" si="0"/>
        <v>8085482</v>
      </c>
      <c r="G35" s="73">
        <f t="shared" si="1"/>
        <v>9.872751060936945</v>
      </c>
    </row>
    <row r="36" spans="1:7" ht="4.5" customHeight="1">
      <c r="A36" s="74"/>
      <c r="B36" s="75"/>
      <c r="C36" s="12"/>
      <c r="D36" s="76"/>
      <c r="E36" s="76"/>
      <c r="F36" s="76"/>
      <c r="G36" s="77"/>
    </row>
    <row r="37" spans="1:7" ht="16.5" customHeight="1">
      <c r="A37" s="78"/>
      <c r="B37" s="22"/>
      <c r="C37" s="22"/>
      <c r="D37" s="22"/>
      <c r="E37" s="22"/>
      <c r="F37" s="22"/>
      <c r="G37" s="79"/>
    </row>
    <row r="38" spans="1:7" ht="16.5" customHeight="1">
      <c r="A38" s="78"/>
      <c r="B38" s="22"/>
      <c r="C38" s="22"/>
      <c r="D38" s="22"/>
      <c r="E38" s="22"/>
      <c r="F38" s="22"/>
      <c r="G38" s="22"/>
    </row>
    <row r="39" spans="1:7" ht="16.5" customHeight="1">
      <c r="A39" s="22"/>
      <c r="B39" s="80"/>
      <c r="C39" s="22"/>
      <c r="D39" s="22"/>
      <c r="E39" s="22"/>
      <c r="F39" s="22"/>
      <c r="G39" s="22"/>
    </row>
    <row r="40" spans="1:7" ht="16.5" customHeight="1">
      <c r="A40" s="22"/>
      <c r="B40" s="80"/>
      <c r="C40" s="22"/>
      <c r="D40" s="22"/>
      <c r="E40" s="22"/>
      <c r="F40" s="22"/>
      <c r="G40" s="22"/>
    </row>
  </sheetData>
  <mergeCells count="2">
    <mergeCell ref="B7:B8"/>
    <mergeCell ref="A3:G3"/>
  </mergeCells>
  <printOptions/>
  <pageMargins left="0.97" right="0.3937007874015748" top="0.7874015748031497" bottom="1.6535433070866143" header="0.5905511811023623" footer="0.1968503937007874"/>
  <pageSetup blackAndWhite="1" firstPageNumber="1" useFirstPageNumber="1" horizontalDpi="600" verticalDpi="600" orientation="portrait" paperSize="9" scale="105"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sheetPr codeName="Sheet6"/>
  <dimension ref="A1:G40"/>
  <sheetViews>
    <sheetView showGridLines="0" view="pageBreakPreview" zoomScaleNormal="85" zoomScaleSheetLayoutView="100" workbookViewId="0" topLeftCell="A1">
      <selection activeCell="I38" sqref="I38"/>
    </sheetView>
  </sheetViews>
  <sheetFormatPr defaultColWidth="9.140625" defaultRowHeight="16.5" customHeight="1"/>
  <cols>
    <col min="1" max="1" width="3.28125" style="16" customWidth="1"/>
    <col min="2" max="2" width="12.57421875" style="36" bestFit="1" customWidth="1"/>
    <col min="3" max="3" width="3.28125" style="16" customWidth="1"/>
    <col min="4" max="7" width="17.28125" style="16" customWidth="1"/>
    <col min="8" max="16384" width="10.28125" style="16" customWidth="1"/>
  </cols>
  <sheetData>
    <row r="1" spans="6:7" ht="16.5" customHeight="1">
      <c r="F1" s="115"/>
      <c r="G1" s="115"/>
    </row>
    <row r="2" spans="6:7" ht="16.5" customHeight="1">
      <c r="F2" s="83"/>
      <c r="G2" s="83"/>
    </row>
    <row r="3" spans="1:7" ht="16.5" customHeight="1">
      <c r="A3" s="114" t="s">
        <v>43</v>
      </c>
      <c r="B3" s="114"/>
      <c r="C3" s="114"/>
      <c r="D3" s="114"/>
      <c r="E3" s="114"/>
      <c r="F3" s="114"/>
      <c r="G3" s="114"/>
    </row>
    <row r="4" spans="3:5" ht="12.75" customHeight="1">
      <c r="C4" s="81"/>
      <c r="E4" s="109"/>
    </row>
    <row r="5" ht="12.75" customHeight="1">
      <c r="D5" s="82"/>
    </row>
    <row r="6" spans="1:7" ht="16.5" customHeight="1" thickBot="1">
      <c r="A6" s="40"/>
      <c r="B6" s="40"/>
      <c r="C6" s="40"/>
      <c r="D6" s="40"/>
      <c r="E6" s="40"/>
      <c r="F6" s="40"/>
      <c r="G6" s="41" t="s">
        <v>60</v>
      </c>
    </row>
    <row r="7" spans="1:7" s="48" customFormat="1" ht="16.5" customHeight="1">
      <c r="A7" s="42"/>
      <c r="B7" s="112" t="s">
        <v>31</v>
      </c>
      <c r="C7" s="43"/>
      <c r="D7" s="44" t="s">
        <v>49</v>
      </c>
      <c r="E7" s="116"/>
      <c r="F7" s="118"/>
      <c r="G7" s="120"/>
    </row>
    <row r="8" spans="1:7" ht="16.5" customHeight="1" thickBot="1">
      <c r="A8" s="49"/>
      <c r="B8" s="113"/>
      <c r="C8" s="50"/>
      <c r="D8" s="52" t="s">
        <v>59</v>
      </c>
      <c r="E8" s="117"/>
      <c r="F8" s="119"/>
      <c r="G8" s="121"/>
    </row>
    <row r="9" spans="1:7" ht="18.75" customHeight="1">
      <c r="A9" s="54"/>
      <c r="B9" s="55" t="s">
        <v>4</v>
      </c>
      <c r="C9" s="56"/>
      <c r="D9" s="84">
        <v>5168092</v>
      </c>
      <c r="E9" s="99"/>
      <c r="F9" s="100"/>
      <c r="G9" s="101"/>
    </row>
    <row r="10" spans="1:7" ht="18.75" customHeight="1">
      <c r="A10" s="61"/>
      <c r="B10" s="20" t="s">
        <v>5</v>
      </c>
      <c r="C10" s="17"/>
      <c r="D10" s="85">
        <v>1289648</v>
      </c>
      <c r="E10" s="102"/>
      <c r="F10" s="103"/>
      <c r="G10" s="104"/>
    </row>
    <row r="11" spans="1:7" ht="18.75" customHeight="1">
      <c r="A11" s="61"/>
      <c r="B11" s="20" t="s">
        <v>6</v>
      </c>
      <c r="C11" s="17"/>
      <c r="D11" s="85">
        <v>835531</v>
      </c>
      <c r="E11" s="102"/>
      <c r="F11" s="103"/>
      <c r="G11" s="104"/>
    </row>
    <row r="12" spans="1:7" ht="18.75" customHeight="1">
      <c r="A12" s="61"/>
      <c r="B12" s="20" t="s">
        <v>7</v>
      </c>
      <c r="C12" s="17"/>
      <c r="D12" s="85">
        <v>2405750</v>
      </c>
      <c r="E12" s="102"/>
      <c r="F12" s="103"/>
      <c r="G12" s="104"/>
    </row>
    <row r="13" spans="1:7" ht="18.75" customHeight="1">
      <c r="A13" s="61"/>
      <c r="B13" s="20" t="s">
        <v>8</v>
      </c>
      <c r="C13" s="17"/>
      <c r="D13" s="85">
        <v>1238794</v>
      </c>
      <c r="E13" s="102"/>
      <c r="F13" s="103"/>
      <c r="G13" s="104"/>
    </row>
    <row r="14" spans="1:7" ht="18.75" customHeight="1">
      <c r="A14" s="61"/>
      <c r="B14" s="20" t="s">
        <v>9</v>
      </c>
      <c r="C14" s="17"/>
      <c r="D14" s="85">
        <v>1226565</v>
      </c>
      <c r="E14" s="102"/>
      <c r="F14" s="103"/>
      <c r="G14" s="104"/>
    </row>
    <row r="15" spans="1:7" ht="18.75" customHeight="1">
      <c r="A15" s="61"/>
      <c r="B15" s="20" t="s">
        <v>10</v>
      </c>
      <c r="C15" s="17"/>
      <c r="D15" s="85">
        <v>1006635</v>
      </c>
      <c r="E15" s="102"/>
      <c r="F15" s="103"/>
      <c r="G15" s="104"/>
    </row>
    <row r="16" spans="1:7" ht="18.75" customHeight="1">
      <c r="A16" s="61"/>
      <c r="B16" s="20" t="s">
        <v>11</v>
      </c>
      <c r="C16" s="17"/>
      <c r="D16" s="85">
        <v>1190390</v>
      </c>
      <c r="E16" s="102"/>
      <c r="F16" s="103"/>
      <c r="G16" s="104"/>
    </row>
    <row r="17" spans="1:7" ht="18.75" customHeight="1">
      <c r="A17" s="61"/>
      <c r="B17" s="20" t="s">
        <v>12</v>
      </c>
      <c r="C17" s="17"/>
      <c r="D17" s="85">
        <v>211635</v>
      </c>
      <c r="E17" s="102"/>
      <c r="F17" s="103"/>
      <c r="G17" s="104"/>
    </row>
    <row r="18" spans="1:7" ht="18.75" customHeight="1">
      <c r="A18" s="61"/>
      <c r="B18" s="20" t="s">
        <v>13</v>
      </c>
      <c r="C18" s="17"/>
      <c r="D18" s="85">
        <v>105742</v>
      </c>
      <c r="E18" s="102"/>
      <c r="F18" s="103"/>
      <c r="G18" s="104"/>
    </row>
    <row r="19" spans="1:7" ht="18.75" customHeight="1">
      <c r="A19" s="61"/>
      <c r="B19" s="20" t="s">
        <v>14</v>
      </c>
      <c r="C19" s="17"/>
      <c r="D19" s="85">
        <v>119560</v>
      </c>
      <c r="E19" s="102"/>
      <c r="F19" s="103"/>
      <c r="G19" s="104"/>
    </row>
    <row r="20" spans="1:7" ht="18.75" customHeight="1">
      <c r="A20" s="61"/>
      <c r="B20" s="20" t="s">
        <v>15</v>
      </c>
      <c r="C20" s="17"/>
      <c r="D20" s="85">
        <v>558929</v>
      </c>
      <c r="E20" s="102"/>
      <c r="F20" s="103"/>
      <c r="G20" s="104"/>
    </row>
    <row r="21" spans="1:7" ht="18.75" customHeight="1">
      <c r="A21" s="61"/>
      <c r="B21" s="20" t="s">
        <v>16</v>
      </c>
      <c r="C21" s="17"/>
      <c r="D21" s="85">
        <v>246365</v>
      </c>
      <c r="E21" s="102"/>
      <c r="F21" s="103"/>
      <c r="G21" s="104"/>
    </row>
    <row r="22" spans="1:7" ht="18.75" customHeight="1">
      <c r="A22" s="61"/>
      <c r="B22" s="20" t="s">
        <v>17</v>
      </c>
      <c r="C22" s="17"/>
      <c r="D22" s="85">
        <v>604858</v>
      </c>
      <c r="E22" s="102"/>
      <c r="F22" s="103"/>
      <c r="G22" s="104"/>
    </row>
    <row r="23" spans="1:7" ht="18.75" customHeight="1">
      <c r="A23" s="61"/>
      <c r="B23" s="20" t="s">
        <v>18</v>
      </c>
      <c r="C23" s="17"/>
      <c r="D23" s="85">
        <v>185076</v>
      </c>
      <c r="E23" s="102"/>
      <c r="F23" s="103"/>
      <c r="G23" s="104"/>
    </row>
    <row r="24" spans="1:7" ht="18.75" customHeight="1">
      <c r="A24" s="61"/>
      <c r="B24" s="20" t="s">
        <v>19</v>
      </c>
      <c r="C24" s="17"/>
      <c r="D24" s="85">
        <v>327907</v>
      </c>
      <c r="E24" s="102"/>
      <c r="F24" s="103"/>
      <c r="G24" s="104"/>
    </row>
    <row r="25" spans="1:7" ht="18.75" customHeight="1">
      <c r="A25" s="61"/>
      <c r="B25" s="20" t="s">
        <v>32</v>
      </c>
      <c r="C25" s="17"/>
      <c r="D25" s="85">
        <v>466614</v>
      </c>
      <c r="E25" s="102"/>
      <c r="F25" s="103"/>
      <c r="G25" s="104"/>
    </row>
    <row r="26" spans="1:7" ht="18.75" customHeight="1">
      <c r="A26" s="61"/>
      <c r="B26" s="20" t="s">
        <v>21</v>
      </c>
      <c r="C26" s="17"/>
      <c r="D26" s="85">
        <v>386111</v>
      </c>
      <c r="E26" s="102"/>
      <c r="F26" s="103"/>
      <c r="G26" s="104"/>
    </row>
    <row r="27" spans="1:7" ht="18.75" customHeight="1">
      <c r="A27" s="61"/>
      <c r="B27" s="20" t="s">
        <v>22</v>
      </c>
      <c r="C27" s="17"/>
      <c r="D27" s="85">
        <v>496598</v>
      </c>
      <c r="E27" s="102"/>
      <c r="F27" s="103"/>
      <c r="G27" s="104"/>
    </row>
    <row r="28" spans="1:7" ht="18.75" customHeight="1">
      <c r="A28" s="61"/>
      <c r="B28" s="20" t="s">
        <v>23</v>
      </c>
      <c r="C28" s="17"/>
      <c r="D28" s="85">
        <v>670588</v>
      </c>
      <c r="E28" s="102"/>
      <c r="F28" s="103"/>
      <c r="G28" s="104"/>
    </row>
    <row r="29" spans="1:7" ht="18.75" customHeight="1">
      <c r="A29" s="61"/>
      <c r="B29" s="20" t="s">
        <v>24</v>
      </c>
      <c r="C29" s="17"/>
      <c r="D29" s="85">
        <v>369225</v>
      </c>
      <c r="E29" s="102"/>
      <c r="F29" s="103"/>
      <c r="G29" s="104"/>
    </row>
    <row r="30" spans="1:7" ht="18.75" customHeight="1">
      <c r="A30" s="61"/>
      <c r="B30" s="20" t="s">
        <v>25</v>
      </c>
      <c r="C30" s="17"/>
      <c r="D30" s="85">
        <v>333224</v>
      </c>
      <c r="E30" s="102"/>
      <c r="F30" s="103"/>
      <c r="G30" s="104"/>
    </row>
    <row r="31" spans="1:7" ht="18.75" customHeight="1">
      <c r="A31" s="61"/>
      <c r="B31" s="20" t="s">
        <v>26</v>
      </c>
      <c r="C31" s="17"/>
      <c r="D31" s="85">
        <v>457105</v>
      </c>
      <c r="E31" s="102"/>
      <c r="F31" s="103"/>
      <c r="G31" s="104"/>
    </row>
    <row r="32" spans="1:7" ht="18.75" customHeight="1" thickBot="1">
      <c r="A32" s="67"/>
      <c r="B32" s="68" t="s">
        <v>27</v>
      </c>
      <c r="C32" s="69"/>
      <c r="D32" s="86">
        <v>488252</v>
      </c>
      <c r="E32" s="105"/>
      <c r="F32" s="106"/>
      <c r="G32" s="107"/>
    </row>
    <row r="33" spans="1:7" ht="18.75" customHeight="1">
      <c r="A33" s="54"/>
      <c r="B33" s="55" t="s">
        <v>28</v>
      </c>
      <c r="C33" s="56"/>
      <c r="D33" s="131">
        <f>SUM(D9:D16)</f>
        <v>14361405</v>
      </c>
      <c r="E33" s="100"/>
      <c r="F33" s="100"/>
      <c r="G33" s="101"/>
    </row>
    <row r="34" spans="1:7" ht="18.75" customHeight="1">
      <c r="A34" s="61"/>
      <c r="B34" s="20" t="s">
        <v>29</v>
      </c>
      <c r="C34" s="17"/>
      <c r="D34" s="132">
        <f>SUM(D17:D32)</f>
        <v>6027789</v>
      </c>
      <c r="E34" s="103"/>
      <c r="F34" s="103"/>
      <c r="G34" s="104"/>
    </row>
    <row r="35" spans="1:7" ht="18.75" customHeight="1" thickBot="1">
      <c r="A35" s="67"/>
      <c r="B35" s="68" t="s">
        <v>30</v>
      </c>
      <c r="C35" s="69"/>
      <c r="D35" s="133">
        <f>SUM(D33,D34)</f>
        <v>20389194</v>
      </c>
      <c r="E35" s="106"/>
      <c r="F35" s="106"/>
      <c r="G35" s="107"/>
    </row>
    <row r="36" spans="1:7" ht="3.75" customHeight="1">
      <c r="A36" s="74"/>
      <c r="B36" s="75"/>
      <c r="C36" s="12"/>
      <c r="D36" s="12"/>
      <c r="E36" s="12"/>
      <c r="F36" s="12"/>
      <c r="G36" s="87"/>
    </row>
    <row r="37" spans="1:7" ht="16.5" customHeight="1">
      <c r="A37" s="108" t="s">
        <v>61</v>
      </c>
      <c r="B37" s="16"/>
      <c r="G37" s="88"/>
    </row>
    <row r="38" ht="16.5" customHeight="1">
      <c r="B38" s="16"/>
    </row>
    <row r="39" ht="16.5" customHeight="1">
      <c r="C39" s="36"/>
    </row>
    <row r="40" spans="4:7" ht="16.5" customHeight="1">
      <c r="D40" s="12"/>
      <c r="G40" s="88"/>
    </row>
  </sheetData>
  <mergeCells count="6">
    <mergeCell ref="B7:B8"/>
    <mergeCell ref="F1:G1"/>
    <mergeCell ref="E7:E8"/>
    <mergeCell ref="F7:F8"/>
    <mergeCell ref="G7:G8"/>
    <mergeCell ref="A3:G3"/>
  </mergeCells>
  <printOptions horizontalCentered="1"/>
  <pageMargins left="0.57" right="0.1968503937007874" top="0.7874015748031497" bottom="0.3937007874015748" header="0.5905511811023623" footer="0.1968503937007874"/>
  <pageSetup blackAndWhite="1" firstPageNumber="2" useFirstPageNumber="1" horizontalDpi="600" verticalDpi="600" orientation="portrait" paperSize="9" scale="105"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sheetPr codeName="Sheet8"/>
  <dimension ref="A1:G41"/>
  <sheetViews>
    <sheetView showGridLines="0" view="pageBreakPreview" zoomScaleSheetLayoutView="100" workbookViewId="0" topLeftCell="A1">
      <selection activeCell="I39" sqref="I39"/>
    </sheetView>
  </sheetViews>
  <sheetFormatPr defaultColWidth="9.140625" defaultRowHeight="16.5" customHeight="1"/>
  <cols>
    <col min="1" max="1" width="3.28125" style="1" customWidth="1"/>
    <col min="2" max="2" width="12.57421875" style="23" bestFit="1" customWidth="1"/>
    <col min="3" max="3" width="3.28125" style="1" customWidth="1"/>
    <col min="4" max="7" width="17.28125" style="1" customWidth="1"/>
    <col min="8" max="16384" width="10.28125" style="1" customWidth="1"/>
  </cols>
  <sheetData>
    <row r="1" ht="16.5" customHeight="1">
      <c r="G1" s="24"/>
    </row>
    <row r="3" spans="1:7" ht="16.5" customHeight="1">
      <c r="A3" s="124" t="s">
        <v>48</v>
      </c>
      <c r="B3" s="124"/>
      <c r="C3" s="124"/>
      <c r="D3" s="124"/>
      <c r="E3" s="124"/>
      <c r="F3" s="124"/>
      <c r="G3" s="124"/>
    </row>
    <row r="4" spans="1:7" ht="12.75" customHeight="1">
      <c r="A4" s="19"/>
      <c r="B4" s="19"/>
      <c r="C4" s="19"/>
      <c r="D4" s="19"/>
      <c r="E4" s="110" t="s">
        <v>67</v>
      </c>
      <c r="F4" s="19"/>
      <c r="G4" s="19"/>
    </row>
    <row r="5" spans="1:4" ht="12.75" customHeight="1">
      <c r="A5" s="14"/>
      <c r="D5" s="13"/>
    </row>
    <row r="6" spans="1:7" ht="16.5" customHeight="1" thickBot="1">
      <c r="A6" s="2"/>
      <c r="B6" s="2"/>
      <c r="C6" s="2"/>
      <c r="D6" s="2"/>
      <c r="E6" s="2"/>
      <c r="F6" s="2"/>
      <c r="G6" s="3" t="s">
        <v>0</v>
      </c>
    </row>
    <row r="7" spans="1:7" s="21" customFormat="1" ht="16.5" customHeight="1">
      <c r="A7" s="25"/>
      <c r="B7" s="122" t="s">
        <v>31</v>
      </c>
      <c r="C7" s="26"/>
      <c r="D7" s="4" t="s">
        <v>63</v>
      </c>
      <c r="E7" s="5" t="s">
        <v>64</v>
      </c>
      <c r="F7" s="5" t="s">
        <v>2</v>
      </c>
      <c r="G7" s="6" t="s">
        <v>3</v>
      </c>
    </row>
    <row r="8" spans="1:7" ht="16.5" customHeight="1" thickBot="1">
      <c r="A8" s="27"/>
      <c r="B8" s="123"/>
      <c r="C8" s="28"/>
      <c r="D8" s="7" t="s">
        <v>65</v>
      </c>
      <c r="E8" s="7" t="s">
        <v>66</v>
      </c>
      <c r="F8" s="8" t="s">
        <v>45</v>
      </c>
      <c r="G8" s="9" t="s">
        <v>46</v>
      </c>
    </row>
    <row r="9" spans="1:7" ht="18.75" customHeight="1">
      <c r="A9" s="29"/>
      <c r="B9" s="30" t="s">
        <v>4</v>
      </c>
      <c r="C9" s="31"/>
      <c r="D9" s="89">
        <f>SUM('当初比較'!D9,'臨時財政対策債'!D9)</f>
        <v>13319725</v>
      </c>
      <c r="E9" s="90">
        <f>'臨時財政対策債'!D9+'当初比較'!E9</f>
        <v>13105809</v>
      </c>
      <c r="F9" s="90">
        <f>D9-E9</f>
        <v>213916</v>
      </c>
      <c r="G9" s="91">
        <f>F9/E9*100</f>
        <v>1.6322227799901556</v>
      </c>
    </row>
    <row r="10" spans="1:7" ht="18.75" customHeight="1">
      <c r="A10" s="32"/>
      <c r="B10" s="10" t="s">
        <v>5</v>
      </c>
      <c r="C10" s="33"/>
      <c r="D10" s="92">
        <f>SUM('当初比較'!D10,'臨時財政対策債'!D10)</f>
        <v>5309366</v>
      </c>
      <c r="E10" s="93">
        <f>'臨時財政対策債'!D10+'当初比較'!E10</f>
        <v>5215236</v>
      </c>
      <c r="F10" s="93">
        <f aca="true" t="shared" si="0" ref="F10:F31">D10-E10</f>
        <v>94130</v>
      </c>
      <c r="G10" s="94">
        <f aca="true" t="shared" si="1" ref="G10:G35">F10/E10*100</f>
        <v>1.8049039391505965</v>
      </c>
    </row>
    <row r="11" spans="1:7" ht="18.75" customHeight="1">
      <c r="A11" s="32"/>
      <c r="B11" s="10" t="s">
        <v>6</v>
      </c>
      <c r="C11" s="33"/>
      <c r="D11" s="92">
        <f>SUM('当初比較'!D11,'臨時財政対策債'!D11)</f>
        <v>4136737</v>
      </c>
      <c r="E11" s="93">
        <f>'臨時財政対策債'!D11+'当初比較'!E11</f>
        <v>4081104</v>
      </c>
      <c r="F11" s="93">
        <f t="shared" si="0"/>
        <v>55633</v>
      </c>
      <c r="G11" s="94">
        <f t="shared" si="1"/>
        <v>1.363185059728936</v>
      </c>
    </row>
    <row r="12" spans="1:7" ht="18.75" customHeight="1">
      <c r="A12" s="32"/>
      <c r="B12" s="10" t="s">
        <v>7</v>
      </c>
      <c r="C12" s="33"/>
      <c r="D12" s="92">
        <f>SUM('当初比較'!D12,'臨時財政対策債'!D12)</f>
        <v>5138596</v>
      </c>
      <c r="E12" s="93">
        <f>'臨時財政対策債'!D12+'当初比較'!E12</f>
        <v>5021800</v>
      </c>
      <c r="F12" s="93">
        <f>D12-E12</f>
        <v>116796</v>
      </c>
      <c r="G12" s="94">
        <f>F12/E12*100</f>
        <v>2.325779600939902</v>
      </c>
    </row>
    <row r="13" spans="1:7" ht="18.75" customHeight="1">
      <c r="A13" s="32"/>
      <c r="B13" s="10" t="s">
        <v>33</v>
      </c>
      <c r="C13" s="33"/>
      <c r="D13" s="92">
        <f>SUM('当初比較'!D13,'臨時財政対策債'!D13)</f>
        <v>8150478</v>
      </c>
      <c r="E13" s="93">
        <f>'臨時財政対策債'!D13+'当初比較'!E13</f>
        <v>8034783</v>
      </c>
      <c r="F13" s="93">
        <f t="shared" si="0"/>
        <v>115695</v>
      </c>
      <c r="G13" s="94">
        <f t="shared" si="1"/>
        <v>1.4399268779256391</v>
      </c>
    </row>
    <row r="14" spans="1:7" ht="18.75" customHeight="1">
      <c r="A14" s="32"/>
      <c r="B14" s="10" t="s">
        <v>34</v>
      </c>
      <c r="C14" s="33"/>
      <c r="D14" s="92">
        <f>SUM('当初比較'!D14,'臨時財政対策債'!D14)</f>
        <v>8744139</v>
      </c>
      <c r="E14" s="93">
        <f>'臨時財政対策債'!D14+'当初比較'!E14</f>
        <v>8582118</v>
      </c>
      <c r="F14" s="93">
        <f t="shared" si="0"/>
        <v>162021</v>
      </c>
      <c r="G14" s="94">
        <f t="shared" si="1"/>
        <v>1.8878906116182508</v>
      </c>
    </row>
    <row r="15" spans="1:7" ht="18.75" customHeight="1">
      <c r="A15" s="32"/>
      <c r="B15" s="10" t="s">
        <v>35</v>
      </c>
      <c r="C15" s="33"/>
      <c r="D15" s="92">
        <f>SUM('当初比較'!D15,'臨時財政対策債'!D15)</f>
        <v>9037867</v>
      </c>
      <c r="E15" s="93">
        <f>'臨時財政対策債'!D15+'当初比較'!E15</f>
        <v>8900115</v>
      </c>
      <c r="F15" s="93">
        <f t="shared" si="0"/>
        <v>137752</v>
      </c>
      <c r="G15" s="94">
        <f t="shared" si="1"/>
        <v>1.5477552818137743</v>
      </c>
    </row>
    <row r="16" spans="1:7" ht="18.75" customHeight="1">
      <c r="A16" s="32"/>
      <c r="B16" s="10" t="s">
        <v>36</v>
      </c>
      <c r="C16" s="33"/>
      <c r="D16" s="92">
        <f>SUM('当初比較'!D16,'臨時財政対策債'!D16)</f>
        <v>13766311</v>
      </c>
      <c r="E16" s="93">
        <f>'臨時財政対策債'!D16+'当初比較'!E16</f>
        <v>13611626</v>
      </c>
      <c r="F16" s="93">
        <f t="shared" si="0"/>
        <v>154685</v>
      </c>
      <c r="G16" s="94">
        <f t="shared" si="1"/>
        <v>1.136418235411405</v>
      </c>
    </row>
    <row r="17" spans="1:7" ht="18.75" customHeight="1">
      <c r="A17" s="32"/>
      <c r="B17" s="10" t="s">
        <v>12</v>
      </c>
      <c r="C17" s="33"/>
      <c r="D17" s="92">
        <f>SUM('当初比較'!D17,'臨時財政対策債'!D17)</f>
        <v>1801159</v>
      </c>
      <c r="E17" s="93">
        <f>'臨時財政対策債'!D17+'当初比較'!E17</f>
        <v>1758288</v>
      </c>
      <c r="F17" s="93">
        <f t="shared" si="0"/>
        <v>42871</v>
      </c>
      <c r="G17" s="94">
        <f t="shared" si="1"/>
        <v>2.4382239997088075</v>
      </c>
    </row>
    <row r="18" spans="1:7" ht="18.75" customHeight="1">
      <c r="A18" s="32"/>
      <c r="B18" s="10" t="s">
        <v>13</v>
      </c>
      <c r="C18" s="33"/>
      <c r="D18" s="92">
        <f>SUM('当初比較'!D18,'臨時財政対策債'!D18)</f>
        <v>1510122</v>
      </c>
      <c r="E18" s="93">
        <f>'臨時財政対策債'!D18+'当初比較'!E18</f>
        <v>1459409</v>
      </c>
      <c r="F18" s="93">
        <f t="shared" si="0"/>
        <v>50713</v>
      </c>
      <c r="G18" s="94">
        <f t="shared" si="1"/>
        <v>3.4748997710717147</v>
      </c>
    </row>
    <row r="19" spans="1:7" ht="18.75" customHeight="1">
      <c r="A19" s="32"/>
      <c r="B19" s="10" t="s">
        <v>14</v>
      </c>
      <c r="C19" s="33"/>
      <c r="D19" s="92">
        <f>SUM('当初比較'!D19,'臨時財政対策債'!D19)</f>
        <v>1504577</v>
      </c>
      <c r="E19" s="93">
        <f>'臨時財政対策債'!D19+'当初比較'!E19</f>
        <v>1455345</v>
      </c>
      <c r="F19" s="93">
        <f t="shared" si="0"/>
        <v>49232</v>
      </c>
      <c r="G19" s="94">
        <f t="shared" si="1"/>
        <v>3.3828404948654787</v>
      </c>
    </row>
    <row r="20" spans="1:7" ht="18.75" customHeight="1">
      <c r="A20" s="32"/>
      <c r="B20" s="10" t="s">
        <v>15</v>
      </c>
      <c r="C20" s="33"/>
      <c r="D20" s="92">
        <f>SUM('当初比較'!D20,'臨時財政対策債'!D20)</f>
        <v>2917525</v>
      </c>
      <c r="E20" s="93">
        <f>'臨時財政対策債'!D20+'当初比較'!E20</f>
        <v>2870497</v>
      </c>
      <c r="F20" s="93">
        <f t="shared" si="0"/>
        <v>47028</v>
      </c>
      <c r="G20" s="94">
        <f t="shared" si="1"/>
        <v>1.6383225622601243</v>
      </c>
    </row>
    <row r="21" spans="1:7" ht="18.75" customHeight="1">
      <c r="A21" s="32"/>
      <c r="B21" s="10" t="s">
        <v>16</v>
      </c>
      <c r="C21" s="33"/>
      <c r="D21" s="92">
        <f>SUM('当初比較'!D21,'臨時財政対策債'!D21)</f>
        <v>2449818</v>
      </c>
      <c r="E21" s="93">
        <f>'臨時財政対策債'!D21+'当初比較'!E21</f>
        <v>2404816</v>
      </c>
      <c r="F21" s="93">
        <f t="shared" si="0"/>
        <v>45002</v>
      </c>
      <c r="G21" s="94">
        <f t="shared" si="1"/>
        <v>1.871328201409172</v>
      </c>
    </row>
    <row r="22" spans="1:7" ht="18.75" customHeight="1">
      <c r="A22" s="32"/>
      <c r="B22" s="10" t="s">
        <v>37</v>
      </c>
      <c r="C22" s="33"/>
      <c r="D22" s="92">
        <f>SUM('当初比較'!D22,'臨時財政対策債'!D22)</f>
        <v>6143467</v>
      </c>
      <c r="E22" s="93">
        <f>'臨時財政対策債'!D22+'当初比較'!E22</f>
        <v>6000927</v>
      </c>
      <c r="F22" s="93">
        <f t="shared" si="0"/>
        <v>142540</v>
      </c>
      <c r="G22" s="94">
        <f t="shared" si="1"/>
        <v>2.3752996828656636</v>
      </c>
    </row>
    <row r="23" spans="1:7" ht="18.75" customHeight="1">
      <c r="A23" s="32"/>
      <c r="B23" s="10" t="s">
        <v>18</v>
      </c>
      <c r="C23" s="33"/>
      <c r="D23" s="92">
        <f>SUM('当初比較'!D23,'臨時財政対策債'!D23)</f>
        <v>1645990</v>
      </c>
      <c r="E23" s="93">
        <f>'臨時財政対策債'!D23+'当初比較'!E23</f>
        <v>1621756</v>
      </c>
      <c r="F23" s="93">
        <f t="shared" si="0"/>
        <v>24234</v>
      </c>
      <c r="G23" s="94">
        <f t="shared" si="1"/>
        <v>1.4943061718285613</v>
      </c>
    </row>
    <row r="24" spans="1:7" ht="18.75" customHeight="1">
      <c r="A24" s="32"/>
      <c r="B24" s="10" t="s">
        <v>38</v>
      </c>
      <c r="C24" s="33"/>
      <c r="D24" s="92">
        <f>SUM('当初比較'!D24,'臨時財政対策債'!D24)</f>
        <v>3211132</v>
      </c>
      <c r="E24" s="93">
        <f>'臨時財政対策債'!D24+'当初比較'!E24</f>
        <v>3157281</v>
      </c>
      <c r="F24" s="93">
        <f t="shared" si="0"/>
        <v>53851</v>
      </c>
      <c r="G24" s="94">
        <f t="shared" si="1"/>
        <v>1.7056131525828713</v>
      </c>
    </row>
    <row r="25" spans="1:7" ht="18.75" customHeight="1">
      <c r="A25" s="32"/>
      <c r="B25" s="10" t="s">
        <v>39</v>
      </c>
      <c r="C25" s="33"/>
      <c r="D25" s="92">
        <f>SUM('当初比較'!D25,'臨時財政対策債'!D25)</f>
        <v>4906851</v>
      </c>
      <c r="E25" s="93">
        <f>'臨時財政対策債'!D25+'当初比較'!E25</f>
        <v>4825938</v>
      </c>
      <c r="F25" s="93">
        <f t="shared" si="0"/>
        <v>80913</v>
      </c>
      <c r="G25" s="94">
        <f t="shared" si="1"/>
        <v>1.6766274245545634</v>
      </c>
    </row>
    <row r="26" spans="1:7" ht="18.75" customHeight="1">
      <c r="A26" s="32"/>
      <c r="B26" s="10" t="s">
        <v>21</v>
      </c>
      <c r="C26" s="33"/>
      <c r="D26" s="92">
        <f>SUM('当初比較'!D26,'臨時財政対策債'!D26)</f>
        <v>632232</v>
      </c>
      <c r="E26" s="93">
        <f>'臨時財政対策債'!D26+'当初比較'!E26</f>
        <v>606845</v>
      </c>
      <c r="F26" s="93">
        <f t="shared" si="0"/>
        <v>25387</v>
      </c>
      <c r="G26" s="94">
        <f t="shared" si="1"/>
        <v>4.183440582026711</v>
      </c>
    </row>
    <row r="27" spans="1:7" ht="18.75" customHeight="1">
      <c r="A27" s="32"/>
      <c r="B27" s="10" t="s">
        <v>22</v>
      </c>
      <c r="C27" s="33"/>
      <c r="D27" s="92">
        <f>SUM('当初比較'!D27,'臨時財政対策債'!D27)</f>
        <v>1277717</v>
      </c>
      <c r="E27" s="93">
        <f>'臨時財政対策債'!D27+'当初比較'!E27</f>
        <v>1257297</v>
      </c>
      <c r="F27" s="93">
        <f>D27-E27</f>
        <v>20420</v>
      </c>
      <c r="G27" s="94">
        <f t="shared" si="1"/>
        <v>1.624119042676472</v>
      </c>
    </row>
    <row r="28" spans="1:7" ht="18.75" customHeight="1">
      <c r="A28" s="32"/>
      <c r="B28" s="10" t="s">
        <v>23</v>
      </c>
      <c r="C28" s="33"/>
      <c r="D28" s="92">
        <f>SUM('当初比較'!D28,'臨時財政対策債'!D28)</f>
        <v>2177232</v>
      </c>
      <c r="E28" s="93">
        <f>'臨時財政対策債'!D28+'当初比較'!E28</f>
        <v>2138638</v>
      </c>
      <c r="F28" s="93">
        <f>D28-E28</f>
        <v>38594</v>
      </c>
      <c r="G28" s="94">
        <f t="shared" si="1"/>
        <v>1.8046064831916386</v>
      </c>
    </row>
    <row r="29" spans="1:7" ht="18.75" customHeight="1">
      <c r="A29" s="32"/>
      <c r="B29" s="10" t="s">
        <v>24</v>
      </c>
      <c r="C29" s="33"/>
      <c r="D29" s="92">
        <f>SUM('当初比較'!D29,'臨時財政対策債'!D29)</f>
        <v>1857997</v>
      </c>
      <c r="E29" s="93">
        <f>'臨時財政対策債'!D29+'当初比較'!E29</f>
        <v>1822207</v>
      </c>
      <c r="F29" s="93">
        <f t="shared" si="0"/>
        <v>35790</v>
      </c>
      <c r="G29" s="94">
        <f t="shared" si="1"/>
        <v>1.9641017732892037</v>
      </c>
    </row>
    <row r="30" spans="1:7" ht="18.75" customHeight="1">
      <c r="A30" s="32"/>
      <c r="B30" s="10" t="s">
        <v>25</v>
      </c>
      <c r="C30" s="33"/>
      <c r="D30" s="92">
        <f>SUM('当初比較'!D30,'臨時財政対策債'!D30)</f>
        <v>1882859</v>
      </c>
      <c r="E30" s="93">
        <f>'臨時財政対策債'!D30+'当初比較'!E30</f>
        <v>1846018</v>
      </c>
      <c r="F30" s="93">
        <f t="shared" si="0"/>
        <v>36841</v>
      </c>
      <c r="G30" s="94">
        <f t="shared" si="1"/>
        <v>1.9957010169998342</v>
      </c>
    </row>
    <row r="31" spans="1:7" ht="18.75" customHeight="1">
      <c r="A31" s="32"/>
      <c r="B31" s="10" t="s">
        <v>40</v>
      </c>
      <c r="C31" s="33"/>
      <c r="D31" s="92">
        <f>SUM('当初比較'!D31,'臨時財政対策債'!D31)</f>
        <v>4694935</v>
      </c>
      <c r="E31" s="93">
        <f>'臨時財政対策債'!D31+'当初比較'!E31</f>
        <v>4619372</v>
      </c>
      <c r="F31" s="93">
        <f t="shared" si="0"/>
        <v>75563</v>
      </c>
      <c r="G31" s="94">
        <f t="shared" si="1"/>
        <v>1.6357851240385055</v>
      </c>
    </row>
    <row r="32" spans="1:7" ht="18.75" customHeight="1" thickBot="1">
      <c r="A32" s="34"/>
      <c r="B32" s="11" t="s">
        <v>41</v>
      </c>
      <c r="C32" s="35"/>
      <c r="D32" s="95">
        <f>SUM('当初比較'!D32,'臨時財政対策債'!D32)</f>
        <v>4154794</v>
      </c>
      <c r="E32" s="96">
        <f>'臨時財政対策債'!D32+'当初比較'!E32</f>
        <v>4103411</v>
      </c>
      <c r="F32" s="96">
        <f>D32-E32</f>
        <v>51383</v>
      </c>
      <c r="G32" s="97">
        <f>F32/E32*100</f>
        <v>1.252202131348773</v>
      </c>
    </row>
    <row r="33" spans="1:7" ht="18.75" customHeight="1">
      <c r="A33" s="29"/>
      <c r="B33" s="30" t="s">
        <v>28</v>
      </c>
      <c r="C33" s="31"/>
      <c r="D33" s="89">
        <f>SUM(D9:D16)</f>
        <v>67603219</v>
      </c>
      <c r="E33" s="90">
        <f>SUM(E9:E16)</f>
        <v>66552591</v>
      </c>
      <c r="F33" s="90">
        <f>SUM(F9:F16)</f>
        <v>1050628</v>
      </c>
      <c r="G33" s="91">
        <f t="shared" si="1"/>
        <v>1.5786432717548142</v>
      </c>
    </row>
    <row r="34" spans="1:7" ht="18.75" customHeight="1">
      <c r="A34" s="32"/>
      <c r="B34" s="10" t="s">
        <v>29</v>
      </c>
      <c r="C34" s="33"/>
      <c r="D34" s="92">
        <f>SUM(D17:D32)</f>
        <v>42768407</v>
      </c>
      <c r="E34" s="93">
        <f>SUM(E17:E32)</f>
        <v>41948045</v>
      </c>
      <c r="F34" s="93">
        <f>SUM(F17:F32)</f>
        <v>820362</v>
      </c>
      <c r="G34" s="94">
        <f t="shared" si="1"/>
        <v>1.9556620576715793</v>
      </c>
    </row>
    <row r="35" spans="1:7" s="16" customFormat="1" ht="18.75" customHeight="1" thickBot="1">
      <c r="A35" s="67"/>
      <c r="B35" s="68" t="s">
        <v>30</v>
      </c>
      <c r="C35" s="69"/>
      <c r="D35" s="134">
        <f>SUM(D33:D34)</f>
        <v>110371626</v>
      </c>
      <c r="E35" s="135">
        <f>SUM(E33:E34)</f>
        <v>108500636</v>
      </c>
      <c r="F35" s="135">
        <f>SUM(F33:F34)</f>
        <v>1870990</v>
      </c>
      <c r="G35" s="136">
        <f t="shared" si="1"/>
        <v>1.7244046385129024</v>
      </c>
    </row>
    <row r="36" spans="2:6" ht="3" customHeight="1">
      <c r="B36" s="15"/>
      <c r="E36" s="16"/>
      <c r="F36" s="16"/>
    </row>
    <row r="37" spans="2:6" ht="16.5" customHeight="1">
      <c r="B37" s="1"/>
      <c r="E37" s="16"/>
      <c r="F37" s="16"/>
    </row>
    <row r="40" ht="16.5" customHeight="1">
      <c r="D40" s="16"/>
    </row>
    <row r="41" ht="16.5" customHeight="1">
      <c r="D41" s="16"/>
    </row>
  </sheetData>
  <mergeCells count="2">
    <mergeCell ref="B7:B8"/>
    <mergeCell ref="A3:G3"/>
  </mergeCells>
  <printOptions/>
  <pageMargins left="0.9" right="0.35" top="0.77" bottom="0.39" header="0.59" footer="0.2"/>
  <pageSetup blackAndWhite="1" firstPageNumber="3" useFirstPageNumber="1" horizontalDpi="600" verticalDpi="600" orientation="portrait" paperSize="9" scale="10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codeName="Sheet10"/>
  <dimension ref="A1:G41"/>
  <sheetViews>
    <sheetView showGridLines="0" view="pageBreakPreview" zoomScaleSheetLayoutView="100" workbookViewId="0" topLeftCell="A1">
      <selection activeCell="K30" sqref="K30"/>
    </sheetView>
  </sheetViews>
  <sheetFormatPr defaultColWidth="9.140625" defaultRowHeight="16.5" customHeight="1"/>
  <cols>
    <col min="1" max="1" width="3.28125" style="1" customWidth="1"/>
    <col min="2" max="2" width="12.57421875" style="23" bestFit="1" customWidth="1"/>
    <col min="3" max="3" width="3.28125" style="1" customWidth="1"/>
    <col min="4" max="7" width="17.28125" style="1" customWidth="1"/>
    <col min="8" max="16384" width="10.28125" style="1" customWidth="1"/>
  </cols>
  <sheetData>
    <row r="1" ht="16.5" customHeight="1">
      <c r="G1" s="24"/>
    </row>
    <row r="3" spans="1:7" ht="16.5" customHeight="1">
      <c r="A3" s="124" t="s">
        <v>48</v>
      </c>
      <c r="B3" s="124"/>
      <c r="C3" s="124"/>
      <c r="D3" s="124"/>
      <c r="E3" s="124"/>
      <c r="F3" s="124"/>
      <c r="G3" s="124"/>
    </row>
    <row r="4" spans="1:7" ht="12.75" customHeight="1">
      <c r="A4" s="19"/>
      <c r="B4" s="19"/>
      <c r="C4" s="19"/>
      <c r="D4" s="19"/>
      <c r="E4" s="110" t="s">
        <v>68</v>
      </c>
      <c r="F4" s="19"/>
      <c r="G4" s="19"/>
    </row>
    <row r="5" spans="1:4" ht="12.75" customHeight="1">
      <c r="A5" s="14"/>
      <c r="D5" s="13"/>
    </row>
    <row r="6" spans="1:7" ht="16.5" customHeight="1" thickBot="1">
      <c r="A6" s="2"/>
      <c r="B6" s="2"/>
      <c r="C6" s="2"/>
      <c r="D6" s="2"/>
      <c r="E6" s="2"/>
      <c r="F6" s="2"/>
      <c r="G6" s="3" t="s">
        <v>0</v>
      </c>
    </row>
    <row r="7" spans="1:7" s="21" customFormat="1" ht="16.5" customHeight="1">
      <c r="A7" s="25"/>
      <c r="B7" s="122" t="s">
        <v>31</v>
      </c>
      <c r="C7" s="26"/>
      <c r="D7" s="44" t="s">
        <v>57</v>
      </c>
      <c r="E7" s="45" t="s">
        <v>51</v>
      </c>
      <c r="F7" s="5" t="s">
        <v>2</v>
      </c>
      <c r="G7" s="6" t="s">
        <v>3</v>
      </c>
    </row>
    <row r="8" spans="1:7" ht="16.5" customHeight="1" thickBot="1">
      <c r="A8" s="27"/>
      <c r="B8" s="123"/>
      <c r="C8" s="28"/>
      <c r="D8" s="7" t="s">
        <v>56</v>
      </c>
      <c r="E8" s="7" t="s">
        <v>42</v>
      </c>
      <c r="F8" s="8" t="s">
        <v>44</v>
      </c>
      <c r="G8" s="9" t="s">
        <v>52</v>
      </c>
    </row>
    <row r="9" spans="1:7" ht="18.75" customHeight="1">
      <c r="A9" s="29"/>
      <c r="B9" s="30" t="s">
        <v>4</v>
      </c>
      <c r="C9" s="31"/>
      <c r="D9" s="89">
        <f>SUM('当初比較'!D9,'臨時財政対策債'!D9)</f>
        <v>13319725</v>
      </c>
      <c r="E9" s="90">
        <v>9279058</v>
      </c>
      <c r="F9" s="90">
        <f aca="true" t="shared" si="0" ref="F9:F32">D9-E9</f>
        <v>4040667</v>
      </c>
      <c r="G9" s="91">
        <f aca="true" t="shared" si="1" ref="G9:G35">F9/E9*100</f>
        <v>43.54609056221009</v>
      </c>
    </row>
    <row r="10" spans="1:7" ht="18.75" customHeight="1">
      <c r="A10" s="32"/>
      <c r="B10" s="10" t="s">
        <v>5</v>
      </c>
      <c r="C10" s="33"/>
      <c r="D10" s="92">
        <f>SUM('当初比較'!D10,'臨時財政対策債'!D10)</f>
        <v>5309366</v>
      </c>
      <c r="E10" s="93">
        <v>4219810</v>
      </c>
      <c r="F10" s="93">
        <f t="shared" si="0"/>
        <v>1089556</v>
      </c>
      <c r="G10" s="94">
        <f t="shared" si="1"/>
        <v>25.820025072218893</v>
      </c>
    </row>
    <row r="11" spans="1:7" ht="18.75" customHeight="1">
      <c r="A11" s="32"/>
      <c r="B11" s="10" t="s">
        <v>6</v>
      </c>
      <c r="C11" s="33"/>
      <c r="D11" s="92">
        <f>SUM('当初比較'!D11,'臨時財政対策債'!D11)</f>
        <v>4136737</v>
      </c>
      <c r="E11" s="93">
        <v>3576628</v>
      </c>
      <c r="F11" s="93">
        <f t="shared" si="0"/>
        <v>560109</v>
      </c>
      <c r="G11" s="94">
        <f t="shared" si="1"/>
        <v>15.660253177014773</v>
      </c>
    </row>
    <row r="12" spans="1:7" ht="18.75" customHeight="1">
      <c r="A12" s="32"/>
      <c r="B12" s="10" t="s">
        <v>7</v>
      </c>
      <c r="C12" s="33"/>
      <c r="D12" s="92">
        <f>SUM('当初比較'!D12,'臨時財政対策債'!D12)</f>
        <v>5138596</v>
      </c>
      <c r="E12" s="93">
        <v>3808504</v>
      </c>
      <c r="F12" s="93">
        <f t="shared" si="0"/>
        <v>1330092</v>
      </c>
      <c r="G12" s="94">
        <f t="shared" si="1"/>
        <v>34.92426422553317</v>
      </c>
    </row>
    <row r="13" spans="1:7" ht="18.75" customHeight="1">
      <c r="A13" s="32"/>
      <c r="B13" s="10" t="s">
        <v>33</v>
      </c>
      <c r="C13" s="33"/>
      <c r="D13" s="92">
        <f>SUM('当初比較'!D13,'臨時財政対策債'!D13)</f>
        <v>8150478</v>
      </c>
      <c r="E13" s="93">
        <v>7128076</v>
      </c>
      <c r="F13" s="93">
        <f t="shared" si="0"/>
        <v>1022402</v>
      </c>
      <c r="G13" s="94">
        <f t="shared" si="1"/>
        <v>14.343309470886675</v>
      </c>
    </row>
    <row r="14" spans="1:7" ht="18.75" customHeight="1">
      <c r="A14" s="32"/>
      <c r="B14" s="10" t="s">
        <v>34</v>
      </c>
      <c r="C14" s="33"/>
      <c r="D14" s="92">
        <f>SUM('当初比較'!D14,'臨時財政対策債'!D14)</f>
        <v>8744139</v>
      </c>
      <c r="E14" s="93">
        <v>7691890</v>
      </c>
      <c r="F14" s="93">
        <f t="shared" si="0"/>
        <v>1052249</v>
      </c>
      <c r="G14" s="94">
        <f t="shared" si="1"/>
        <v>13.679979822904384</v>
      </c>
    </row>
    <row r="15" spans="1:7" ht="18.75" customHeight="1">
      <c r="A15" s="32"/>
      <c r="B15" s="10" t="s">
        <v>35</v>
      </c>
      <c r="C15" s="33"/>
      <c r="D15" s="92">
        <f>SUM('当初比較'!D15,'臨時財政対策債'!D15)</f>
        <v>9037867</v>
      </c>
      <c r="E15" s="93">
        <v>8257505</v>
      </c>
      <c r="F15" s="93">
        <f t="shared" si="0"/>
        <v>780362</v>
      </c>
      <c r="G15" s="94">
        <f t="shared" si="1"/>
        <v>9.450336390955865</v>
      </c>
    </row>
    <row r="16" spans="1:7" ht="18.75" customHeight="1">
      <c r="A16" s="32"/>
      <c r="B16" s="10" t="s">
        <v>36</v>
      </c>
      <c r="C16" s="33"/>
      <c r="D16" s="92">
        <f>SUM('当初比較'!D16,'臨時財政対策債'!D16)</f>
        <v>13766311</v>
      </c>
      <c r="E16" s="93">
        <v>12735910</v>
      </c>
      <c r="F16" s="93">
        <f t="shared" si="0"/>
        <v>1030401</v>
      </c>
      <c r="G16" s="94">
        <f t="shared" si="1"/>
        <v>8.090517285376546</v>
      </c>
    </row>
    <row r="17" spans="1:7" ht="18.75" customHeight="1">
      <c r="A17" s="32"/>
      <c r="B17" s="10" t="s">
        <v>12</v>
      </c>
      <c r="C17" s="33"/>
      <c r="D17" s="92">
        <f>SUM('当初比較'!D17,'臨時財政対策債'!D17)</f>
        <v>1801159</v>
      </c>
      <c r="E17" s="93">
        <v>1678174</v>
      </c>
      <c r="F17" s="93">
        <f t="shared" si="0"/>
        <v>122985</v>
      </c>
      <c r="G17" s="94">
        <f t="shared" si="1"/>
        <v>7.328501097025695</v>
      </c>
    </row>
    <row r="18" spans="1:7" ht="18.75" customHeight="1">
      <c r="A18" s="32"/>
      <c r="B18" s="10" t="s">
        <v>13</v>
      </c>
      <c r="C18" s="33"/>
      <c r="D18" s="92">
        <f>SUM('当初比較'!D18,'臨時財政対策債'!D18)</f>
        <v>1510122</v>
      </c>
      <c r="E18" s="93">
        <v>1381211</v>
      </c>
      <c r="F18" s="93">
        <f>D18-E18</f>
        <v>128911</v>
      </c>
      <c r="G18" s="94">
        <f t="shared" si="1"/>
        <v>9.333186602191844</v>
      </c>
    </row>
    <row r="19" spans="1:7" ht="18.75" customHeight="1">
      <c r="A19" s="32"/>
      <c r="B19" s="10" t="s">
        <v>14</v>
      </c>
      <c r="C19" s="33"/>
      <c r="D19" s="92">
        <f>SUM('当初比較'!D19,'臨時財政対策債'!D19)</f>
        <v>1504577</v>
      </c>
      <c r="E19" s="93">
        <v>1418182</v>
      </c>
      <c r="F19" s="93">
        <f t="shared" si="0"/>
        <v>86395</v>
      </c>
      <c r="G19" s="94">
        <f t="shared" si="1"/>
        <v>6.09195434718534</v>
      </c>
    </row>
    <row r="20" spans="1:7" ht="18.75" customHeight="1">
      <c r="A20" s="32"/>
      <c r="B20" s="10" t="s">
        <v>15</v>
      </c>
      <c r="C20" s="33"/>
      <c r="D20" s="92">
        <f>SUM('当初比較'!D20,'臨時財政対策債'!D20)</f>
        <v>2917525</v>
      </c>
      <c r="E20" s="93">
        <v>2452270</v>
      </c>
      <c r="F20" s="93">
        <f t="shared" si="0"/>
        <v>465255</v>
      </c>
      <c r="G20" s="94">
        <f t="shared" si="1"/>
        <v>18.972421470718967</v>
      </c>
    </row>
    <row r="21" spans="1:7" ht="18.75" customHeight="1">
      <c r="A21" s="32"/>
      <c r="B21" s="10" t="s">
        <v>16</v>
      </c>
      <c r="C21" s="33"/>
      <c r="D21" s="92">
        <f>SUM('当初比較'!D21,'臨時財政対策債'!D21)</f>
        <v>2449818</v>
      </c>
      <c r="E21" s="93">
        <v>2295511</v>
      </c>
      <c r="F21" s="93">
        <f t="shared" si="0"/>
        <v>154307</v>
      </c>
      <c r="G21" s="94">
        <f t="shared" si="1"/>
        <v>6.722119824300559</v>
      </c>
    </row>
    <row r="22" spans="1:7" ht="18.75" customHeight="1">
      <c r="A22" s="32"/>
      <c r="B22" s="10" t="s">
        <v>37</v>
      </c>
      <c r="C22" s="33"/>
      <c r="D22" s="92">
        <f>SUM('当初比較'!D22,'臨時財政対策債'!D22)</f>
        <v>6143467</v>
      </c>
      <c r="E22" s="93">
        <v>5780598</v>
      </c>
      <c r="F22" s="93">
        <f t="shared" si="0"/>
        <v>362869</v>
      </c>
      <c r="G22" s="94">
        <f t="shared" si="1"/>
        <v>6.277360923558428</v>
      </c>
    </row>
    <row r="23" spans="1:7" ht="18.75" customHeight="1">
      <c r="A23" s="32"/>
      <c r="B23" s="10" t="s">
        <v>18</v>
      </c>
      <c r="C23" s="33"/>
      <c r="D23" s="92">
        <f>SUM('当初比較'!D23,'臨時財政対策債'!D23)</f>
        <v>1645990</v>
      </c>
      <c r="E23" s="93">
        <v>1619109</v>
      </c>
      <c r="F23" s="93">
        <f t="shared" si="0"/>
        <v>26881</v>
      </c>
      <c r="G23" s="94">
        <f t="shared" si="1"/>
        <v>1.660234116418351</v>
      </c>
    </row>
    <row r="24" spans="1:7" ht="18.75" customHeight="1">
      <c r="A24" s="32"/>
      <c r="B24" s="10" t="s">
        <v>38</v>
      </c>
      <c r="C24" s="33"/>
      <c r="D24" s="92">
        <f>SUM('当初比較'!D24,'臨時財政対策債'!D24)</f>
        <v>3211132</v>
      </c>
      <c r="E24" s="93">
        <v>2966767</v>
      </c>
      <c r="F24" s="93">
        <f t="shared" si="0"/>
        <v>244365</v>
      </c>
      <c r="G24" s="94">
        <f t="shared" si="1"/>
        <v>8.236743903380345</v>
      </c>
    </row>
    <row r="25" spans="1:7" ht="18.75" customHeight="1">
      <c r="A25" s="32"/>
      <c r="B25" s="10" t="s">
        <v>39</v>
      </c>
      <c r="C25" s="33"/>
      <c r="D25" s="92">
        <f>SUM('当初比較'!D25,'臨時財政対策債'!D25)</f>
        <v>4906851</v>
      </c>
      <c r="E25" s="93">
        <v>4664909</v>
      </c>
      <c r="F25" s="93">
        <f t="shared" si="0"/>
        <v>241942</v>
      </c>
      <c r="G25" s="94">
        <f t="shared" si="1"/>
        <v>5.186424858448471</v>
      </c>
    </row>
    <row r="26" spans="1:7" ht="18.75" customHeight="1">
      <c r="A26" s="32"/>
      <c r="B26" s="10" t="s">
        <v>21</v>
      </c>
      <c r="C26" s="33"/>
      <c r="D26" s="92">
        <f>SUM('当初比較'!D26,'臨時財政対策債'!D26)</f>
        <v>632232</v>
      </c>
      <c r="E26" s="93">
        <v>328354</v>
      </c>
      <c r="F26" s="93">
        <f t="shared" si="0"/>
        <v>303878</v>
      </c>
      <c r="G26" s="94">
        <f t="shared" si="1"/>
        <v>92.54584990589424</v>
      </c>
    </row>
    <row r="27" spans="1:7" ht="18.75" customHeight="1">
      <c r="A27" s="32"/>
      <c r="B27" s="10" t="s">
        <v>22</v>
      </c>
      <c r="C27" s="33"/>
      <c r="D27" s="92">
        <f>SUM('当初比較'!D27,'臨時財政対策債'!D27)</f>
        <v>1277717</v>
      </c>
      <c r="E27" s="93">
        <v>974311</v>
      </c>
      <c r="F27" s="93">
        <f t="shared" si="0"/>
        <v>303406</v>
      </c>
      <c r="G27" s="94">
        <f t="shared" si="1"/>
        <v>31.140570105438613</v>
      </c>
    </row>
    <row r="28" spans="1:7" ht="18.75" customHeight="1">
      <c r="A28" s="32"/>
      <c r="B28" s="10" t="s">
        <v>23</v>
      </c>
      <c r="C28" s="33"/>
      <c r="D28" s="92">
        <f>SUM('当初比較'!D28,'臨時財政対策債'!D28)</f>
        <v>2177232</v>
      </c>
      <c r="E28" s="93">
        <v>1695092</v>
      </c>
      <c r="F28" s="93">
        <f t="shared" si="0"/>
        <v>482140</v>
      </c>
      <c r="G28" s="94">
        <f t="shared" si="1"/>
        <v>28.443293933308635</v>
      </c>
    </row>
    <row r="29" spans="1:7" ht="18.75" customHeight="1">
      <c r="A29" s="32"/>
      <c r="B29" s="10" t="s">
        <v>24</v>
      </c>
      <c r="C29" s="33"/>
      <c r="D29" s="92">
        <f>SUM('当初比較'!D29,'臨時財政対策債'!D29)</f>
        <v>1857997</v>
      </c>
      <c r="E29" s="93">
        <v>1561827</v>
      </c>
      <c r="F29" s="93">
        <f t="shared" si="0"/>
        <v>296170</v>
      </c>
      <c r="G29" s="94">
        <f t="shared" si="1"/>
        <v>18.96304776393288</v>
      </c>
    </row>
    <row r="30" spans="1:7" ht="18.75" customHeight="1">
      <c r="A30" s="32"/>
      <c r="B30" s="10" t="s">
        <v>25</v>
      </c>
      <c r="C30" s="33"/>
      <c r="D30" s="92">
        <f>SUM('当初比較'!D30,'臨時財政対策債'!D30)</f>
        <v>1882859</v>
      </c>
      <c r="E30" s="93">
        <v>1668353</v>
      </c>
      <c r="F30" s="93">
        <f t="shared" si="0"/>
        <v>214506</v>
      </c>
      <c r="G30" s="94">
        <f t="shared" si="1"/>
        <v>12.857350932326671</v>
      </c>
    </row>
    <row r="31" spans="1:7" ht="18.75" customHeight="1">
      <c r="A31" s="32"/>
      <c r="B31" s="10" t="s">
        <v>40</v>
      </c>
      <c r="C31" s="33"/>
      <c r="D31" s="92">
        <f>SUM('当初比較'!D31,'臨時財政対策債'!D31)</f>
        <v>4694935</v>
      </c>
      <c r="E31" s="93">
        <v>4344891</v>
      </c>
      <c r="F31" s="93">
        <f t="shared" si="0"/>
        <v>350044</v>
      </c>
      <c r="G31" s="94">
        <f t="shared" si="1"/>
        <v>8.05645066815255</v>
      </c>
    </row>
    <row r="32" spans="1:7" ht="18.75" customHeight="1" thickBot="1">
      <c r="A32" s="34"/>
      <c r="B32" s="11" t="s">
        <v>41</v>
      </c>
      <c r="C32" s="35"/>
      <c r="D32" s="95">
        <f>SUM('当初比較'!D32,'臨時財政対策債'!D32)</f>
        <v>4154794</v>
      </c>
      <c r="E32" s="96">
        <v>3865204</v>
      </c>
      <c r="F32" s="96">
        <f t="shared" si="0"/>
        <v>289590</v>
      </c>
      <c r="G32" s="97">
        <f t="shared" si="1"/>
        <v>7.492230681744094</v>
      </c>
    </row>
    <row r="33" spans="1:7" ht="18.75" customHeight="1">
      <c r="A33" s="29"/>
      <c r="B33" s="30" t="s">
        <v>28</v>
      </c>
      <c r="C33" s="31"/>
      <c r="D33" s="89">
        <f>SUM(D9:D16)</f>
        <v>67603219</v>
      </c>
      <c r="E33" s="90">
        <f>SUM(E9:E16)</f>
        <v>56697381</v>
      </c>
      <c r="F33" s="90">
        <f>SUM(F9:F16)</f>
        <v>10905838</v>
      </c>
      <c r="G33" s="91">
        <f t="shared" si="1"/>
        <v>19.235170668641643</v>
      </c>
    </row>
    <row r="34" spans="1:7" ht="18.75" customHeight="1">
      <c r="A34" s="32"/>
      <c r="B34" s="10" t="s">
        <v>29</v>
      </c>
      <c r="C34" s="33"/>
      <c r="D34" s="92">
        <f>SUM(D17:D32)</f>
        <v>42768407</v>
      </c>
      <c r="E34" s="93">
        <f>SUM(E17:E32)</f>
        <v>38694763</v>
      </c>
      <c r="F34" s="93">
        <f>SUM(F17:F32)</f>
        <v>4073644</v>
      </c>
      <c r="G34" s="94">
        <f t="shared" si="1"/>
        <v>10.527636517634182</v>
      </c>
    </row>
    <row r="35" spans="1:7" s="16" customFormat="1" ht="18.75" customHeight="1" thickBot="1">
      <c r="A35" s="67"/>
      <c r="B35" s="68" t="s">
        <v>30</v>
      </c>
      <c r="C35" s="69"/>
      <c r="D35" s="134">
        <f>SUM(D33:D34)</f>
        <v>110371626</v>
      </c>
      <c r="E35" s="135">
        <f>SUM(E33:E34)</f>
        <v>95392144</v>
      </c>
      <c r="F35" s="135">
        <f>SUM(F33:F34)</f>
        <v>14979482</v>
      </c>
      <c r="G35" s="136">
        <f t="shared" si="1"/>
        <v>15.703056218130499</v>
      </c>
    </row>
    <row r="36" spans="2:6" ht="3" customHeight="1">
      <c r="B36" s="15"/>
      <c r="E36" s="16"/>
      <c r="F36" s="16"/>
    </row>
    <row r="37" spans="2:6" ht="16.5" customHeight="1">
      <c r="B37" s="1"/>
      <c r="E37" s="16"/>
      <c r="F37" s="16"/>
    </row>
    <row r="40" ht="16.5" customHeight="1">
      <c r="D40" s="16"/>
    </row>
    <row r="41" ht="16.5" customHeight="1">
      <c r="D41" s="16"/>
    </row>
  </sheetData>
  <mergeCells count="2">
    <mergeCell ref="B7:B8"/>
    <mergeCell ref="A3:G3"/>
  </mergeCells>
  <printOptions/>
  <pageMargins left="0.9" right="0.35" top="0.77" bottom="0.39" header="0.59" footer="0.2"/>
  <pageSetup blackAndWhite="1" firstPageNumber="3" useFirstPageNumber="1" horizontalDpi="600" verticalDpi="600" orientation="portrait" paperSize="9" scale="105" r:id="rId1"/>
  <headerFooter alignWithMargins="0">
    <oddFooter>&amp;C５</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kanrisya</cp:lastModifiedBy>
  <cp:lastPrinted>2010-12-07T07:11:11Z</cp:lastPrinted>
  <dcterms:created xsi:type="dcterms:W3CDTF">2006-07-27T05:52:40Z</dcterms:created>
  <dcterms:modified xsi:type="dcterms:W3CDTF">2010-12-07T07:25:35Z</dcterms:modified>
  <cp:category/>
  <cp:version/>
  <cp:contentType/>
  <cp:contentStatus/>
</cp:coreProperties>
</file>