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460" tabRatio="595" activeTab="2"/>
  </bookViews>
  <sheets>
    <sheet name="普通交付税" sheetId="1" r:id="rId1"/>
    <sheet name="臨時財政対策債" sheetId="2" r:id="rId2"/>
    <sheet name="合計額" sheetId="3" r:id="rId3"/>
  </sheets>
  <externalReferences>
    <externalReference r:id="rId6"/>
  </externalReferences>
  <definedNames>
    <definedName name="_xlnm.Print_Area" localSheetId="2">'合計額'!$A$1:$G$37</definedName>
    <definedName name="_xlnm.Print_Area" localSheetId="0">'普通交付税'!$A$1:$G$37</definedName>
    <definedName name="_xlnm.Print_Area" localSheetId="1">'臨時財政対策債'!$A$1:$G$37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<sst xmlns="http://schemas.openxmlformats.org/spreadsheetml/2006/main" count="117" uniqueCount="61">
  <si>
    <t>（単位：千円、％）</t>
  </si>
  <si>
    <t>市町村名</t>
  </si>
  <si>
    <t>増減額</t>
  </si>
  <si>
    <t>増減率</t>
  </si>
  <si>
    <t>A</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</si>
  <si>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</si>
  <si>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</si>
  <si>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</si>
  <si>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</si>
  <si>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</si>
  <si>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</si>
  <si>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</si>
  <si>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</si>
  <si>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</si>
  <si>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</si>
  <si>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</si>
  <si>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</si>
  <si>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</si>
  <si>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</si>
  <si>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</si>
  <si>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</si>
  <si>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</si>
  <si>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</si>
  <si>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</si>
  <si>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</si>
  <si>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</si>
  <si>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</si>
  <si>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</si>
  <si>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</si>
  <si>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</si>
  <si>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</si>
  <si>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</si>
  <si>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</si>
  <si>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</si>
  <si>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</si>
  <si>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</si>
  <si>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</si>
  <si>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</si>
  <si>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</si>
  <si>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</si>
  <si>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</si>
  <si>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</si>
  <si>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</si>
  <si>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平成２２年度</t>
  </si>
  <si>
    <t>A-B　　　 C</t>
  </si>
  <si>
    <t>A</t>
  </si>
  <si>
    <t>A-B　　　 C</t>
  </si>
  <si>
    <t>C/B　　   Ｄ</t>
  </si>
  <si>
    <t>A-B　   　C</t>
  </si>
  <si>
    <t>C/B　　  Ｄ</t>
  </si>
  <si>
    <t>C/B　  　Ｄ</t>
  </si>
  <si>
    <t>平成２３年度普通交付税決定額市町村別一覧</t>
  </si>
  <si>
    <t>平成２３年度</t>
  </si>
  <si>
    <t xml:space="preserve"> 　 （当初）　　Ｂ</t>
  </si>
  <si>
    <t>平成２３年度臨時財政対策債発行可能額市町村別一覧</t>
  </si>
  <si>
    <t>平成２２年度</t>
  </si>
  <si>
    <t>（当初）　　Ｂ</t>
  </si>
  <si>
    <t>平成２３年度普通交付税及び臨時財政対策債発行可能額の合計額市町村別一覧</t>
  </si>
  <si>
    <t>平成２３年度</t>
  </si>
  <si>
    <t>平成２２年度</t>
  </si>
  <si>
    <t>※２２年度の額は当初算定額。</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</si>
</sst>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000000000;[Red]\-#,##0.0000000000"/>
    <numFmt numFmtId="185" formatCode="#,##0.00000000000;[Red]\-#,##0.00000000000"/>
    <numFmt numFmtId="186" formatCode="#,##0.000000000000;[Red]\-#,##0.000000000000"/>
    <numFmt numFmtId="187" formatCode="#,##0.00;&quot;△ &quot;#,##0.00"/>
    <numFmt numFmtId="188" formatCode="#,##0.000;&quot;△ &quot;#,##0.000"/>
    <numFmt numFmtId="189" formatCode="#,##0;&quot;△ &quot;#,##0"/>
    <numFmt numFmtId="190" formatCode="#,##0.0;&quot;△ &quot;#,##0.0"/>
    <numFmt numFmtId="191" formatCode="#,##0_ ;[Red]\-#,##0\ "/>
    <numFmt numFmtId="192" formatCode="#,##0_);\(#,##0\)"/>
    <numFmt numFmtId="193" formatCode="#,##0&quot; &quot;;&quot;△ &quot;#,##0&quot; &quot;"/>
    <numFmt numFmtId="194" formatCode="#,##0.0_ ;[Red]\-#,##0.0\ "/>
    <numFmt numFmtId="195" formatCode="#,##0.00_ ;[Red]\-#,##0.00\ "/>
    <numFmt numFmtId="196" formatCode="#,##0.000_ ;[Red]\-#,##0.000\ "/>
    <numFmt numFmtId="197" formatCode="#,##0.0000_ ;[Red]\-#,##0.0000\ "/>
    <numFmt numFmtId="198" formatCode="#,##0.00000_ ;[Red]\-#,##0.00000\ "/>
    <numFmt numFmtId="199" formatCode="0;&quot;△ &quot;0"/>
    <numFmt numFmtId="200" formatCode="0.0;&quot;△ &quot;0.0"/>
    <numFmt numFmtId="201" formatCode="0.00;&quot;△ &quot;0.00"/>
    <numFmt numFmtId="202" formatCode="0.000;&quot;△ &quot;0.000"/>
    <numFmt numFmtId="203" formatCode="#,##0.0000;&quot;△ &quot;#,##0.0000"/>
    <numFmt numFmtId="204" formatCode="#,##0_);[Red]\(#,##0\)"/>
    <numFmt numFmtId="205" formatCode="0.0"/>
    <numFmt numFmtId="206" formatCode="&quot;\&quot;#,##0;\-&quot;\&quot;#,##0"/>
    <numFmt numFmtId="207" formatCode="&quot;\&quot;#,##0;[Red]\-&quot;\&quot;#,##0"/>
    <numFmt numFmtId="208" formatCode="#,##0.0%"/>
    <numFmt numFmtId="209" formatCode="#,##0_ "/>
    <numFmt numFmtId="210" formatCode="0.0%"/>
    <numFmt numFmtId="211" formatCode="0_ "/>
    <numFmt numFmtId="212" formatCode="0.00000"/>
    <numFmt numFmtId="213" formatCode="0.0_ ;[Red]\-0.0\ "/>
    <numFmt numFmtId="214" formatCode="0.0_ "/>
    <numFmt numFmtId="215" formatCode="#,##0.0"/>
    <numFmt numFmtId="216" formatCode="0.000"/>
    <numFmt numFmtId="217" formatCode="0.000_ "/>
    <numFmt numFmtId="218" formatCode="0.00_ "/>
    <numFmt numFmtId="219" formatCode="0.000%"/>
    <numFmt numFmtId="220" formatCode="0.000000000"/>
    <numFmt numFmtId="221" formatCode="0_ ;[Red]\-0\ "/>
    <numFmt numFmtId="222" formatCode="0.000000"/>
    <numFmt numFmtId="223" formatCode="0.00_ ;[Red]\-0.00\ "/>
    <numFmt numFmtId="224" formatCode="0_);[Red]\(0\)"/>
    <numFmt numFmtId="225" formatCode="#,##0.00_);[Red]\(#,##0.00\)"/>
    <numFmt numFmtId="226" formatCode="0.00_);[Red]\(0.00\)"/>
    <numFmt numFmtId="227" formatCode="0.0000%"/>
    <numFmt numFmtId="228" formatCode="0.00000%"/>
    <numFmt numFmtId="229" formatCode="[&lt;=999]000;[&lt;=99999]000\-00;000\-0000"/>
    <numFmt numFmtId="230" formatCode="_ * #,##0.0_ ;_ * \-#,##0.0_ ;_ * &quot;-&quot;?_ ;_ @_ "/>
    <numFmt numFmtId="231" formatCode="_ * #,##0.000_ ;_ * \-#,##0.000_ ;_ * &quot;-&quot;???_ ;_ @_ "/>
    <numFmt numFmtId="232" formatCode="_ * #,##0.0000_ ;_ * \-#,##0.0000_ ;_ * &quot;-&quot;????_ ;_ @_ "/>
    <numFmt numFmtId="233" formatCode="_ * #,##0.000000_ ;_ * \-#,##0.000000_ ;_ * &quot;-&quot;??????_ ;_ @_ "/>
    <numFmt numFmtId="234" formatCode="_ * #,##0_ ;_ * \-#,##0_ ;_ * &quot;-&quot;_ ;@"/>
    <numFmt numFmtId="235" formatCode="#,##0.00000;&quot;△ &quot;#,##0.00000"/>
    <numFmt numFmtId="236" formatCode="0.0000;&quot;△ &quot;0.0000"/>
    <numFmt numFmtId="237" formatCode="#,##0;&quot;▲ &quot;#,##0"/>
    <numFmt numFmtId="238" formatCode="#,##0.0;&quot;▲ &quot;#,##0.0"/>
  </numFmts>
  <fonts count="9">
    <font>
      <sz val="10"/>
      <name val="ＭＳ Ｐゴシック"/>
      <family val="3"/>
    </font>
    <font>
      <sz val="11"/>
      <name val="ＭＳ Ｐゴシック"/>
      <family val="0"/>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s>
  <fills count="2">
    <fill>
      <patternFill/>
    </fill>
    <fill>
      <patternFill patternType="gray125"/>
    </fill>
  </fills>
  <borders count="57">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medium"/>
      <right style="thin"/>
      <top style="medium"/>
      <bottom style="hair"/>
    </border>
    <border>
      <left>
        <color indexed="63"/>
      </left>
      <right style="thin"/>
      <top style="medium"/>
      <bottom style="hair"/>
    </border>
    <border>
      <left style="medium"/>
      <right style="thin"/>
      <top style="hair"/>
      <bottom style="hair"/>
    </border>
    <border>
      <left>
        <color indexed="63"/>
      </left>
      <right style="thin"/>
      <top style="hair"/>
      <bottom style="hair"/>
    </border>
    <border>
      <left style="medium"/>
      <right style="thin"/>
      <top style="hair"/>
      <bottom style="medium"/>
    </border>
    <border>
      <left>
        <color indexed="63"/>
      </left>
      <right style="thin"/>
      <top style="hair"/>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7" fillId="0" borderId="0">
      <alignment/>
      <protection/>
    </xf>
    <xf numFmtId="230" fontId="7" fillId="0" borderId="0">
      <alignment/>
      <protection/>
    </xf>
    <xf numFmtId="231" fontId="7" fillId="0" borderId="0">
      <alignment/>
      <protection/>
    </xf>
    <xf numFmtId="232" fontId="7" fillId="0" borderId="0">
      <alignment/>
      <protection/>
    </xf>
    <xf numFmtId="233" fontId="7" fillId="0" borderId="0">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152">
    <xf numFmtId="0" fontId="0" fillId="0" borderId="0" xfId="0" applyAlignment="1">
      <alignment vertical="center"/>
    </xf>
    <xf numFmtId="38" fontId="1" fillId="0" borderId="0" xfId="22" applyFont="1" applyAlignment="1">
      <alignment vertical="center"/>
    </xf>
    <xf numFmtId="38" fontId="1" fillId="0" borderId="1" xfId="22" applyFont="1" applyBorder="1" applyAlignment="1">
      <alignment vertical="center"/>
    </xf>
    <xf numFmtId="38" fontId="1" fillId="0" borderId="1" xfId="22" applyFont="1" applyBorder="1" applyAlignment="1">
      <alignment horizontal="right" vertical="center"/>
    </xf>
    <xf numFmtId="38" fontId="1" fillId="0" borderId="2" xfId="22" applyFont="1" applyBorder="1" applyAlignment="1">
      <alignment horizontal="center" vertical="center"/>
    </xf>
    <xf numFmtId="38" fontId="1" fillId="0" borderId="3" xfId="22" applyFont="1" applyBorder="1" applyAlignment="1">
      <alignment horizontal="center" vertical="center"/>
    </xf>
    <xf numFmtId="38" fontId="1" fillId="0" borderId="4" xfId="22" applyFont="1" applyBorder="1" applyAlignment="1">
      <alignment horizontal="center" vertical="center"/>
    </xf>
    <xf numFmtId="38" fontId="1" fillId="0" borderId="5" xfId="22" applyFont="1" applyBorder="1" applyAlignment="1">
      <alignment horizontal="right" vertical="center"/>
    </xf>
    <xf numFmtId="38" fontId="1" fillId="0" borderId="6" xfId="22" applyFont="1" applyBorder="1" applyAlignment="1">
      <alignment horizontal="right" vertical="center"/>
    </xf>
    <xf numFmtId="38" fontId="1" fillId="0" borderId="7" xfId="22" applyFont="1" applyBorder="1" applyAlignment="1">
      <alignment horizontal="right" vertical="center"/>
    </xf>
    <xf numFmtId="38" fontId="1" fillId="0" borderId="8" xfId="22" applyFont="1" applyBorder="1" applyAlignment="1">
      <alignment horizontal="distributed" vertical="center"/>
    </xf>
    <xf numFmtId="38" fontId="1" fillId="0" borderId="9" xfId="22" applyFont="1" applyBorder="1" applyAlignment="1">
      <alignment horizontal="distributed" vertical="center"/>
    </xf>
    <xf numFmtId="189" fontId="1" fillId="0" borderId="0" xfId="22" applyNumberFormat="1" applyFont="1" applyFill="1" applyBorder="1" applyAlignment="1">
      <alignment vertical="center"/>
    </xf>
    <xf numFmtId="38" fontId="6" fillId="0" borderId="0" xfId="22" applyFont="1" applyAlignment="1">
      <alignment horizontal="left" vertical="center" indent="1"/>
    </xf>
    <xf numFmtId="38" fontId="5" fillId="0" borderId="0" xfId="22" applyFont="1" applyAlignment="1">
      <alignment horizontal="left" vertical="center" indent="4"/>
    </xf>
    <xf numFmtId="38" fontId="1" fillId="0" borderId="0" xfId="22" applyFont="1" applyBorder="1" applyAlignment="1">
      <alignment vertical="center"/>
    </xf>
    <xf numFmtId="38" fontId="1" fillId="0" borderId="0" xfId="22" applyFont="1" applyFill="1" applyAlignment="1">
      <alignment vertical="center"/>
    </xf>
    <xf numFmtId="189" fontId="1" fillId="0" borderId="10" xfId="22" applyNumberFormat="1" applyFont="1" applyFill="1" applyBorder="1" applyAlignment="1">
      <alignment vertical="center"/>
    </xf>
    <xf numFmtId="38" fontId="1" fillId="0" borderId="6" xfId="22" applyFont="1" applyFill="1" applyBorder="1" applyAlignment="1">
      <alignment horizontal="right" vertical="center"/>
    </xf>
    <xf numFmtId="38" fontId="8" fillId="0" borderId="0" xfId="22" applyFont="1" applyAlignment="1">
      <alignment horizontal="center" vertical="center"/>
    </xf>
    <xf numFmtId="38" fontId="1" fillId="0" borderId="8" xfId="22" applyFont="1" applyFill="1" applyBorder="1" applyAlignment="1">
      <alignment horizontal="distributed" vertical="center"/>
    </xf>
    <xf numFmtId="38" fontId="1" fillId="0" borderId="0" xfId="22" applyFont="1" applyAlignment="1">
      <alignment horizontal="center" vertical="center"/>
    </xf>
    <xf numFmtId="38" fontId="1" fillId="0" borderId="0" xfId="22" applyFont="1" applyFill="1" applyAlignment="1" applyProtection="1">
      <alignment vertical="center"/>
      <protection locked="0"/>
    </xf>
    <xf numFmtId="38" fontId="1" fillId="0" borderId="0" xfId="22" applyFont="1" applyAlignment="1">
      <alignment horizontal="distributed" vertical="center"/>
    </xf>
    <xf numFmtId="58" fontId="1" fillId="0" borderId="0" xfId="22" applyNumberFormat="1" applyFont="1" applyAlignment="1">
      <alignment vertical="center"/>
    </xf>
    <xf numFmtId="38" fontId="1" fillId="0" borderId="11" xfId="22" applyFont="1" applyBorder="1" applyAlignment="1">
      <alignment horizontal="center" vertical="center"/>
    </xf>
    <xf numFmtId="38" fontId="1" fillId="0" borderId="12" xfId="22" applyFont="1" applyBorder="1" applyAlignment="1">
      <alignment horizontal="center" vertical="center"/>
    </xf>
    <xf numFmtId="38" fontId="1" fillId="0" borderId="13" xfId="22" applyFont="1" applyBorder="1" applyAlignment="1">
      <alignment vertical="center"/>
    </xf>
    <xf numFmtId="38" fontId="1" fillId="0" borderId="14" xfId="22" applyFont="1" applyBorder="1" applyAlignment="1">
      <alignment vertical="center"/>
    </xf>
    <xf numFmtId="38" fontId="1" fillId="0" borderId="15" xfId="22" applyFont="1" applyBorder="1" applyAlignment="1">
      <alignment vertical="center"/>
    </xf>
    <xf numFmtId="38" fontId="1" fillId="0" borderId="16" xfId="22" applyFont="1" applyBorder="1" applyAlignment="1">
      <alignment horizontal="distributed" vertical="center"/>
    </xf>
    <xf numFmtId="189" fontId="1" fillId="0" borderId="17" xfId="22" applyNumberFormat="1" applyFont="1" applyBorder="1" applyAlignment="1">
      <alignment vertical="center"/>
    </xf>
    <xf numFmtId="38" fontId="1" fillId="0" borderId="18" xfId="22" applyFont="1" applyBorder="1" applyAlignment="1">
      <alignment vertical="center"/>
    </xf>
    <xf numFmtId="189" fontId="1" fillId="0" borderId="10" xfId="22" applyNumberFormat="1" applyFont="1" applyBorder="1" applyAlignment="1">
      <alignment vertical="center"/>
    </xf>
    <xf numFmtId="38" fontId="1" fillId="0" borderId="19" xfId="22" applyFont="1" applyBorder="1" applyAlignment="1">
      <alignment vertical="center"/>
    </xf>
    <xf numFmtId="189" fontId="1" fillId="0" borderId="20" xfId="22" applyNumberFormat="1" applyFont="1" applyBorder="1" applyAlignment="1">
      <alignment vertical="center"/>
    </xf>
    <xf numFmtId="38" fontId="1" fillId="0" borderId="21" xfId="22" applyFont="1" applyBorder="1" applyAlignment="1">
      <alignment vertical="center"/>
    </xf>
    <xf numFmtId="38" fontId="1" fillId="0" borderId="22" xfId="22" applyFont="1" applyBorder="1" applyAlignment="1">
      <alignment horizontal="distributed" vertical="center"/>
    </xf>
    <xf numFmtId="189" fontId="1" fillId="0" borderId="23" xfId="22" applyNumberFormat="1" applyFont="1" applyBorder="1" applyAlignment="1">
      <alignment vertical="center"/>
    </xf>
    <xf numFmtId="38" fontId="1" fillId="0" borderId="24" xfId="22" applyFont="1" applyBorder="1" applyAlignment="1">
      <alignment vertical="center"/>
    </xf>
    <xf numFmtId="38" fontId="1" fillId="0" borderId="25" xfId="22" applyFont="1" applyBorder="1" applyAlignment="1">
      <alignment horizontal="distributed" vertical="center"/>
    </xf>
    <xf numFmtId="189" fontId="1" fillId="0" borderId="26" xfId="22" applyNumberFormat="1" applyFont="1" applyBorder="1" applyAlignment="1">
      <alignment vertical="center"/>
    </xf>
    <xf numFmtId="38" fontId="1" fillId="0" borderId="0" xfId="22" applyFont="1" applyFill="1" applyAlignment="1">
      <alignment horizontal="distributed" vertical="center"/>
    </xf>
    <xf numFmtId="58" fontId="1" fillId="0" borderId="0" xfId="22" applyNumberFormat="1" applyFont="1" applyFill="1" applyAlignment="1">
      <alignment vertical="center"/>
    </xf>
    <xf numFmtId="38" fontId="8" fillId="0" borderId="0" xfId="22" applyFont="1" applyFill="1" applyAlignment="1" applyProtection="1">
      <alignment horizontal="left" vertical="center" indent="1"/>
      <protection locked="0"/>
    </xf>
    <xf numFmtId="38" fontId="8" fillId="0" borderId="0" xfId="22" applyFont="1" applyFill="1" applyAlignment="1">
      <alignment horizontal="left" vertical="center" indent="1"/>
    </xf>
    <xf numFmtId="38" fontId="5" fillId="0" borderId="0" xfId="22" applyFont="1" applyFill="1" applyAlignment="1">
      <alignment horizontal="left" vertical="center" indent="1"/>
    </xf>
    <xf numFmtId="38" fontId="1" fillId="0" borderId="1" xfId="22" applyFont="1" applyFill="1" applyBorder="1" applyAlignment="1">
      <alignment vertical="center"/>
    </xf>
    <xf numFmtId="38" fontId="1" fillId="0" borderId="1" xfId="22" applyFont="1" applyFill="1" applyBorder="1" applyAlignment="1">
      <alignment horizontal="right" vertical="center"/>
    </xf>
    <xf numFmtId="38" fontId="1" fillId="0" borderId="11" xfId="22" applyFont="1" applyFill="1" applyBorder="1" applyAlignment="1">
      <alignment horizontal="center" vertical="center"/>
    </xf>
    <xf numFmtId="38" fontId="1" fillId="0" borderId="12" xfId="22" applyFont="1" applyFill="1" applyBorder="1" applyAlignment="1">
      <alignment horizontal="center" vertical="center"/>
    </xf>
    <xf numFmtId="38" fontId="1" fillId="0" borderId="2" xfId="22" applyFont="1" applyFill="1" applyBorder="1" applyAlignment="1" applyProtection="1">
      <alignment horizontal="center" vertical="center"/>
      <protection locked="0"/>
    </xf>
    <xf numFmtId="38" fontId="1" fillId="0" borderId="3" xfId="22" applyFont="1" applyFill="1" applyBorder="1" applyAlignment="1" applyProtection="1">
      <alignment horizontal="center" vertical="center"/>
      <protection locked="0"/>
    </xf>
    <xf numFmtId="38" fontId="1" fillId="0" borderId="3" xfId="22" applyFont="1" applyFill="1" applyBorder="1" applyAlignment="1">
      <alignment horizontal="center" vertical="center"/>
    </xf>
    <xf numFmtId="38" fontId="1" fillId="0" borderId="4" xfId="22" applyFont="1" applyFill="1" applyBorder="1" applyAlignment="1">
      <alignment horizontal="center" vertical="center"/>
    </xf>
    <xf numFmtId="38" fontId="1" fillId="0" borderId="0" xfId="22" applyFont="1" applyFill="1" applyAlignment="1">
      <alignment horizontal="center" vertical="center"/>
    </xf>
    <xf numFmtId="38" fontId="1" fillId="0" borderId="13" xfId="22" applyFont="1" applyFill="1" applyBorder="1" applyAlignment="1">
      <alignment vertical="center"/>
    </xf>
    <xf numFmtId="38" fontId="1" fillId="0" borderId="14" xfId="22" applyFont="1" applyFill="1" applyBorder="1" applyAlignment="1">
      <alignment vertical="center"/>
    </xf>
    <xf numFmtId="38" fontId="1" fillId="0" borderId="27" xfId="22" applyFont="1" applyFill="1" applyBorder="1" applyAlignment="1">
      <alignment horizontal="right" vertical="center"/>
    </xf>
    <xf numFmtId="38" fontId="1" fillId="0" borderId="5" xfId="22" applyFont="1" applyFill="1" applyBorder="1" applyAlignment="1">
      <alignment horizontal="right" vertical="center"/>
    </xf>
    <xf numFmtId="38" fontId="1" fillId="0" borderId="7" xfId="22" applyFont="1" applyFill="1" applyBorder="1" applyAlignment="1">
      <alignment horizontal="right" vertical="center"/>
    </xf>
    <xf numFmtId="38" fontId="1" fillId="0" borderId="15" xfId="22" applyFont="1" applyFill="1" applyBorder="1" applyAlignment="1">
      <alignment vertical="center"/>
    </xf>
    <xf numFmtId="38" fontId="1" fillId="0" borderId="16" xfId="22" applyFont="1" applyFill="1" applyBorder="1" applyAlignment="1">
      <alignment horizontal="distributed" vertical="center"/>
    </xf>
    <xf numFmtId="189" fontId="1" fillId="0" borderId="17" xfId="22" applyNumberFormat="1" applyFont="1" applyFill="1" applyBorder="1" applyAlignment="1">
      <alignment vertical="center"/>
    </xf>
    <xf numFmtId="237" fontId="1" fillId="0" borderId="28" xfId="22" applyNumberFormat="1" applyFont="1" applyFill="1" applyBorder="1" applyAlignment="1" applyProtection="1">
      <alignment vertical="center"/>
      <protection locked="0"/>
    </xf>
    <xf numFmtId="237" fontId="1" fillId="0" borderId="29" xfId="22" applyNumberFormat="1" applyFont="1" applyFill="1" applyBorder="1" applyAlignment="1" applyProtection="1">
      <alignment vertical="center"/>
      <protection locked="0"/>
    </xf>
    <xf numFmtId="38" fontId="1" fillId="0" borderId="18" xfId="22" applyFont="1" applyFill="1" applyBorder="1" applyAlignment="1">
      <alignment vertical="center"/>
    </xf>
    <xf numFmtId="237" fontId="1" fillId="0" borderId="30" xfId="22" applyNumberFormat="1" applyFont="1" applyFill="1" applyBorder="1" applyAlignment="1" applyProtection="1">
      <alignment vertical="center"/>
      <protection locked="0"/>
    </xf>
    <xf numFmtId="237" fontId="1" fillId="0" borderId="31" xfId="22" applyNumberFormat="1" applyFont="1" applyFill="1" applyBorder="1" applyAlignment="1" applyProtection="1">
      <alignment vertical="center"/>
      <protection locked="0"/>
    </xf>
    <xf numFmtId="38" fontId="1" fillId="0" borderId="19" xfId="22" applyFont="1" applyFill="1" applyBorder="1" applyAlignment="1">
      <alignment vertical="center"/>
    </xf>
    <xf numFmtId="38" fontId="1" fillId="0" borderId="9" xfId="22" applyFont="1" applyFill="1" applyBorder="1" applyAlignment="1">
      <alignment horizontal="distributed" vertical="center"/>
    </xf>
    <xf numFmtId="189" fontId="1" fillId="0" borderId="20" xfId="22" applyNumberFormat="1" applyFont="1" applyFill="1" applyBorder="1" applyAlignment="1">
      <alignment vertical="center"/>
    </xf>
    <xf numFmtId="237" fontId="1" fillId="0" borderId="32" xfId="22" applyNumberFormat="1" applyFont="1" applyFill="1" applyBorder="1" applyAlignment="1" applyProtection="1">
      <alignment vertical="center"/>
      <protection locked="0"/>
    </xf>
    <xf numFmtId="237" fontId="1" fillId="0" borderId="33" xfId="22" applyNumberFormat="1" applyFont="1" applyFill="1" applyBorder="1" applyAlignment="1" applyProtection="1">
      <alignment vertical="center"/>
      <protection locked="0"/>
    </xf>
    <xf numFmtId="38" fontId="1" fillId="0" borderId="21" xfId="22" applyFont="1" applyFill="1" applyBorder="1" applyAlignment="1">
      <alignment vertical="center"/>
    </xf>
    <xf numFmtId="38" fontId="1" fillId="0" borderId="22" xfId="22" applyFont="1" applyFill="1" applyBorder="1" applyAlignment="1">
      <alignment horizontal="distributed" vertical="center"/>
    </xf>
    <xf numFmtId="189" fontId="1" fillId="0" borderId="23" xfId="22" applyNumberFormat="1" applyFont="1" applyFill="1" applyBorder="1" applyAlignment="1">
      <alignment vertical="center"/>
    </xf>
    <xf numFmtId="237" fontId="1" fillId="0" borderId="34" xfId="22" applyNumberFormat="1" applyFont="1" applyFill="1" applyBorder="1" applyAlignment="1">
      <alignment vertical="center"/>
    </xf>
    <xf numFmtId="237" fontId="1" fillId="0" borderId="35" xfId="22" applyNumberFormat="1" applyFont="1" applyFill="1" applyBorder="1" applyAlignment="1">
      <alignment vertical="center"/>
    </xf>
    <xf numFmtId="38" fontId="1" fillId="0" borderId="24" xfId="22" applyFont="1" applyFill="1" applyBorder="1" applyAlignment="1">
      <alignment vertical="center"/>
    </xf>
    <xf numFmtId="38" fontId="1" fillId="0" borderId="25" xfId="22" applyFont="1" applyFill="1" applyBorder="1" applyAlignment="1">
      <alignment horizontal="distributed" vertical="center"/>
    </xf>
    <xf numFmtId="189" fontId="1" fillId="0" borderId="26" xfId="22" applyNumberFormat="1" applyFont="1" applyFill="1" applyBorder="1" applyAlignment="1">
      <alignment vertical="center"/>
    </xf>
    <xf numFmtId="237" fontId="1" fillId="0" borderId="36" xfId="22" applyNumberFormat="1" applyFont="1" applyFill="1" applyBorder="1" applyAlignment="1">
      <alignment vertical="center"/>
    </xf>
    <xf numFmtId="237" fontId="1" fillId="0" borderId="37" xfId="22" applyNumberFormat="1" applyFont="1" applyFill="1" applyBorder="1" applyAlignment="1">
      <alignment vertical="center"/>
    </xf>
    <xf numFmtId="38" fontId="1" fillId="0" borderId="38" xfId="22" applyFont="1" applyFill="1" applyBorder="1" applyAlignment="1">
      <alignment vertical="center"/>
    </xf>
    <xf numFmtId="38" fontId="1" fillId="0" borderId="39" xfId="22" applyFont="1" applyFill="1" applyBorder="1" applyAlignment="1">
      <alignment horizontal="distributed" vertical="center"/>
    </xf>
    <xf numFmtId="189" fontId="1" fillId="0" borderId="40" xfId="22" applyNumberFormat="1" applyFont="1" applyFill="1" applyBorder="1" applyAlignment="1">
      <alignment vertical="center"/>
    </xf>
    <xf numFmtId="237" fontId="1" fillId="0" borderId="41" xfId="22" applyNumberFormat="1" applyFont="1" applyFill="1" applyBorder="1" applyAlignment="1">
      <alignment vertical="center"/>
    </xf>
    <xf numFmtId="237" fontId="1" fillId="0" borderId="42" xfId="22" applyNumberFormat="1" applyFont="1" applyFill="1" applyBorder="1" applyAlignment="1">
      <alignment vertical="center"/>
    </xf>
    <xf numFmtId="38" fontId="1" fillId="0" borderId="0" xfId="22" applyFont="1" applyFill="1" applyBorder="1" applyAlignment="1">
      <alignment vertical="center"/>
    </xf>
    <xf numFmtId="38" fontId="1" fillId="0" borderId="0" xfId="22" applyFont="1" applyFill="1" applyBorder="1" applyAlignment="1">
      <alignment horizontal="distributed" vertical="center"/>
    </xf>
    <xf numFmtId="237" fontId="1" fillId="0" borderId="0" xfId="22" applyNumberFormat="1" applyFont="1" applyFill="1" applyBorder="1" applyAlignment="1">
      <alignment vertical="center"/>
    </xf>
    <xf numFmtId="238" fontId="1" fillId="0" borderId="0" xfId="22" applyNumberFormat="1" applyFont="1" applyFill="1" applyBorder="1" applyAlignment="1">
      <alignment vertical="center"/>
    </xf>
    <xf numFmtId="38" fontId="1" fillId="0" borderId="0" xfId="22" applyFont="1" applyFill="1" applyAlignment="1" applyProtection="1">
      <alignment horizontal="left" vertical="center"/>
      <protection locked="0"/>
    </xf>
    <xf numFmtId="183" fontId="1" fillId="0" borderId="0" xfId="22" applyNumberFormat="1" applyFont="1" applyFill="1" applyBorder="1" applyAlignment="1" applyProtection="1">
      <alignment vertical="center"/>
      <protection locked="0"/>
    </xf>
    <xf numFmtId="38" fontId="1" fillId="0" borderId="0" xfId="22" applyFont="1" applyFill="1" applyAlignment="1" applyProtection="1">
      <alignment horizontal="distributed" vertical="center"/>
      <protection locked="0"/>
    </xf>
    <xf numFmtId="38" fontId="8" fillId="0" borderId="0" xfId="22" applyFont="1" applyFill="1" applyAlignment="1" applyProtection="1">
      <alignment vertical="center"/>
      <protection locked="0"/>
    </xf>
    <xf numFmtId="38" fontId="5" fillId="0" borderId="0" xfId="22" applyFont="1" applyFill="1" applyAlignment="1">
      <alignment vertical="center"/>
    </xf>
    <xf numFmtId="58" fontId="1" fillId="0" borderId="0" xfId="22" applyNumberFormat="1" applyFont="1" applyFill="1" applyAlignment="1">
      <alignment horizontal="right" vertical="center" shrinkToFit="1"/>
    </xf>
    <xf numFmtId="189" fontId="1" fillId="0" borderId="29" xfId="22" applyNumberFormat="1" applyFont="1" applyFill="1" applyBorder="1" applyAlignment="1" applyProtection="1">
      <alignment vertical="center"/>
      <protection/>
    </xf>
    <xf numFmtId="189" fontId="1" fillId="0" borderId="43" xfId="22" applyNumberFormat="1" applyFont="1" applyFill="1" applyBorder="1" applyAlignment="1" applyProtection="1">
      <alignment vertical="center"/>
      <protection locked="0"/>
    </xf>
    <xf numFmtId="189" fontId="1" fillId="0" borderId="43" xfId="22" applyNumberFormat="1" applyFont="1" applyFill="1" applyBorder="1" applyAlignment="1">
      <alignment vertical="center"/>
    </xf>
    <xf numFmtId="190" fontId="1" fillId="0" borderId="44" xfId="15" applyNumberFormat="1" applyFont="1" applyFill="1" applyBorder="1" applyAlignment="1">
      <alignment vertical="center"/>
    </xf>
    <xf numFmtId="189" fontId="1" fillId="0" borderId="31" xfId="22" applyNumberFormat="1" applyFont="1" applyFill="1" applyBorder="1" applyAlignment="1" applyProtection="1">
      <alignment vertical="center"/>
      <protection/>
    </xf>
    <xf numFmtId="189" fontId="1" fillId="0" borderId="45" xfId="22" applyNumberFormat="1" applyFont="1" applyFill="1" applyBorder="1" applyAlignment="1" applyProtection="1">
      <alignment vertical="center"/>
      <protection locked="0"/>
    </xf>
    <xf numFmtId="189" fontId="1" fillId="0" borderId="45" xfId="22" applyNumberFormat="1" applyFont="1" applyFill="1" applyBorder="1" applyAlignment="1">
      <alignment vertical="center"/>
    </xf>
    <xf numFmtId="190" fontId="1" fillId="0" borderId="46" xfId="15" applyNumberFormat="1" applyFont="1" applyFill="1" applyBorder="1" applyAlignment="1">
      <alignment vertical="center"/>
    </xf>
    <xf numFmtId="189" fontId="1" fillId="0" borderId="33" xfId="22" applyNumberFormat="1" applyFont="1" applyFill="1" applyBorder="1" applyAlignment="1" applyProtection="1">
      <alignment vertical="center"/>
      <protection/>
    </xf>
    <xf numFmtId="189" fontId="1" fillId="0" borderId="47" xfId="22" applyNumberFormat="1" applyFont="1" applyFill="1" applyBorder="1" applyAlignment="1" applyProtection="1">
      <alignment vertical="center"/>
      <protection locked="0"/>
    </xf>
    <xf numFmtId="189" fontId="1" fillId="0" borderId="47" xfId="22" applyNumberFormat="1" applyFont="1" applyFill="1" applyBorder="1" applyAlignment="1">
      <alignment vertical="center"/>
    </xf>
    <xf numFmtId="190" fontId="1" fillId="0" borderId="48" xfId="15" applyNumberFormat="1" applyFont="1" applyFill="1" applyBorder="1" applyAlignment="1">
      <alignment vertical="center"/>
    </xf>
    <xf numFmtId="189" fontId="1" fillId="0" borderId="35" xfId="22" applyNumberFormat="1" applyFont="1" applyFill="1" applyBorder="1" applyAlignment="1">
      <alignment vertical="center"/>
    </xf>
    <xf numFmtId="189" fontId="1" fillId="0" borderId="49" xfId="22" applyNumberFormat="1" applyFont="1" applyFill="1" applyBorder="1" applyAlignment="1">
      <alignment vertical="center"/>
    </xf>
    <xf numFmtId="190" fontId="1" fillId="0" borderId="50" xfId="15" applyNumberFormat="1" applyFont="1" applyFill="1" applyBorder="1" applyAlignment="1">
      <alignment vertical="center"/>
    </xf>
    <xf numFmtId="189" fontId="1" fillId="0" borderId="37" xfId="22" applyNumberFormat="1" applyFont="1" applyFill="1" applyBorder="1" applyAlignment="1">
      <alignment vertical="center"/>
    </xf>
    <xf numFmtId="189" fontId="1" fillId="0" borderId="51" xfId="22" applyNumberFormat="1" applyFont="1" applyFill="1" applyBorder="1" applyAlignment="1">
      <alignment vertical="center"/>
    </xf>
    <xf numFmtId="190" fontId="1" fillId="0" borderId="52" xfId="15" applyNumberFormat="1" applyFont="1" applyFill="1" applyBorder="1" applyAlignment="1">
      <alignment vertical="center"/>
    </xf>
    <xf numFmtId="189" fontId="1" fillId="0" borderId="42" xfId="22" applyNumberFormat="1" applyFont="1" applyFill="1" applyBorder="1" applyAlignment="1">
      <alignment vertical="center"/>
    </xf>
    <xf numFmtId="189" fontId="1" fillId="0" borderId="53" xfId="22" applyNumberFormat="1" applyFont="1" applyFill="1" applyBorder="1" applyAlignment="1">
      <alignment vertical="center"/>
    </xf>
    <xf numFmtId="190" fontId="1" fillId="0" borderId="7" xfId="15" applyNumberFormat="1" applyFont="1" applyFill="1" applyBorder="1" applyAlignment="1">
      <alignment vertical="center"/>
    </xf>
    <xf numFmtId="190" fontId="1" fillId="0" borderId="0" xfId="15" applyNumberFormat="1" applyFont="1" applyFill="1" applyBorder="1" applyAlignment="1">
      <alignment vertical="center"/>
    </xf>
    <xf numFmtId="183" fontId="1" fillId="0" borderId="0" xfId="22" applyNumberFormat="1" applyFont="1" applyFill="1" applyBorder="1" applyAlignment="1">
      <alignment vertical="center"/>
    </xf>
    <xf numFmtId="189" fontId="1" fillId="0" borderId="29" xfId="22" applyNumberFormat="1" applyFont="1" applyBorder="1" applyAlignment="1">
      <alignment vertical="center"/>
    </xf>
    <xf numFmtId="189" fontId="1" fillId="0" borderId="43" xfId="22" applyNumberFormat="1" applyFont="1" applyBorder="1" applyAlignment="1">
      <alignment vertical="center"/>
    </xf>
    <xf numFmtId="190" fontId="1" fillId="0" borderId="44" xfId="22" applyNumberFormat="1" applyFont="1" applyBorder="1" applyAlignment="1">
      <alignment vertical="center"/>
    </xf>
    <xf numFmtId="189" fontId="1" fillId="0" borderId="31" xfId="22" applyNumberFormat="1" applyFont="1" applyBorder="1" applyAlignment="1">
      <alignment vertical="center"/>
    </xf>
    <xf numFmtId="189" fontId="1" fillId="0" borderId="45" xfId="22" applyNumberFormat="1" applyFont="1" applyBorder="1" applyAlignment="1">
      <alignment vertical="center"/>
    </xf>
    <xf numFmtId="190" fontId="1" fillId="0" borderId="46" xfId="22" applyNumberFormat="1" applyFont="1" applyBorder="1" applyAlignment="1">
      <alignment vertical="center"/>
    </xf>
    <xf numFmtId="189" fontId="1" fillId="0" borderId="33" xfId="22" applyNumberFormat="1" applyFont="1" applyBorder="1" applyAlignment="1">
      <alignment vertical="center"/>
    </xf>
    <xf numFmtId="189" fontId="1" fillId="0" borderId="47" xfId="22" applyNumberFormat="1" applyFont="1" applyBorder="1" applyAlignment="1">
      <alignment vertical="center"/>
    </xf>
    <xf numFmtId="190" fontId="1" fillId="0" borderId="48" xfId="22" applyNumberFormat="1" applyFont="1" applyBorder="1" applyAlignment="1">
      <alignment vertical="center"/>
    </xf>
    <xf numFmtId="189" fontId="1" fillId="0" borderId="35" xfId="22" applyNumberFormat="1" applyFont="1" applyBorder="1" applyAlignment="1">
      <alignment vertical="center"/>
    </xf>
    <xf numFmtId="189" fontId="1" fillId="0" borderId="49" xfId="22" applyNumberFormat="1" applyFont="1" applyBorder="1" applyAlignment="1">
      <alignment vertical="center"/>
    </xf>
    <xf numFmtId="190" fontId="1" fillId="0" borderId="50" xfId="22" applyNumberFormat="1" applyFont="1" applyBorder="1" applyAlignment="1">
      <alignment vertical="center"/>
    </xf>
    <xf numFmtId="189" fontId="1" fillId="0" borderId="37" xfId="22" applyNumberFormat="1" applyFont="1" applyBorder="1" applyAlignment="1">
      <alignment vertical="center"/>
    </xf>
    <xf numFmtId="189" fontId="1" fillId="0" borderId="51" xfId="22" applyNumberFormat="1" applyFont="1" applyBorder="1" applyAlignment="1">
      <alignment vertical="center"/>
    </xf>
    <xf numFmtId="190" fontId="1" fillId="0" borderId="54" xfId="22" applyNumberFormat="1" applyFont="1" applyBorder="1" applyAlignment="1">
      <alignment vertical="center"/>
    </xf>
    <xf numFmtId="189" fontId="1" fillId="0" borderId="41" xfId="22" applyNumberFormat="1" applyFont="1" applyFill="1" applyBorder="1" applyAlignment="1">
      <alignment vertical="center"/>
    </xf>
    <xf numFmtId="190" fontId="1" fillId="0" borderId="55" xfId="22" applyNumberFormat="1" applyFont="1" applyFill="1" applyBorder="1" applyAlignment="1">
      <alignment vertical="center"/>
    </xf>
    <xf numFmtId="190" fontId="1" fillId="0" borderId="44" xfId="22" applyNumberFormat="1" applyFont="1" applyFill="1" applyBorder="1" applyAlignment="1">
      <alignment vertical="center"/>
    </xf>
    <xf numFmtId="190" fontId="1" fillId="0" borderId="46" xfId="22" applyNumberFormat="1" applyFont="1" applyFill="1" applyBorder="1" applyAlignment="1">
      <alignment vertical="center"/>
    </xf>
    <xf numFmtId="190" fontId="1" fillId="0" borderId="46" xfId="22" applyNumberFormat="1" applyFont="1" applyFill="1" applyBorder="1" applyAlignment="1">
      <alignment horizontal="right" vertical="center"/>
    </xf>
    <xf numFmtId="190" fontId="1" fillId="0" borderId="48" xfId="22" applyNumberFormat="1" applyFont="1" applyFill="1" applyBorder="1" applyAlignment="1">
      <alignment vertical="center"/>
    </xf>
    <xf numFmtId="190" fontId="1" fillId="0" borderId="50" xfId="22" applyNumberFormat="1" applyFont="1" applyFill="1" applyBorder="1" applyAlignment="1">
      <alignment vertical="center"/>
    </xf>
    <xf numFmtId="190" fontId="1" fillId="0" borderId="52" xfId="22" applyNumberFormat="1" applyFont="1" applyFill="1" applyBorder="1" applyAlignment="1">
      <alignment vertical="center"/>
    </xf>
    <xf numFmtId="190" fontId="1" fillId="0" borderId="7" xfId="22" applyNumberFormat="1" applyFont="1" applyFill="1" applyBorder="1" applyAlignment="1">
      <alignment vertical="center"/>
    </xf>
    <xf numFmtId="38" fontId="1" fillId="0" borderId="56" xfId="22" applyFont="1" applyFill="1" applyBorder="1" applyAlignment="1">
      <alignment horizontal="distributed" vertical="center"/>
    </xf>
    <xf numFmtId="0" fontId="0" fillId="0" borderId="1" xfId="0" applyFont="1" applyFill="1" applyBorder="1" applyAlignment="1">
      <alignment horizontal="distributed" vertical="center"/>
    </xf>
    <xf numFmtId="58" fontId="1" fillId="0" borderId="0" xfId="22" applyNumberFormat="1" applyFont="1" applyFill="1" applyAlignment="1">
      <alignment horizontal="right" vertical="center" shrinkToFit="1"/>
    </xf>
    <xf numFmtId="38" fontId="1" fillId="0" borderId="56" xfId="22" applyFont="1" applyBorder="1" applyAlignment="1">
      <alignment horizontal="distributed" vertical="center"/>
    </xf>
    <xf numFmtId="0" fontId="0" fillId="0" borderId="1" xfId="0" applyFont="1" applyBorder="1" applyAlignment="1">
      <alignment horizontal="distributed" vertical="center"/>
    </xf>
    <xf numFmtId="38" fontId="8" fillId="0" borderId="0" xfId="22" applyFont="1" applyAlignment="1">
      <alignment horizontal="center" vertical="center"/>
    </xf>
  </cellXfs>
  <cellStyles count="13">
    <cellStyle name="Normal" xfId="0"/>
    <cellStyle name="Percent" xfId="15"/>
    <cellStyle name="Hyperlink" xfId="16"/>
    <cellStyle name="会計（小数０桁）" xfId="17"/>
    <cellStyle name="会計（小数１桁）" xfId="18"/>
    <cellStyle name="会計（小数３桁）" xfId="19"/>
    <cellStyle name="会計（小数４桁）" xfId="20"/>
    <cellStyle name="会計（小数６桁）" xfId="21"/>
    <cellStyle name="Comma [0]" xfId="22"/>
    <cellStyle name="Comma" xfId="23"/>
    <cellStyle name="Currency [0]" xfId="24"/>
    <cellStyle name="Currency"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dimension ref="A1:G40"/>
  <sheetViews>
    <sheetView showGridLines="0" view="pageBreakPreview" zoomScaleNormal="85" zoomScaleSheetLayoutView="100" workbookViewId="0" topLeftCell="A16">
      <selection activeCell="A37" sqref="A37"/>
    </sheetView>
  </sheetViews>
  <sheetFormatPr defaultColWidth="9.140625" defaultRowHeight="16.5" customHeight="1"/>
  <cols>
    <col min="1" max="1" width="3.28125" style="16" customWidth="1"/>
    <col min="2" max="2" width="12.57421875" style="42" bestFit="1" customWidth="1"/>
    <col min="3" max="3" width="3.28125" style="16" customWidth="1"/>
    <col min="4" max="7" width="17.28125" style="16" customWidth="1"/>
    <col min="8" max="8" width="15.8515625" style="16" customWidth="1"/>
    <col min="9" max="16384" width="10.28125" style="16" customWidth="1"/>
  </cols>
  <sheetData>
    <row r="1" ht="16.5" customHeight="1">
      <c r="G1" s="43"/>
    </row>
    <row r="3" ht="16.5" customHeight="1">
      <c r="D3" s="44" t="s">
        <v>51</v>
      </c>
    </row>
    <row r="4" ht="12.75" customHeight="1">
      <c r="D4" s="45"/>
    </row>
    <row r="5" ht="12.75" customHeight="1">
      <c r="D5" s="46"/>
    </row>
    <row r="6" spans="1:7" ht="16.5" customHeight="1" thickBot="1">
      <c r="A6" s="47"/>
      <c r="B6" s="47"/>
      <c r="C6" s="47"/>
      <c r="D6" s="47"/>
      <c r="E6" s="47"/>
      <c r="F6" s="47"/>
      <c r="G6" s="48" t="s">
        <v>0</v>
      </c>
    </row>
    <row r="7" spans="1:7" s="55" customFormat="1" ht="16.5" customHeight="1">
      <c r="A7" s="49"/>
      <c r="B7" s="146" t="s">
        <v>1</v>
      </c>
      <c r="C7" s="50"/>
      <c r="D7" s="51" t="s">
        <v>52</v>
      </c>
      <c r="E7" s="52" t="s">
        <v>43</v>
      </c>
      <c r="F7" s="53" t="s">
        <v>2</v>
      </c>
      <c r="G7" s="54" t="s">
        <v>3</v>
      </c>
    </row>
    <row r="8" spans="1:7" ht="16.5" customHeight="1" thickBot="1">
      <c r="A8" s="56"/>
      <c r="B8" s="147"/>
      <c r="C8" s="57"/>
      <c r="D8" s="58" t="s">
        <v>4</v>
      </c>
      <c r="E8" s="59" t="s">
        <v>53</v>
      </c>
      <c r="F8" s="18" t="s">
        <v>44</v>
      </c>
      <c r="G8" s="60" t="s">
        <v>50</v>
      </c>
    </row>
    <row r="9" spans="1:7" ht="18.75" customHeight="1">
      <c r="A9" s="61"/>
      <c r="B9" s="62" t="s">
        <v>5</v>
      </c>
      <c r="C9" s="63"/>
      <c r="D9" s="64">
        <v>7451221</v>
      </c>
      <c r="E9" s="65">
        <v>7937717</v>
      </c>
      <c r="F9" s="101">
        <f>D9-E9</f>
        <v>-486496</v>
      </c>
      <c r="G9" s="139">
        <f>F9/E9*100</f>
        <v>-6.128915908692638</v>
      </c>
    </row>
    <row r="10" spans="1:7" ht="18.75" customHeight="1">
      <c r="A10" s="66"/>
      <c r="B10" s="20" t="s">
        <v>6</v>
      </c>
      <c r="C10" s="17"/>
      <c r="D10" s="67">
        <v>3722533</v>
      </c>
      <c r="E10" s="68">
        <v>3925588</v>
      </c>
      <c r="F10" s="105">
        <f aca="true" t="shared" si="0" ref="F10:F35">D10-E10</f>
        <v>-203055</v>
      </c>
      <c r="G10" s="140">
        <f aca="true" t="shared" si="1" ref="G10:G35">F10/E10*100</f>
        <v>-5.172600894439253</v>
      </c>
    </row>
    <row r="11" spans="1:7" ht="18.75" customHeight="1">
      <c r="A11" s="66"/>
      <c r="B11" s="20" t="s">
        <v>7</v>
      </c>
      <c r="C11" s="17"/>
      <c r="D11" s="67">
        <v>3439536</v>
      </c>
      <c r="E11" s="68">
        <v>3245573</v>
      </c>
      <c r="F11" s="105">
        <f t="shared" si="0"/>
        <v>193963</v>
      </c>
      <c r="G11" s="140">
        <f t="shared" si="1"/>
        <v>5.976232856262977</v>
      </c>
    </row>
    <row r="12" spans="1:7" ht="18.75" customHeight="1">
      <c r="A12" s="66"/>
      <c r="B12" s="20" t="s">
        <v>8</v>
      </c>
      <c r="C12" s="17"/>
      <c r="D12" s="67">
        <v>3264447</v>
      </c>
      <c r="E12" s="68">
        <v>2616050</v>
      </c>
      <c r="F12" s="105">
        <f t="shared" si="0"/>
        <v>648397</v>
      </c>
      <c r="G12" s="140">
        <f t="shared" si="1"/>
        <v>24.785344316813518</v>
      </c>
    </row>
    <row r="13" spans="1:7" ht="18.75" customHeight="1">
      <c r="A13" s="66"/>
      <c r="B13" s="20" t="s">
        <v>9</v>
      </c>
      <c r="C13" s="17"/>
      <c r="D13" s="67">
        <v>7194641</v>
      </c>
      <c r="E13" s="68">
        <v>6795989</v>
      </c>
      <c r="F13" s="105">
        <f t="shared" si="0"/>
        <v>398652</v>
      </c>
      <c r="G13" s="140">
        <f t="shared" si="1"/>
        <v>5.865989482914113</v>
      </c>
    </row>
    <row r="14" spans="1:7" ht="18.75" customHeight="1">
      <c r="A14" s="66"/>
      <c r="B14" s="20" t="s">
        <v>10</v>
      </c>
      <c r="C14" s="17"/>
      <c r="D14" s="67">
        <v>7674770</v>
      </c>
      <c r="E14" s="68">
        <v>7355553</v>
      </c>
      <c r="F14" s="105">
        <f t="shared" si="0"/>
        <v>319217</v>
      </c>
      <c r="G14" s="140">
        <f t="shared" si="1"/>
        <v>4.339809664888554</v>
      </c>
    </row>
    <row r="15" spans="1:7" ht="18.75" customHeight="1">
      <c r="A15" s="66"/>
      <c r="B15" s="20" t="s">
        <v>11</v>
      </c>
      <c r="C15" s="17"/>
      <c r="D15" s="67">
        <v>7985543</v>
      </c>
      <c r="E15" s="68">
        <v>7893480</v>
      </c>
      <c r="F15" s="105">
        <f t="shared" si="0"/>
        <v>92063</v>
      </c>
      <c r="G15" s="140">
        <f t="shared" si="1"/>
        <v>1.1663170110014849</v>
      </c>
    </row>
    <row r="16" spans="1:7" ht="18.75" customHeight="1">
      <c r="A16" s="66"/>
      <c r="B16" s="20" t="s">
        <v>12</v>
      </c>
      <c r="C16" s="17"/>
      <c r="D16" s="67">
        <v>12412401</v>
      </c>
      <c r="E16" s="68">
        <v>12421236</v>
      </c>
      <c r="F16" s="105">
        <f t="shared" si="0"/>
        <v>-8835</v>
      </c>
      <c r="G16" s="140">
        <f t="shared" si="1"/>
        <v>-0.07112818724320188</v>
      </c>
    </row>
    <row r="17" spans="1:7" ht="18.75" customHeight="1">
      <c r="A17" s="66"/>
      <c r="B17" s="20" t="s">
        <v>13</v>
      </c>
      <c r="C17" s="17"/>
      <c r="D17" s="67">
        <v>1540586</v>
      </c>
      <c r="E17" s="68">
        <v>1546653</v>
      </c>
      <c r="F17" s="105">
        <f t="shared" si="0"/>
        <v>-6067</v>
      </c>
      <c r="G17" s="140">
        <f t="shared" si="1"/>
        <v>-0.3922663971815268</v>
      </c>
    </row>
    <row r="18" spans="1:7" ht="18.75" customHeight="1">
      <c r="A18" s="66"/>
      <c r="B18" s="20" t="s">
        <v>14</v>
      </c>
      <c r="C18" s="17"/>
      <c r="D18" s="67">
        <v>1338603</v>
      </c>
      <c r="E18" s="68">
        <v>1353667</v>
      </c>
      <c r="F18" s="105">
        <f t="shared" si="0"/>
        <v>-15064</v>
      </c>
      <c r="G18" s="140">
        <f t="shared" si="1"/>
        <v>-1.1128290783479247</v>
      </c>
    </row>
    <row r="19" spans="1:7" ht="18.75" customHeight="1">
      <c r="A19" s="66"/>
      <c r="B19" s="20" t="s">
        <v>15</v>
      </c>
      <c r="C19" s="17"/>
      <c r="D19" s="67">
        <v>1337754</v>
      </c>
      <c r="E19" s="68">
        <v>1335785</v>
      </c>
      <c r="F19" s="105">
        <f t="shared" si="0"/>
        <v>1969</v>
      </c>
      <c r="G19" s="140">
        <f t="shared" si="1"/>
        <v>0.14740396096677236</v>
      </c>
    </row>
    <row r="20" spans="1:7" ht="18.75" customHeight="1">
      <c r="A20" s="66"/>
      <c r="B20" s="20" t="s">
        <v>16</v>
      </c>
      <c r="C20" s="17"/>
      <c r="D20" s="67">
        <v>2395875</v>
      </c>
      <c r="E20" s="68">
        <v>2311568</v>
      </c>
      <c r="F20" s="105">
        <f t="shared" si="0"/>
        <v>84307</v>
      </c>
      <c r="G20" s="140">
        <f t="shared" si="1"/>
        <v>3.647178019422314</v>
      </c>
    </row>
    <row r="21" spans="1:7" ht="18.75" customHeight="1">
      <c r="A21" s="66"/>
      <c r="B21" s="20" t="s">
        <v>17</v>
      </c>
      <c r="C21" s="17"/>
      <c r="D21" s="67">
        <v>2158101</v>
      </c>
      <c r="E21" s="68">
        <v>2158451</v>
      </c>
      <c r="F21" s="105">
        <f t="shared" si="0"/>
        <v>-350</v>
      </c>
      <c r="G21" s="140">
        <f t="shared" si="1"/>
        <v>-0.016215332198877806</v>
      </c>
    </row>
    <row r="22" spans="1:7" ht="18.75" customHeight="1">
      <c r="A22" s="66"/>
      <c r="B22" s="20" t="s">
        <v>18</v>
      </c>
      <c r="C22" s="17"/>
      <c r="D22" s="67">
        <v>5270468</v>
      </c>
      <c r="E22" s="68">
        <v>5396069</v>
      </c>
      <c r="F22" s="105">
        <f t="shared" si="0"/>
        <v>-125601</v>
      </c>
      <c r="G22" s="140">
        <f t="shared" si="1"/>
        <v>-2.3276388793397564</v>
      </c>
    </row>
    <row r="23" spans="1:7" ht="18.75" customHeight="1">
      <c r="A23" s="66"/>
      <c r="B23" s="20" t="s">
        <v>19</v>
      </c>
      <c r="C23" s="17"/>
      <c r="D23" s="67">
        <v>1469300</v>
      </c>
      <c r="E23" s="68">
        <v>1436680</v>
      </c>
      <c r="F23" s="105">
        <f t="shared" si="0"/>
        <v>32620</v>
      </c>
      <c r="G23" s="140">
        <f t="shared" si="1"/>
        <v>2.270512570648996</v>
      </c>
    </row>
    <row r="24" spans="1:7" ht="18.75" customHeight="1">
      <c r="A24" s="66"/>
      <c r="B24" s="20" t="s">
        <v>20</v>
      </c>
      <c r="C24" s="17"/>
      <c r="D24" s="67">
        <v>2826483</v>
      </c>
      <c r="E24" s="68">
        <v>2829374</v>
      </c>
      <c r="F24" s="105">
        <f t="shared" si="0"/>
        <v>-2891</v>
      </c>
      <c r="G24" s="140">
        <f t="shared" si="1"/>
        <v>-0.10217807896729099</v>
      </c>
    </row>
    <row r="25" spans="1:7" ht="18.75" customHeight="1">
      <c r="A25" s="66"/>
      <c r="B25" s="20" t="s">
        <v>21</v>
      </c>
      <c r="C25" s="17"/>
      <c r="D25" s="67">
        <v>4246575</v>
      </c>
      <c r="E25" s="68">
        <v>4359324</v>
      </c>
      <c r="F25" s="105">
        <f t="shared" si="0"/>
        <v>-112749</v>
      </c>
      <c r="G25" s="140">
        <f t="shared" si="1"/>
        <v>-2.5863872471970426</v>
      </c>
    </row>
    <row r="26" spans="1:7" ht="18.75" customHeight="1">
      <c r="A26" s="66"/>
      <c r="B26" s="20" t="s">
        <v>22</v>
      </c>
      <c r="C26" s="17"/>
      <c r="D26" s="67">
        <v>285659</v>
      </c>
      <c r="E26" s="68">
        <v>220734</v>
      </c>
      <c r="F26" s="105">
        <f t="shared" si="0"/>
        <v>64925</v>
      </c>
      <c r="G26" s="141">
        <f t="shared" si="1"/>
        <v>29.413230404015696</v>
      </c>
    </row>
    <row r="27" spans="1:7" ht="18.75" customHeight="1">
      <c r="A27" s="66"/>
      <c r="B27" s="20" t="s">
        <v>23</v>
      </c>
      <c r="C27" s="17"/>
      <c r="D27" s="67">
        <v>851397</v>
      </c>
      <c r="E27" s="68">
        <v>760699</v>
      </c>
      <c r="F27" s="105">
        <f t="shared" si="0"/>
        <v>90698</v>
      </c>
      <c r="G27" s="140">
        <f t="shared" si="1"/>
        <v>11.922981363193589</v>
      </c>
    </row>
    <row r="28" spans="1:7" ht="18.75" customHeight="1">
      <c r="A28" s="66"/>
      <c r="B28" s="20" t="s">
        <v>24</v>
      </c>
      <c r="C28" s="17"/>
      <c r="D28" s="67">
        <v>1677940</v>
      </c>
      <c r="E28" s="68">
        <v>1468050</v>
      </c>
      <c r="F28" s="105">
        <f t="shared" si="0"/>
        <v>209890</v>
      </c>
      <c r="G28" s="140">
        <f t="shared" si="1"/>
        <v>14.297196961956338</v>
      </c>
    </row>
    <row r="29" spans="1:7" ht="18.75" customHeight="1">
      <c r="A29" s="66"/>
      <c r="B29" s="20" t="s">
        <v>25</v>
      </c>
      <c r="C29" s="17"/>
      <c r="D29" s="67">
        <v>1474273</v>
      </c>
      <c r="E29" s="68">
        <v>1452982</v>
      </c>
      <c r="F29" s="105">
        <f t="shared" si="0"/>
        <v>21291</v>
      </c>
      <c r="G29" s="140">
        <f t="shared" si="1"/>
        <v>1.465331297978915</v>
      </c>
    </row>
    <row r="30" spans="1:7" ht="18.75" customHeight="1">
      <c r="A30" s="66"/>
      <c r="B30" s="20" t="s">
        <v>26</v>
      </c>
      <c r="C30" s="17"/>
      <c r="D30" s="67">
        <v>1550585</v>
      </c>
      <c r="E30" s="68">
        <v>1512794</v>
      </c>
      <c r="F30" s="105">
        <f t="shared" si="0"/>
        <v>37791</v>
      </c>
      <c r="G30" s="140">
        <f t="shared" si="1"/>
        <v>2.498092932679532</v>
      </c>
    </row>
    <row r="31" spans="1:7" ht="18.75" customHeight="1">
      <c r="A31" s="66"/>
      <c r="B31" s="20" t="s">
        <v>27</v>
      </c>
      <c r="C31" s="17"/>
      <c r="D31" s="67">
        <v>4212901</v>
      </c>
      <c r="E31" s="68">
        <v>4162267</v>
      </c>
      <c r="F31" s="105">
        <f t="shared" si="0"/>
        <v>50634</v>
      </c>
      <c r="G31" s="140">
        <f t="shared" si="1"/>
        <v>1.2165005272367198</v>
      </c>
    </row>
    <row r="32" spans="1:7" ht="18.75" customHeight="1" thickBot="1">
      <c r="A32" s="69"/>
      <c r="B32" s="70" t="s">
        <v>28</v>
      </c>
      <c r="C32" s="71"/>
      <c r="D32" s="72">
        <v>3607650</v>
      </c>
      <c r="E32" s="73">
        <v>3615159</v>
      </c>
      <c r="F32" s="109">
        <f t="shared" si="0"/>
        <v>-7509</v>
      </c>
      <c r="G32" s="142">
        <f t="shared" si="1"/>
        <v>-0.207708706588009</v>
      </c>
    </row>
    <row r="33" spans="1:7" ht="18.75" customHeight="1">
      <c r="A33" s="74"/>
      <c r="B33" s="75" t="s">
        <v>29</v>
      </c>
      <c r="C33" s="76"/>
      <c r="D33" s="77">
        <f>SUM(D9:D16)</f>
        <v>53145092</v>
      </c>
      <c r="E33" s="78">
        <f>SUM(E9:E16)</f>
        <v>52191186</v>
      </c>
      <c r="F33" s="112">
        <f t="shared" si="0"/>
        <v>953906</v>
      </c>
      <c r="G33" s="143">
        <f t="shared" si="1"/>
        <v>1.8277147409526198</v>
      </c>
    </row>
    <row r="34" spans="1:7" ht="18.75" customHeight="1">
      <c r="A34" s="79"/>
      <c r="B34" s="80" t="s">
        <v>30</v>
      </c>
      <c r="C34" s="81"/>
      <c r="D34" s="82">
        <f>SUM(D17:D32)</f>
        <v>36244150</v>
      </c>
      <c r="E34" s="83">
        <f>SUM(E17:E32)</f>
        <v>35920256</v>
      </c>
      <c r="F34" s="115">
        <f t="shared" si="0"/>
        <v>323894</v>
      </c>
      <c r="G34" s="144">
        <f t="shared" si="1"/>
        <v>0.9017029277296911</v>
      </c>
    </row>
    <row r="35" spans="1:7" ht="18.75" customHeight="1" thickBot="1">
      <c r="A35" s="84"/>
      <c r="B35" s="85" t="s">
        <v>31</v>
      </c>
      <c r="C35" s="86"/>
      <c r="D35" s="87">
        <f>SUM(D33,D34)</f>
        <v>89389242</v>
      </c>
      <c r="E35" s="88">
        <f>SUM(E33:E34)</f>
        <v>88111442</v>
      </c>
      <c r="F35" s="118">
        <f t="shared" si="0"/>
        <v>1277800</v>
      </c>
      <c r="G35" s="145">
        <f t="shared" si="1"/>
        <v>1.4502089297324177</v>
      </c>
    </row>
    <row r="36" spans="1:7" ht="4.5" customHeight="1">
      <c r="A36" s="89"/>
      <c r="B36" s="90"/>
      <c r="C36" s="12"/>
      <c r="D36" s="91"/>
      <c r="E36" s="91"/>
      <c r="F36" s="91"/>
      <c r="G36" s="92"/>
    </row>
    <row r="37" spans="1:7" ht="16.5" customHeight="1">
      <c r="A37" s="1" t="s">
        <v>60</v>
      </c>
      <c r="B37" s="22"/>
      <c r="C37" s="22"/>
      <c r="D37" s="22"/>
      <c r="E37" s="22"/>
      <c r="F37" s="22"/>
      <c r="G37" s="94"/>
    </row>
    <row r="38" spans="1:7" ht="16.5" customHeight="1">
      <c r="A38" s="93"/>
      <c r="B38" s="22"/>
      <c r="C38" s="22"/>
      <c r="D38" s="22"/>
      <c r="E38" s="22"/>
      <c r="F38" s="22"/>
      <c r="G38" s="22"/>
    </row>
    <row r="39" spans="1:7" ht="16.5" customHeight="1">
      <c r="A39" s="22"/>
      <c r="B39" s="95"/>
      <c r="C39" s="22"/>
      <c r="D39" s="22"/>
      <c r="E39" s="22"/>
      <c r="F39" s="22"/>
      <c r="G39" s="22"/>
    </row>
    <row r="40" spans="1:7" ht="16.5" customHeight="1">
      <c r="A40" s="22"/>
      <c r="B40" s="95"/>
      <c r="C40" s="22"/>
      <c r="D40" s="22"/>
      <c r="E40" s="22"/>
      <c r="F40" s="22"/>
      <c r="G40" s="22"/>
    </row>
  </sheetData>
  <mergeCells count="1">
    <mergeCell ref="B7:B8"/>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sheetPr codeName="Sheet6"/>
  <dimension ref="A1:G40"/>
  <sheetViews>
    <sheetView showGridLines="0" view="pageBreakPreview" zoomScaleNormal="85" zoomScaleSheetLayoutView="100" workbookViewId="0" topLeftCell="A22">
      <selection activeCell="A37" sqref="A37"/>
    </sheetView>
  </sheetViews>
  <sheetFormatPr defaultColWidth="9.140625" defaultRowHeight="16.5" customHeight="1"/>
  <cols>
    <col min="1" max="1" width="3.28125" style="16" customWidth="1"/>
    <col min="2" max="2" width="12.57421875" style="42" bestFit="1" customWidth="1"/>
    <col min="3" max="3" width="3.28125" style="16" customWidth="1"/>
    <col min="4" max="7" width="17.28125" style="16" customWidth="1"/>
    <col min="8" max="16384" width="10.28125" style="16" customWidth="1"/>
  </cols>
  <sheetData>
    <row r="1" spans="6:7" ht="16.5" customHeight="1">
      <c r="F1" s="148"/>
      <c r="G1" s="148"/>
    </row>
    <row r="2" spans="6:7" ht="16.5" customHeight="1">
      <c r="F2" s="98"/>
      <c r="G2" s="98"/>
    </row>
    <row r="3" ht="16.5" customHeight="1">
      <c r="C3" s="96" t="s">
        <v>54</v>
      </c>
    </row>
    <row r="4" ht="12.75" customHeight="1">
      <c r="C4" s="96"/>
    </row>
    <row r="5" ht="12.75" customHeight="1">
      <c r="D5" s="97"/>
    </row>
    <row r="6" spans="1:7" ht="16.5" customHeight="1" thickBot="1">
      <c r="A6" s="47"/>
      <c r="B6" s="47"/>
      <c r="C6" s="47"/>
      <c r="D6" s="47"/>
      <c r="E6" s="47"/>
      <c r="F6" s="47"/>
      <c r="G6" s="48" t="s">
        <v>0</v>
      </c>
    </row>
    <row r="7" spans="1:7" s="55" customFormat="1" ht="16.5" customHeight="1">
      <c r="A7" s="49"/>
      <c r="B7" s="146" t="s">
        <v>32</v>
      </c>
      <c r="C7" s="50"/>
      <c r="D7" s="51" t="s">
        <v>52</v>
      </c>
      <c r="E7" s="52" t="s">
        <v>55</v>
      </c>
      <c r="F7" s="53" t="s">
        <v>2</v>
      </c>
      <c r="G7" s="54" t="s">
        <v>3</v>
      </c>
    </row>
    <row r="8" spans="1:7" ht="16.5" customHeight="1" thickBot="1">
      <c r="A8" s="56"/>
      <c r="B8" s="147"/>
      <c r="C8" s="57"/>
      <c r="D8" s="59" t="s">
        <v>4</v>
      </c>
      <c r="E8" s="18" t="s">
        <v>56</v>
      </c>
      <c r="F8" s="18" t="s">
        <v>48</v>
      </c>
      <c r="G8" s="60" t="s">
        <v>49</v>
      </c>
    </row>
    <row r="9" spans="1:7" ht="18.75" customHeight="1">
      <c r="A9" s="61"/>
      <c r="B9" s="62" t="s">
        <v>5</v>
      </c>
      <c r="C9" s="63"/>
      <c r="D9" s="99">
        <v>4443488</v>
      </c>
      <c r="E9" s="100">
        <v>5168092</v>
      </c>
      <c r="F9" s="101">
        <f aca="true" t="shared" si="0" ref="F9:F35">D9-E9</f>
        <v>-724604</v>
      </c>
      <c r="G9" s="102">
        <f>F9/E9*100</f>
        <v>-14.020725637237108</v>
      </c>
    </row>
    <row r="10" spans="1:7" ht="18.75" customHeight="1">
      <c r="A10" s="66"/>
      <c r="B10" s="20" t="s">
        <v>6</v>
      </c>
      <c r="C10" s="17"/>
      <c r="D10" s="103">
        <v>1064081</v>
      </c>
      <c r="E10" s="104">
        <v>1289648</v>
      </c>
      <c r="F10" s="105">
        <f t="shared" si="0"/>
        <v>-225567</v>
      </c>
      <c r="G10" s="106">
        <f aca="true" t="shared" si="1" ref="G10:G35">F10/E10*100</f>
        <v>-17.490586578663326</v>
      </c>
    </row>
    <row r="11" spans="1:7" ht="18.75" customHeight="1">
      <c r="A11" s="66"/>
      <c r="B11" s="20" t="s">
        <v>7</v>
      </c>
      <c r="C11" s="17"/>
      <c r="D11" s="103">
        <v>693885</v>
      </c>
      <c r="E11" s="104">
        <v>835531</v>
      </c>
      <c r="F11" s="105">
        <f t="shared" si="0"/>
        <v>-141646</v>
      </c>
      <c r="G11" s="106">
        <f t="shared" si="1"/>
        <v>-16.95281204407736</v>
      </c>
    </row>
    <row r="12" spans="1:7" ht="18.75" customHeight="1">
      <c r="A12" s="66"/>
      <c r="B12" s="20" t="s">
        <v>8</v>
      </c>
      <c r="C12" s="17"/>
      <c r="D12" s="103">
        <v>758781</v>
      </c>
      <c r="E12" s="104">
        <v>2405750</v>
      </c>
      <c r="F12" s="105">
        <f t="shared" si="0"/>
        <v>-1646969</v>
      </c>
      <c r="G12" s="106">
        <f t="shared" si="1"/>
        <v>-68.45969032526239</v>
      </c>
    </row>
    <row r="13" spans="1:7" ht="18.75" customHeight="1">
      <c r="A13" s="66"/>
      <c r="B13" s="20" t="s">
        <v>9</v>
      </c>
      <c r="C13" s="17"/>
      <c r="D13" s="103">
        <v>880931</v>
      </c>
      <c r="E13" s="104">
        <v>1238794</v>
      </c>
      <c r="F13" s="105">
        <f t="shared" si="0"/>
        <v>-357863</v>
      </c>
      <c r="G13" s="106">
        <f t="shared" si="1"/>
        <v>-28.888015279376557</v>
      </c>
    </row>
    <row r="14" spans="1:7" ht="18.75" customHeight="1">
      <c r="A14" s="66"/>
      <c r="B14" s="20" t="s">
        <v>10</v>
      </c>
      <c r="C14" s="17"/>
      <c r="D14" s="103">
        <v>833525</v>
      </c>
      <c r="E14" s="104">
        <v>1226565</v>
      </c>
      <c r="F14" s="105">
        <f t="shared" si="0"/>
        <v>-393040</v>
      </c>
      <c r="G14" s="106">
        <f t="shared" si="1"/>
        <v>-32.043960165176735</v>
      </c>
    </row>
    <row r="15" spans="1:7" ht="18.75" customHeight="1">
      <c r="A15" s="66"/>
      <c r="B15" s="20" t="s">
        <v>11</v>
      </c>
      <c r="C15" s="17"/>
      <c r="D15" s="103">
        <v>728199</v>
      </c>
      <c r="E15" s="104">
        <v>1006635</v>
      </c>
      <c r="F15" s="105">
        <f t="shared" si="0"/>
        <v>-278436</v>
      </c>
      <c r="G15" s="106">
        <f t="shared" si="1"/>
        <v>-27.66007539972284</v>
      </c>
    </row>
    <row r="16" spans="1:7" ht="18.75" customHeight="1">
      <c r="A16" s="66"/>
      <c r="B16" s="20" t="s">
        <v>12</v>
      </c>
      <c r="C16" s="17"/>
      <c r="D16" s="103">
        <v>859076</v>
      </c>
      <c r="E16" s="104">
        <v>1190390</v>
      </c>
      <c r="F16" s="105">
        <f t="shared" si="0"/>
        <v>-331314</v>
      </c>
      <c r="G16" s="106">
        <f t="shared" si="1"/>
        <v>-27.832391065113114</v>
      </c>
    </row>
    <row r="17" spans="1:7" ht="18.75" customHeight="1">
      <c r="A17" s="66"/>
      <c r="B17" s="20" t="s">
        <v>13</v>
      </c>
      <c r="C17" s="17"/>
      <c r="D17" s="103">
        <v>144966</v>
      </c>
      <c r="E17" s="104">
        <v>211635</v>
      </c>
      <c r="F17" s="105">
        <f t="shared" si="0"/>
        <v>-66669</v>
      </c>
      <c r="G17" s="106">
        <f t="shared" si="1"/>
        <v>-31.50187823375151</v>
      </c>
    </row>
    <row r="18" spans="1:7" ht="18.75" customHeight="1">
      <c r="A18" s="66"/>
      <c r="B18" s="20" t="s">
        <v>14</v>
      </c>
      <c r="C18" s="17"/>
      <c r="D18" s="103">
        <v>78275</v>
      </c>
      <c r="E18" s="104">
        <v>105742</v>
      </c>
      <c r="F18" s="105">
        <f t="shared" si="0"/>
        <v>-27467</v>
      </c>
      <c r="G18" s="106">
        <f t="shared" si="1"/>
        <v>-25.97548750732916</v>
      </c>
    </row>
    <row r="19" spans="1:7" ht="18.75" customHeight="1">
      <c r="A19" s="66"/>
      <c r="B19" s="20" t="s">
        <v>15</v>
      </c>
      <c r="C19" s="17"/>
      <c r="D19" s="103">
        <v>88239</v>
      </c>
      <c r="E19" s="104">
        <v>119560</v>
      </c>
      <c r="F19" s="105">
        <f t="shared" si="0"/>
        <v>-31321</v>
      </c>
      <c r="G19" s="106">
        <f t="shared" si="1"/>
        <v>-26.196888591502177</v>
      </c>
    </row>
    <row r="20" spans="1:7" ht="18.75" customHeight="1">
      <c r="A20" s="66"/>
      <c r="B20" s="20" t="s">
        <v>16</v>
      </c>
      <c r="C20" s="17"/>
      <c r="D20" s="103">
        <v>448615</v>
      </c>
      <c r="E20" s="104">
        <v>558929</v>
      </c>
      <c r="F20" s="105">
        <f t="shared" si="0"/>
        <v>-110314</v>
      </c>
      <c r="G20" s="106">
        <f t="shared" si="1"/>
        <v>-19.73667496229396</v>
      </c>
    </row>
    <row r="21" spans="1:7" ht="18.75" customHeight="1">
      <c r="A21" s="66"/>
      <c r="B21" s="20" t="s">
        <v>17</v>
      </c>
      <c r="C21" s="17"/>
      <c r="D21" s="103">
        <v>172232</v>
      </c>
      <c r="E21" s="104">
        <v>246365</v>
      </c>
      <c r="F21" s="105">
        <f t="shared" si="0"/>
        <v>-74133</v>
      </c>
      <c r="G21" s="106">
        <f t="shared" si="1"/>
        <v>-30.090719055060582</v>
      </c>
    </row>
    <row r="22" spans="1:7" ht="18.75" customHeight="1">
      <c r="A22" s="66"/>
      <c r="B22" s="20" t="s">
        <v>18</v>
      </c>
      <c r="C22" s="17"/>
      <c r="D22" s="103">
        <v>386781</v>
      </c>
      <c r="E22" s="104">
        <v>604858</v>
      </c>
      <c r="F22" s="105">
        <f t="shared" si="0"/>
        <v>-218077</v>
      </c>
      <c r="G22" s="106">
        <f t="shared" si="1"/>
        <v>-36.05424744320154</v>
      </c>
    </row>
    <row r="23" spans="1:7" ht="18.75" customHeight="1">
      <c r="A23" s="66"/>
      <c r="B23" s="20" t="s">
        <v>19</v>
      </c>
      <c r="C23" s="17"/>
      <c r="D23" s="103">
        <v>123635</v>
      </c>
      <c r="E23" s="104">
        <v>185076</v>
      </c>
      <c r="F23" s="105">
        <f t="shared" si="0"/>
        <v>-61441</v>
      </c>
      <c r="G23" s="106">
        <f t="shared" si="1"/>
        <v>-33.197713371804014</v>
      </c>
    </row>
    <row r="24" spans="1:7" ht="18.75" customHeight="1">
      <c r="A24" s="66"/>
      <c r="B24" s="20" t="s">
        <v>20</v>
      </c>
      <c r="C24" s="17"/>
      <c r="D24" s="103">
        <v>216120</v>
      </c>
      <c r="E24" s="104">
        <v>327907</v>
      </c>
      <c r="F24" s="105">
        <f t="shared" si="0"/>
        <v>-111787</v>
      </c>
      <c r="G24" s="106">
        <f t="shared" si="1"/>
        <v>-34.09106850417954</v>
      </c>
    </row>
    <row r="25" spans="1:7" ht="18.75" customHeight="1">
      <c r="A25" s="66"/>
      <c r="B25" s="20" t="s">
        <v>33</v>
      </c>
      <c r="C25" s="17"/>
      <c r="D25" s="103">
        <v>313549</v>
      </c>
      <c r="E25" s="104">
        <v>466614</v>
      </c>
      <c r="F25" s="105">
        <f t="shared" si="0"/>
        <v>-153065</v>
      </c>
      <c r="G25" s="106">
        <f t="shared" si="1"/>
        <v>-32.803344948929954</v>
      </c>
    </row>
    <row r="26" spans="1:7" ht="18.75" customHeight="1">
      <c r="A26" s="66"/>
      <c r="B26" s="20" t="s">
        <v>22</v>
      </c>
      <c r="C26" s="17"/>
      <c r="D26" s="103">
        <v>315491</v>
      </c>
      <c r="E26" s="104">
        <v>386111</v>
      </c>
      <c r="F26" s="105">
        <f t="shared" si="0"/>
        <v>-70620</v>
      </c>
      <c r="G26" s="106">
        <f t="shared" si="1"/>
        <v>-18.290077205777614</v>
      </c>
    </row>
    <row r="27" spans="1:7" ht="18.75" customHeight="1">
      <c r="A27" s="66"/>
      <c r="B27" s="20" t="s">
        <v>23</v>
      </c>
      <c r="C27" s="17"/>
      <c r="D27" s="103">
        <v>418399</v>
      </c>
      <c r="E27" s="104">
        <v>496598</v>
      </c>
      <c r="F27" s="105">
        <f t="shared" si="0"/>
        <v>-78199</v>
      </c>
      <c r="G27" s="106">
        <f t="shared" si="1"/>
        <v>-15.74694219469269</v>
      </c>
    </row>
    <row r="28" spans="1:7" ht="18.75" customHeight="1">
      <c r="A28" s="66"/>
      <c r="B28" s="20" t="s">
        <v>24</v>
      </c>
      <c r="C28" s="17"/>
      <c r="D28" s="103">
        <v>599969</v>
      </c>
      <c r="E28" s="104">
        <v>670588</v>
      </c>
      <c r="F28" s="105">
        <f t="shared" si="0"/>
        <v>-70619</v>
      </c>
      <c r="G28" s="106">
        <f t="shared" si="1"/>
        <v>-10.53090720382709</v>
      </c>
    </row>
    <row r="29" spans="1:7" ht="18.75" customHeight="1">
      <c r="A29" s="66"/>
      <c r="B29" s="20" t="s">
        <v>25</v>
      </c>
      <c r="C29" s="17"/>
      <c r="D29" s="103">
        <v>273991</v>
      </c>
      <c r="E29" s="104">
        <v>369225</v>
      </c>
      <c r="F29" s="105">
        <f t="shared" si="0"/>
        <v>-95234</v>
      </c>
      <c r="G29" s="106">
        <f t="shared" si="1"/>
        <v>-25.792944681427315</v>
      </c>
    </row>
    <row r="30" spans="1:7" ht="18.75" customHeight="1">
      <c r="A30" s="66"/>
      <c r="B30" s="20" t="s">
        <v>26</v>
      </c>
      <c r="C30" s="17"/>
      <c r="D30" s="103">
        <v>240045</v>
      </c>
      <c r="E30" s="104">
        <v>333224</v>
      </c>
      <c r="F30" s="105">
        <f t="shared" si="0"/>
        <v>-93179</v>
      </c>
      <c r="G30" s="106">
        <f t="shared" si="1"/>
        <v>-27.962871821957602</v>
      </c>
    </row>
    <row r="31" spans="1:7" ht="18.75" customHeight="1">
      <c r="A31" s="66"/>
      <c r="B31" s="20" t="s">
        <v>27</v>
      </c>
      <c r="C31" s="17"/>
      <c r="D31" s="103">
        <v>309936</v>
      </c>
      <c r="E31" s="104">
        <v>457105</v>
      </c>
      <c r="F31" s="105">
        <f t="shared" si="0"/>
        <v>-147169</v>
      </c>
      <c r="G31" s="106">
        <f t="shared" si="1"/>
        <v>-32.19588497172422</v>
      </c>
    </row>
    <row r="32" spans="1:7" ht="18.75" customHeight="1" thickBot="1">
      <c r="A32" s="69"/>
      <c r="B32" s="70" t="s">
        <v>28</v>
      </c>
      <c r="C32" s="71"/>
      <c r="D32" s="107">
        <v>347272</v>
      </c>
      <c r="E32" s="108">
        <v>488252</v>
      </c>
      <c r="F32" s="109">
        <f t="shared" si="0"/>
        <v>-140980</v>
      </c>
      <c r="G32" s="110">
        <f t="shared" si="1"/>
        <v>-28.874433694076014</v>
      </c>
    </row>
    <row r="33" spans="1:7" ht="18.75" customHeight="1">
      <c r="A33" s="74"/>
      <c r="B33" s="75" t="s">
        <v>29</v>
      </c>
      <c r="C33" s="76"/>
      <c r="D33" s="111">
        <f>SUM(D9:D16)</f>
        <v>10261966</v>
      </c>
      <c r="E33" s="112">
        <f>SUM(E9:E16)</f>
        <v>14361405</v>
      </c>
      <c r="F33" s="112">
        <f t="shared" si="0"/>
        <v>-4099439</v>
      </c>
      <c r="G33" s="113">
        <f t="shared" si="1"/>
        <v>-28.5448324867936</v>
      </c>
    </row>
    <row r="34" spans="1:7" ht="18.75" customHeight="1">
      <c r="A34" s="79"/>
      <c r="B34" s="80" t="s">
        <v>30</v>
      </c>
      <c r="C34" s="81"/>
      <c r="D34" s="114">
        <f>SUM(D17:D32)</f>
        <v>4477515</v>
      </c>
      <c r="E34" s="115">
        <f>SUM(E17:E32)</f>
        <v>6027789</v>
      </c>
      <c r="F34" s="115">
        <f t="shared" si="0"/>
        <v>-1550274</v>
      </c>
      <c r="G34" s="116">
        <f t="shared" si="1"/>
        <v>-25.718783454430806</v>
      </c>
    </row>
    <row r="35" spans="1:7" ht="18.75" customHeight="1" thickBot="1">
      <c r="A35" s="84"/>
      <c r="B35" s="85" t="s">
        <v>31</v>
      </c>
      <c r="C35" s="86"/>
      <c r="D35" s="117">
        <f>SUM(D33,D34)</f>
        <v>14739481</v>
      </c>
      <c r="E35" s="118">
        <f>SUM(E33,E34)</f>
        <v>20389194</v>
      </c>
      <c r="F35" s="118">
        <f t="shared" si="0"/>
        <v>-5649713</v>
      </c>
      <c r="G35" s="119">
        <f t="shared" si="1"/>
        <v>-27.709349373987024</v>
      </c>
    </row>
    <row r="36" spans="1:7" ht="3.75" customHeight="1">
      <c r="A36" s="89"/>
      <c r="B36" s="90"/>
      <c r="C36" s="12"/>
      <c r="D36" s="12"/>
      <c r="E36" s="12"/>
      <c r="F36" s="12"/>
      <c r="G36" s="120"/>
    </row>
    <row r="37" spans="1:7" ht="16.5" customHeight="1">
      <c r="A37" s="1" t="s">
        <v>60</v>
      </c>
      <c r="B37" s="16"/>
      <c r="G37" s="121"/>
    </row>
    <row r="38" ht="16.5" customHeight="1">
      <c r="B38" s="16"/>
    </row>
    <row r="39" ht="16.5" customHeight="1">
      <c r="C39" s="42"/>
    </row>
    <row r="40" spans="4:7" ht="16.5" customHeight="1">
      <c r="D40" s="12"/>
      <c r="G40" s="121"/>
    </row>
  </sheetData>
  <mergeCells count="2">
    <mergeCell ref="B7:B8"/>
    <mergeCell ref="F1:G1"/>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codeName="Sheet8"/>
  <dimension ref="A1:G41"/>
  <sheetViews>
    <sheetView showGridLines="0" tabSelected="1" view="pageBreakPreview" zoomScaleSheetLayoutView="100" workbookViewId="0" topLeftCell="A1">
      <selection activeCell="E9" sqref="E9"/>
    </sheetView>
  </sheetViews>
  <sheetFormatPr defaultColWidth="9.1406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51" t="s">
        <v>57</v>
      </c>
      <c r="B3" s="151"/>
      <c r="C3" s="151"/>
      <c r="D3" s="151"/>
      <c r="E3" s="151"/>
      <c r="F3" s="151"/>
      <c r="G3" s="151"/>
    </row>
    <row r="4" spans="1:7" ht="12.75" customHeight="1">
      <c r="A4" s="19"/>
      <c r="B4" s="19"/>
      <c r="C4" s="19"/>
      <c r="D4" s="19"/>
      <c r="E4" s="19"/>
      <c r="F4" s="19"/>
      <c r="G4" s="19"/>
    </row>
    <row r="5" spans="1:4" ht="12.75" customHeight="1">
      <c r="A5" s="14"/>
      <c r="D5" s="13"/>
    </row>
    <row r="6" spans="1:7" ht="16.5" customHeight="1" thickBot="1">
      <c r="A6" s="2"/>
      <c r="B6" s="2"/>
      <c r="C6" s="2"/>
      <c r="D6" s="2"/>
      <c r="E6" s="2"/>
      <c r="F6" s="2"/>
      <c r="G6" s="3" t="s">
        <v>0</v>
      </c>
    </row>
    <row r="7" spans="1:7" s="21" customFormat="1" ht="16.5" customHeight="1">
      <c r="A7" s="25"/>
      <c r="B7" s="149" t="s">
        <v>32</v>
      </c>
      <c r="C7" s="26"/>
      <c r="D7" s="4" t="s">
        <v>58</v>
      </c>
      <c r="E7" s="5" t="s">
        <v>59</v>
      </c>
      <c r="F7" s="5" t="s">
        <v>2</v>
      </c>
      <c r="G7" s="6" t="s">
        <v>3</v>
      </c>
    </row>
    <row r="8" spans="1:7" ht="16.5" customHeight="1" thickBot="1">
      <c r="A8" s="27"/>
      <c r="B8" s="150"/>
      <c r="C8" s="28"/>
      <c r="D8" s="7" t="s">
        <v>45</v>
      </c>
      <c r="E8" s="7" t="s">
        <v>53</v>
      </c>
      <c r="F8" s="8" t="s">
        <v>46</v>
      </c>
      <c r="G8" s="9" t="s">
        <v>47</v>
      </c>
    </row>
    <row r="9" spans="1:7" ht="18.75" customHeight="1">
      <c r="A9" s="29"/>
      <c r="B9" s="30" t="s">
        <v>5</v>
      </c>
      <c r="C9" s="31"/>
      <c r="D9" s="122">
        <f>SUM('普通交付税'!D9,'臨時財政対策債'!D9)</f>
        <v>11894709</v>
      </c>
      <c r="E9" s="123">
        <f>'臨時財政対策債'!E9+'普通交付税'!E9</f>
        <v>13105809</v>
      </c>
      <c r="F9" s="123">
        <f>D9-E9</f>
        <v>-1211100</v>
      </c>
      <c r="G9" s="124">
        <f>F9/E9*100</f>
        <v>-9.240940410469891</v>
      </c>
    </row>
    <row r="10" spans="1:7" ht="18.75" customHeight="1">
      <c r="A10" s="32"/>
      <c r="B10" s="10" t="s">
        <v>6</v>
      </c>
      <c r="C10" s="33"/>
      <c r="D10" s="125">
        <f>SUM('普通交付税'!D10,'臨時財政対策債'!D10)</f>
        <v>4786614</v>
      </c>
      <c r="E10" s="126">
        <f>'臨時財政対策債'!E10+'普通交付税'!E10</f>
        <v>5215236</v>
      </c>
      <c r="F10" s="126">
        <f aca="true" t="shared" si="0" ref="F10:F31">D10-E10</f>
        <v>-428622</v>
      </c>
      <c r="G10" s="127">
        <f aca="true" t="shared" si="1" ref="G10:G35">F10/E10*100</f>
        <v>-8.218650124366375</v>
      </c>
    </row>
    <row r="11" spans="1:7" ht="18.75" customHeight="1">
      <c r="A11" s="32"/>
      <c r="B11" s="10" t="s">
        <v>7</v>
      </c>
      <c r="C11" s="33"/>
      <c r="D11" s="125">
        <f>SUM('普通交付税'!D11,'臨時財政対策債'!D11)</f>
        <v>4133421</v>
      </c>
      <c r="E11" s="126">
        <f>'臨時財政対策債'!E11+'普通交付税'!E11</f>
        <v>4081104</v>
      </c>
      <c r="F11" s="126">
        <f t="shared" si="0"/>
        <v>52317</v>
      </c>
      <c r="G11" s="127">
        <f t="shared" si="1"/>
        <v>1.2819325359020501</v>
      </c>
    </row>
    <row r="12" spans="1:7" ht="18.75" customHeight="1">
      <c r="A12" s="32"/>
      <c r="B12" s="10" t="s">
        <v>8</v>
      </c>
      <c r="C12" s="33"/>
      <c r="D12" s="125">
        <f>SUM('普通交付税'!D12,'臨時財政対策債'!D12)</f>
        <v>4023228</v>
      </c>
      <c r="E12" s="126">
        <f>'臨時財政対策債'!E12+'普通交付税'!E12</f>
        <v>5021800</v>
      </c>
      <c r="F12" s="126">
        <f>D12-E12</f>
        <v>-998572</v>
      </c>
      <c r="G12" s="127">
        <f>F12/E12*100</f>
        <v>-19.88474252260146</v>
      </c>
    </row>
    <row r="13" spans="1:7" ht="18.75" customHeight="1">
      <c r="A13" s="32"/>
      <c r="B13" s="10" t="s">
        <v>34</v>
      </c>
      <c r="C13" s="33"/>
      <c r="D13" s="125">
        <f>SUM('普通交付税'!D13,'臨時財政対策債'!D13)</f>
        <v>8075572</v>
      </c>
      <c r="E13" s="126">
        <f>'臨時財政対策債'!E13+'普通交付税'!E13</f>
        <v>8034783</v>
      </c>
      <c r="F13" s="126">
        <f t="shared" si="0"/>
        <v>40789</v>
      </c>
      <c r="G13" s="127">
        <f t="shared" si="1"/>
        <v>0.5076552783068317</v>
      </c>
    </row>
    <row r="14" spans="1:7" ht="18.75" customHeight="1">
      <c r="A14" s="32"/>
      <c r="B14" s="10" t="s">
        <v>35</v>
      </c>
      <c r="C14" s="33"/>
      <c r="D14" s="125">
        <f>SUM('普通交付税'!D14,'臨時財政対策債'!D14)</f>
        <v>8508295</v>
      </c>
      <c r="E14" s="126">
        <f>'臨時財政対策債'!E14+'普通交付税'!E14</f>
        <v>8582118</v>
      </c>
      <c r="F14" s="126">
        <f t="shared" si="0"/>
        <v>-73823</v>
      </c>
      <c r="G14" s="127">
        <f t="shared" si="1"/>
        <v>-0.8601955834212487</v>
      </c>
    </row>
    <row r="15" spans="1:7" ht="18.75" customHeight="1">
      <c r="A15" s="32"/>
      <c r="B15" s="10" t="s">
        <v>36</v>
      </c>
      <c r="C15" s="33"/>
      <c r="D15" s="125">
        <f>SUM('普通交付税'!D15,'臨時財政対策債'!D15)</f>
        <v>8713742</v>
      </c>
      <c r="E15" s="126">
        <f>'臨時財政対策債'!E15+'普通交付税'!E15</f>
        <v>8900115</v>
      </c>
      <c r="F15" s="126">
        <f t="shared" si="0"/>
        <v>-186373</v>
      </c>
      <c r="G15" s="127">
        <f t="shared" si="1"/>
        <v>-2.094051593715362</v>
      </c>
    </row>
    <row r="16" spans="1:7" ht="18.75" customHeight="1">
      <c r="A16" s="32"/>
      <c r="B16" s="10" t="s">
        <v>37</v>
      </c>
      <c r="C16" s="33"/>
      <c r="D16" s="125">
        <f>SUM('普通交付税'!D16,'臨時財政対策債'!D16)</f>
        <v>13271477</v>
      </c>
      <c r="E16" s="126">
        <f>'臨時財政対策債'!E16+'普通交付税'!E16</f>
        <v>13611626</v>
      </c>
      <c r="F16" s="126">
        <f t="shared" si="0"/>
        <v>-340149</v>
      </c>
      <c r="G16" s="127">
        <f t="shared" si="1"/>
        <v>-2.4989593454889225</v>
      </c>
    </row>
    <row r="17" spans="1:7" ht="18.75" customHeight="1">
      <c r="A17" s="32"/>
      <c r="B17" s="10" t="s">
        <v>13</v>
      </c>
      <c r="C17" s="33"/>
      <c r="D17" s="125">
        <f>SUM('普通交付税'!D17,'臨時財政対策債'!D17)</f>
        <v>1685552</v>
      </c>
      <c r="E17" s="126">
        <f>'臨時財政対策債'!E17+'普通交付税'!E17</f>
        <v>1758288</v>
      </c>
      <c r="F17" s="126">
        <f t="shared" si="0"/>
        <v>-72736</v>
      </c>
      <c r="G17" s="127">
        <f t="shared" si="1"/>
        <v>-4.13675120344335</v>
      </c>
    </row>
    <row r="18" spans="1:7" ht="18.75" customHeight="1">
      <c r="A18" s="32"/>
      <c r="B18" s="10" t="s">
        <v>14</v>
      </c>
      <c r="C18" s="33"/>
      <c r="D18" s="125">
        <f>SUM('普通交付税'!D18,'臨時財政対策債'!D18)</f>
        <v>1416878</v>
      </c>
      <c r="E18" s="126">
        <f>'臨時財政対策債'!E18+'普通交付税'!E18</f>
        <v>1459409</v>
      </c>
      <c r="F18" s="126">
        <f t="shared" si="0"/>
        <v>-42531</v>
      </c>
      <c r="G18" s="127">
        <f t="shared" si="1"/>
        <v>-2.914261869016842</v>
      </c>
    </row>
    <row r="19" spans="1:7" ht="18.75" customHeight="1">
      <c r="A19" s="32"/>
      <c r="B19" s="10" t="s">
        <v>15</v>
      </c>
      <c r="C19" s="33"/>
      <c r="D19" s="125">
        <f>SUM('普通交付税'!D19,'臨時財政対策債'!D19)</f>
        <v>1425993</v>
      </c>
      <c r="E19" s="126">
        <f>'臨時財政対策債'!E19+'普通交付税'!E19</f>
        <v>1455345</v>
      </c>
      <c r="F19" s="126">
        <f t="shared" si="0"/>
        <v>-29352</v>
      </c>
      <c r="G19" s="127">
        <f t="shared" si="1"/>
        <v>-2.0168413675107963</v>
      </c>
    </row>
    <row r="20" spans="1:7" ht="18.75" customHeight="1">
      <c r="A20" s="32"/>
      <c r="B20" s="10" t="s">
        <v>16</v>
      </c>
      <c r="C20" s="33"/>
      <c r="D20" s="125">
        <f>SUM('普通交付税'!D20,'臨時財政対策債'!D20)</f>
        <v>2844490</v>
      </c>
      <c r="E20" s="126">
        <f>'臨時財政対策債'!E20+'普通交付税'!E20</f>
        <v>2870497</v>
      </c>
      <c r="F20" s="126">
        <f t="shared" si="0"/>
        <v>-26007</v>
      </c>
      <c r="G20" s="127">
        <f t="shared" si="1"/>
        <v>-0.9060103529110115</v>
      </c>
    </row>
    <row r="21" spans="1:7" ht="18.75" customHeight="1">
      <c r="A21" s="32"/>
      <c r="B21" s="10" t="s">
        <v>17</v>
      </c>
      <c r="C21" s="33"/>
      <c r="D21" s="125">
        <f>SUM('普通交付税'!D21,'臨時財政対策債'!D21)</f>
        <v>2330333</v>
      </c>
      <c r="E21" s="126">
        <f>'臨時財政対策債'!E21+'普通交付税'!E21</f>
        <v>2404816</v>
      </c>
      <c r="F21" s="126">
        <f t="shared" si="0"/>
        <v>-74483</v>
      </c>
      <c r="G21" s="127">
        <f t="shared" si="1"/>
        <v>-3.097243198648046</v>
      </c>
    </row>
    <row r="22" spans="1:7" ht="18.75" customHeight="1">
      <c r="A22" s="32"/>
      <c r="B22" s="10" t="s">
        <v>38</v>
      </c>
      <c r="C22" s="33"/>
      <c r="D22" s="125">
        <f>SUM('普通交付税'!D22,'臨時財政対策債'!D22)</f>
        <v>5657249</v>
      </c>
      <c r="E22" s="126">
        <f>'臨時財政対策債'!E22+'普通交付税'!E22</f>
        <v>6000927</v>
      </c>
      <c r="F22" s="126">
        <f t="shared" si="0"/>
        <v>-343678</v>
      </c>
      <c r="G22" s="127">
        <f t="shared" si="1"/>
        <v>-5.727081832523542</v>
      </c>
    </row>
    <row r="23" spans="1:7" ht="18.75" customHeight="1">
      <c r="A23" s="32"/>
      <c r="B23" s="10" t="s">
        <v>19</v>
      </c>
      <c r="C23" s="33"/>
      <c r="D23" s="125">
        <f>SUM('普通交付税'!D23,'臨時財政対策債'!D23)</f>
        <v>1592935</v>
      </c>
      <c r="E23" s="126">
        <f>'臨時財政対策債'!E23+'普通交付税'!E23</f>
        <v>1621756</v>
      </c>
      <c r="F23" s="126">
        <f t="shared" si="0"/>
        <v>-28821</v>
      </c>
      <c r="G23" s="127">
        <f t="shared" si="1"/>
        <v>-1.7771477336911348</v>
      </c>
    </row>
    <row r="24" spans="1:7" ht="18.75" customHeight="1">
      <c r="A24" s="32"/>
      <c r="B24" s="10" t="s">
        <v>39</v>
      </c>
      <c r="C24" s="33"/>
      <c r="D24" s="125">
        <f>SUM('普通交付税'!D24,'臨時財政対策債'!D24)</f>
        <v>3042603</v>
      </c>
      <c r="E24" s="126">
        <f>'臨時財政対策債'!E24+'普通交付税'!E24</f>
        <v>3157281</v>
      </c>
      <c r="F24" s="126">
        <f t="shared" si="0"/>
        <v>-114678</v>
      </c>
      <c r="G24" s="127">
        <f t="shared" si="1"/>
        <v>-3.6321759133887674</v>
      </c>
    </row>
    <row r="25" spans="1:7" ht="18.75" customHeight="1">
      <c r="A25" s="32"/>
      <c r="B25" s="10" t="s">
        <v>40</v>
      </c>
      <c r="C25" s="33"/>
      <c r="D25" s="125">
        <f>SUM('普通交付税'!D25,'臨時財政対策債'!D25)</f>
        <v>4560124</v>
      </c>
      <c r="E25" s="126">
        <f>'臨時財政対策債'!E25+'普通交付税'!E25</f>
        <v>4825938</v>
      </c>
      <c r="F25" s="126">
        <f t="shared" si="0"/>
        <v>-265814</v>
      </c>
      <c r="G25" s="127">
        <f t="shared" si="1"/>
        <v>-5.508027662187123</v>
      </c>
    </row>
    <row r="26" spans="1:7" ht="18.75" customHeight="1">
      <c r="A26" s="32"/>
      <c r="B26" s="10" t="s">
        <v>22</v>
      </c>
      <c r="C26" s="33"/>
      <c r="D26" s="125">
        <f>SUM('普通交付税'!D26,'臨時財政対策債'!D26)</f>
        <v>601150</v>
      </c>
      <c r="E26" s="126">
        <f>'臨時財政対策債'!E26+'普通交付税'!E26</f>
        <v>606845</v>
      </c>
      <c r="F26" s="126">
        <f t="shared" si="0"/>
        <v>-5695</v>
      </c>
      <c r="G26" s="127">
        <f t="shared" si="1"/>
        <v>-0.9384603976303668</v>
      </c>
    </row>
    <row r="27" spans="1:7" ht="18.75" customHeight="1">
      <c r="A27" s="32"/>
      <c r="B27" s="10" t="s">
        <v>23</v>
      </c>
      <c r="C27" s="33"/>
      <c r="D27" s="125">
        <f>SUM('普通交付税'!D27,'臨時財政対策債'!D27)</f>
        <v>1269796</v>
      </c>
      <c r="E27" s="126">
        <f>'臨時財政対策債'!E27+'普通交付税'!E27</f>
        <v>1257297</v>
      </c>
      <c r="F27" s="126">
        <f>D27-E27</f>
        <v>12499</v>
      </c>
      <c r="G27" s="127">
        <f t="shared" si="1"/>
        <v>0.994116744094673</v>
      </c>
    </row>
    <row r="28" spans="1:7" ht="18.75" customHeight="1">
      <c r="A28" s="32"/>
      <c r="B28" s="10" t="s">
        <v>24</v>
      </c>
      <c r="C28" s="33"/>
      <c r="D28" s="125">
        <f>SUM('普通交付税'!D28,'臨時財政対策債'!D28)</f>
        <v>2277909</v>
      </c>
      <c r="E28" s="126">
        <f>'臨時財政対策債'!E28+'普通交付税'!E28</f>
        <v>2138638</v>
      </c>
      <c r="F28" s="126">
        <f>D28-E28</f>
        <v>139271</v>
      </c>
      <c r="G28" s="127">
        <f t="shared" si="1"/>
        <v>6.512135293584047</v>
      </c>
    </row>
    <row r="29" spans="1:7" ht="18.75" customHeight="1">
      <c r="A29" s="32"/>
      <c r="B29" s="10" t="s">
        <v>25</v>
      </c>
      <c r="C29" s="33"/>
      <c r="D29" s="125">
        <f>SUM('普通交付税'!D29,'臨時財政対策債'!D29)</f>
        <v>1748264</v>
      </c>
      <c r="E29" s="126">
        <f>'臨時財政対策債'!E29+'普通交付税'!E29</f>
        <v>1822207</v>
      </c>
      <c r="F29" s="126">
        <f t="shared" si="0"/>
        <v>-73943</v>
      </c>
      <c r="G29" s="127">
        <f t="shared" si="1"/>
        <v>-4.057881459131702</v>
      </c>
    </row>
    <row r="30" spans="1:7" ht="18.75" customHeight="1">
      <c r="A30" s="32"/>
      <c r="B30" s="10" t="s">
        <v>26</v>
      </c>
      <c r="C30" s="33"/>
      <c r="D30" s="125">
        <f>SUM('普通交付税'!D30,'臨時財政対策債'!D30)</f>
        <v>1790630</v>
      </c>
      <c r="E30" s="126">
        <f>'臨時財政対策債'!E30+'普通交付税'!E30</f>
        <v>1846018</v>
      </c>
      <c r="F30" s="126">
        <f t="shared" si="0"/>
        <v>-55388</v>
      </c>
      <c r="G30" s="127">
        <f t="shared" si="1"/>
        <v>-3.00040411306932</v>
      </c>
    </row>
    <row r="31" spans="1:7" ht="18.75" customHeight="1">
      <c r="A31" s="32"/>
      <c r="B31" s="10" t="s">
        <v>41</v>
      </c>
      <c r="C31" s="33"/>
      <c r="D31" s="125">
        <f>SUM('普通交付税'!D31,'臨時財政対策債'!D31)</f>
        <v>4522837</v>
      </c>
      <c r="E31" s="126">
        <f>'臨時財政対策債'!E31+'普通交付税'!E31</f>
        <v>4619372</v>
      </c>
      <c r="F31" s="126">
        <f t="shared" si="0"/>
        <v>-96535</v>
      </c>
      <c r="G31" s="127">
        <f t="shared" si="1"/>
        <v>-2.089786230682439</v>
      </c>
    </row>
    <row r="32" spans="1:7" ht="18.75" customHeight="1" thickBot="1">
      <c r="A32" s="34"/>
      <c r="B32" s="11" t="s">
        <v>42</v>
      </c>
      <c r="C32" s="35"/>
      <c r="D32" s="128">
        <f>SUM('普通交付税'!D32,'臨時財政対策債'!D32)</f>
        <v>3954922</v>
      </c>
      <c r="E32" s="129">
        <f>'臨時財政対策債'!E32+'普通交付税'!E32</f>
        <v>4103411</v>
      </c>
      <c r="F32" s="129">
        <f>D32-E32</f>
        <v>-148489</v>
      </c>
      <c r="G32" s="130">
        <f>F32/E32*100</f>
        <v>-3.618672367939746</v>
      </c>
    </row>
    <row r="33" spans="1:7" ht="18.75" customHeight="1">
      <c r="A33" s="36"/>
      <c r="B33" s="37" t="s">
        <v>29</v>
      </c>
      <c r="C33" s="38"/>
      <c r="D33" s="131">
        <f>SUM(D9:D16)</f>
        <v>63407058</v>
      </c>
      <c r="E33" s="132">
        <f>SUM(E9:E16)</f>
        <v>66552591</v>
      </c>
      <c r="F33" s="132">
        <f>SUM(F9:F16)</f>
        <v>-3145533</v>
      </c>
      <c r="G33" s="133">
        <f t="shared" si="1"/>
        <v>-4.726386986195624</v>
      </c>
    </row>
    <row r="34" spans="1:7" ht="18.75" customHeight="1">
      <c r="A34" s="39"/>
      <c r="B34" s="40" t="s">
        <v>30</v>
      </c>
      <c r="C34" s="41"/>
      <c r="D34" s="134">
        <f>SUM(D17:D32)</f>
        <v>40721665</v>
      </c>
      <c r="E34" s="135">
        <f>SUM(E17:E32)</f>
        <v>41948045</v>
      </c>
      <c r="F34" s="135">
        <f>SUM(F17:F32)</f>
        <v>-1226380</v>
      </c>
      <c r="G34" s="136">
        <f t="shared" si="1"/>
        <v>-2.923568905297017</v>
      </c>
    </row>
    <row r="35" spans="1:7" s="16" customFormat="1" ht="18.75" customHeight="1" thickBot="1">
      <c r="A35" s="84"/>
      <c r="B35" s="85" t="s">
        <v>31</v>
      </c>
      <c r="C35" s="86"/>
      <c r="D35" s="137">
        <f>SUM(D33:D34)</f>
        <v>104128723</v>
      </c>
      <c r="E35" s="118">
        <f>SUM(E33:E34)</f>
        <v>108500636</v>
      </c>
      <c r="F35" s="118">
        <f>SUM(F33:F34)</f>
        <v>-4371913</v>
      </c>
      <c r="G35" s="138">
        <f t="shared" si="1"/>
        <v>-4.029389283948529</v>
      </c>
    </row>
    <row r="36" spans="2:6" ht="3" customHeight="1">
      <c r="B36" s="15"/>
      <c r="E36" s="16"/>
      <c r="F36" s="16"/>
    </row>
    <row r="37" spans="1:6" ht="16.5" customHeight="1">
      <c r="A37" s="1" t="s">
        <v>60</v>
      </c>
      <c r="B37" s="1"/>
      <c r="E37" s="16"/>
      <c r="F37" s="16"/>
    </row>
    <row r="40" ht="16.5" customHeight="1">
      <c r="D40" s="16"/>
    </row>
    <row r="41" ht="16.5" customHeight="1">
      <c r="D41" s="16"/>
    </row>
  </sheetData>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徳島県</cp:lastModifiedBy>
  <cp:lastPrinted>2010-07-23T04:57:20Z</cp:lastPrinted>
  <dcterms:created xsi:type="dcterms:W3CDTF">2006-07-27T05:52:40Z</dcterms:created>
  <dcterms:modified xsi:type="dcterms:W3CDTF">2011-08-03T02:48:50Z</dcterms:modified>
  <cp:category/>
  <cp:version/>
  <cp:contentType/>
  <cp:contentStatus/>
</cp:coreProperties>
</file>