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200" yWindow="65521" windowWidth="10245" windowHeight="9090" tabRatio="595" activeTab="0"/>
  </bookViews>
  <sheets>
    <sheet name="当初比較" sheetId="1" r:id="rId1"/>
    <sheet name="前年度比較" sheetId="2" r:id="rId2"/>
    <sheet name="臨時財政対策債" sheetId="3" r:id="rId3"/>
    <sheet name="合計・当初比較" sheetId="4" r:id="rId4"/>
    <sheet name="合計・前年度比較" sheetId="5" r:id="rId5"/>
  </sheets>
  <externalReferences>
    <externalReference r:id="rId8"/>
  </externalReferences>
  <definedNames>
    <definedName name="_xlnm.Print_Area" localSheetId="4">'合計・前年度比較'!$A$1:$G$37</definedName>
    <definedName name="_xlnm.Print_Area" localSheetId="3">'合計・当初比較'!$A$1:$G$37</definedName>
    <definedName name="_xlnm.Print_Area" localSheetId="1">'前年度比較'!$A$1:$G$37</definedName>
    <definedName name="_xlnm.Print_Area" localSheetId="0">'当初比較'!$A$1:$G$39</definedName>
    <definedName name="_xlnm.Print_Area" localSheetId="2">'臨時財政対策債'!$A$1:$G$37</definedName>
    <definedName name="ﾀｲﾄﾙ列">#REF!</definedName>
    <definedName name="印刷範囲">#REF!</definedName>
    <definedName name="区分">#REF!</definedName>
    <definedName name="建築主事その他">#REF!</definedName>
    <definedName name="市町村名">#REF!</definedName>
    <definedName name="種地">#REF!</definedName>
    <definedName name="消防署設置">'[1]01'!$U$6:$U$60</definedName>
    <definedName name="評点">#REF!</definedName>
  </definedNames>
  <calcPr fullCalcOnLoad="1"/>
</workbook>
</file>

<file path=xl/sharedStrings.xml><?xml version="1.0" encoding="utf-8"?>
<sst xmlns="http://schemas.openxmlformats.org/spreadsheetml/2006/main" count="192" uniqueCount="74">
  <si>
    <t>（単位：千円、％）</t>
  </si>
  <si>
    <t>市町村名</t>
  </si>
  <si>
    <t>増減額</t>
  </si>
  <si>
    <t>増減率</t>
  </si>
  <si>
    <t>徳島市</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</si>
  <si>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</si>
  <si>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</si>
  <si>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</si>
  <si>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</si>
  <si>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</si>
  <si>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</si>
  <si>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</si>
  <si>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</si>
  <si>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</si>
  <si>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</si>
  <si>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</si>
  <si>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</si>
  <si>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</si>
  <si>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</si>
  <si>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</si>
  <si>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</si>
  <si>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</si>
  <si>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</si>
  <si>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</si>
  <si>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</si>
  <si>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</si>
  <si>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</si>
  <si>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</si>
  <si>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市計</t>
  </si>
  <si>
    <t>町村計</t>
  </si>
  <si>
    <t>県計</t>
  </si>
  <si>
    <t>市町村名</t>
  </si>
  <si>
    <t>海陽町</t>
  </si>
  <si>
    <t>吉野川市</t>
  </si>
  <si>
    <t>阿波市</t>
  </si>
  <si>
    <t>美馬市</t>
  </si>
  <si>
    <t>三好市</t>
  </si>
  <si>
    <t>那賀町</t>
  </si>
  <si>
    <t>美波町</t>
  </si>
  <si>
    <t>海陽町</t>
  </si>
  <si>
    <t>つるぎ町</t>
  </si>
  <si>
    <t>東みよし町</t>
  </si>
  <si>
    <t>A-B　　　 C</t>
  </si>
  <si>
    <t>A-B　　　 C</t>
  </si>
  <si>
    <t>C/B　　   Ｄ</t>
  </si>
  <si>
    <t>C/B　  　Ｄ</t>
  </si>
  <si>
    <t>当初算定</t>
  </si>
  <si>
    <t>C/B　  　Ｄ</t>
  </si>
  <si>
    <t>C/B　　   Ｄ</t>
  </si>
  <si>
    <t>変更決定額</t>
  </si>
  <si>
    <t>当初決定額</t>
  </si>
  <si>
    <t xml:space="preserve"> 　 （当初算定）  Ｂ</t>
  </si>
  <si>
    <t>（単位：千円）</t>
  </si>
  <si>
    <t>変更決定額</t>
  </si>
  <si>
    <t>当初決定額</t>
  </si>
  <si>
    <t xml:space="preserve"> 　 （当初算定）  Ｂ</t>
  </si>
  <si>
    <t>（当初決定額との比較）</t>
  </si>
  <si>
    <t>（前年度決定額との比較）</t>
  </si>
  <si>
    <t>２３年度</t>
  </si>
  <si>
    <t>平成２４年度普通交付税決定額市町村別一覧</t>
  </si>
  <si>
    <t>（調整額復活後）A</t>
  </si>
  <si>
    <t>増減額(調整額)</t>
  </si>
  <si>
    <t>２４年度</t>
  </si>
  <si>
    <t>　（最終：再算定）Ｂ</t>
  </si>
  <si>
    <t>（調整額復活後）A</t>
  </si>
  <si>
    <t>　（当初） 　　A</t>
  </si>
  <si>
    <t>平成２４年度臨時財政対策債発行可能額市町村別一覧</t>
  </si>
  <si>
    <t>※平成２４年度の臨時財政対策債発行可能額は当初算定のとおりである。</t>
  </si>
  <si>
    <t>平成２４年度普通交付税及び臨時財政対策債発行可能額の合計額市町村別一覧</t>
  </si>
  <si>
    <t>（最終：再算定） Ｂ</t>
  </si>
  <si>
    <t>　　なお，Ｂ欄は今年度の当初決定額（平成２４年７月２４日）である。</t>
  </si>
  <si>
    <t>(調整額復活後) A</t>
  </si>
  <si>
    <t>※Ａ欄は，平成２５年２月２６日に成立した国の補正予算(第１号)における交付税総額の増加に伴う，調整</t>
  </si>
  <si>
    <t>　額の復活による普通交付税追加交付(平成２５年３月６日交付決定)後の額である。</t>
  </si>
</sst>
</file>

<file path=xl/styles.xml><?xml version="1.0" encoding="utf-8"?>
<styleSheet xmlns="http://schemas.openxmlformats.org/spreadsheetml/2006/main">
  <numFmts count="7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00;[Red]\-#,##0.000"/>
    <numFmt numFmtId="178" formatCode="#,##0.0000;[Red]\-#,##0.0000"/>
    <numFmt numFmtId="179" formatCode="#,##0.00000;[Red]\-#,##0.00000"/>
    <numFmt numFmtId="180" formatCode="#,##0.000000;[Red]\-#,##0.000000"/>
    <numFmt numFmtId="181" formatCode="#,##0.0000000;[Red]\-#,##0.0000000"/>
    <numFmt numFmtId="182" formatCode="#,##0.00000000;[Red]\-#,##0.00000000"/>
    <numFmt numFmtId="183" formatCode="#,##0.000000000;[Red]\-#,##0.000000000"/>
    <numFmt numFmtId="184" formatCode="#,##0.0000000000;[Red]\-#,##0.0000000000"/>
    <numFmt numFmtId="185" formatCode="#,##0.00000000000;[Red]\-#,##0.00000000000"/>
    <numFmt numFmtId="186" formatCode="#,##0.000000000000;[Red]\-#,##0.000000000000"/>
    <numFmt numFmtId="187" formatCode="#,##0.00;&quot;△ &quot;#,##0.00"/>
    <numFmt numFmtId="188" formatCode="#,##0.000;&quot;△ &quot;#,##0.000"/>
    <numFmt numFmtId="189" formatCode="#,##0;&quot;△ &quot;#,##0"/>
    <numFmt numFmtId="190" formatCode="#,##0.0;&quot;△ &quot;#,##0.0"/>
    <numFmt numFmtId="191" formatCode="#,##0_ ;[Red]\-#,##0\ "/>
    <numFmt numFmtId="192" formatCode="#,##0_);\(#,##0\)"/>
    <numFmt numFmtId="193" formatCode="#,##0&quot; &quot;;&quot;△ &quot;#,##0&quot; &quot;"/>
    <numFmt numFmtId="194" formatCode="#,##0.0_ ;[Red]\-#,##0.0\ "/>
    <numFmt numFmtId="195" formatCode="#,##0.00_ ;[Red]\-#,##0.00\ "/>
    <numFmt numFmtId="196" formatCode="#,##0.000_ ;[Red]\-#,##0.000\ "/>
    <numFmt numFmtId="197" formatCode="#,##0.0000_ ;[Red]\-#,##0.0000\ "/>
    <numFmt numFmtId="198" formatCode="#,##0.00000_ ;[Red]\-#,##0.00000\ "/>
    <numFmt numFmtId="199" formatCode="0;&quot;△ &quot;0"/>
    <numFmt numFmtId="200" formatCode="0.0;&quot;△ &quot;0.0"/>
    <numFmt numFmtId="201" formatCode="0.00;&quot;△ &quot;0.00"/>
    <numFmt numFmtId="202" formatCode="0.000;&quot;△ &quot;0.000"/>
    <numFmt numFmtId="203" formatCode="#,##0.0000;&quot;△ &quot;#,##0.0000"/>
    <numFmt numFmtId="204" formatCode="#,##0_);[Red]\(#,##0\)"/>
    <numFmt numFmtId="205" formatCode="0.0"/>
    <numFmt numFmtId="206" formatCode="&quot;\&quot;#,##0;\-&quot;\&quot;#,##0"/>
    <numFmt numFmtId="207" formatCode="&quot;\&quot;#,##0;[Red]\-&quot;\&quot;#,##0"/>
    <numFmt numFmtId="208" formatCode="#,##0.0%"/>
    <numFmt numFmtId="209" formatCode="#,##0_ "/>
    <numFmt numFmtId="210" formatCode="0.0%"/>
    <numFmt numFmtId="211" formatCode="0_ "/>
    <numFmt numFmtId="212" formatCode="0.00000"/>
    <numFmt numFmtId="213" formatCode="0.0_ ;[Red]\-0.0\ "/>
    <numFmt numFmtId="214" formatCode="0.0_ "/>
    <numFmt numFmtId="215" formatCode="#,##0.0"/>
    <numFmt numFmtId="216" formatCode="0.000"/>
    <numFmt numFmtId="217" formatCode="0.000_ "/>
    <numFmt numFmtId="218" formatCode="0.00_ "/>
    <numFmt numFmtId="219" formatCode="0.000%"/>
    <numFmt numFmtId="220" formatCode="0.000000000"/>
    <numFmt numFmtId="221" formatCode="0_ ;[Red]\-0\ "/>
    <numFmt numFmtId="222" formatCode="0.000000"/>
    <numFmt numFmtId="223" formatCode="0.00_ ;[Red]\-0.00\ "/>
    <numFmt numFmtId="224" formatCode="0_);[Red]\(0\)"/>
    <numFmt numFmtId="225" formatCode="#,##0.00_);[Red]\(#,##0.00\)"/>
    <numFmt numFmtId="226" formatCode="0.00_);[Red]\(0.00\)"/>
    <numFmt numFmtId="227" formatCode="0.0000%"/>
    <numFmt numFmtId="228" formatCode="0.00000%"/>
    <numFmt numFmtId="229" formatCode="[&lt;=999]000;[&lt;=99999]000\-00;000\-0000"/>
    <numFmt numFmtId="230" formatCode="_ * #,##0.0_ ;_ * \-#,##0.0_ ;_ * &quot;-&quot;?_ ;_ @_ "/>
    <numFmt numFmtId="231" formatCode="_ * #,##0.000_ ;_ * \-#,##0.000_ ;_ * &quot;-&quot;???_ ;_ @_ "/>
    <numFmt numFmtId="232" formatCode="_ * #,##0.0000_ ;_ * \-#,##0.0000_ ;_ * &quot;-&quot;????_ ;_ @_ "/>
    <numFmt numFmtId="233" formatCode="_ * #,##0.000000_ ;_ * \-#,##0.000000_ ;_ * &quot;-&quot;??????_ ;_ @_ "/>
    <numFmt numFmtId="234" formatCode="_ * #,##0_ ;_ * \-#,##0_ ;_ * &quot;-&quot;_ ;@"/>
    <numFmt numFmtId="235" formatCode="#,##0.00000;&quot;△ &quot;#,##0.00000"/>
    <numFmt numFmtId="236" formatCode="0.0000;&quot;△ &quot;0.0000"/>
    <numFmt numFmtId="237" formatCode="#,##0;&quot;▲ &quot;#,##0"/>
    <numFmt numFmtId="238" formatCode="#,##0.0;&quot;▲ &quot;#,##0.0"/>
    <numFmt numFmtId="239" formatCode="#,##0.000;&quot;▲ &quot;#,##0.000"/>
  </numFmts>
  <fonts count="10">
    <font>
      <sz val="10"/>
      <name val="ＭＳ Ｐゴシック"/>
      <family val="3"/>
    </font>
    <font>
      <sz val="11"/>
      <name val="ＭＳ Ｐゴシック"/>
      <family val="0"/>
    </font>
    <font>
      <u val="single"/>
      <sz val="9.55"/>
      <color indexed="12"/>
      <name val="ＭＳ 明朝"/>
      <family val="1"/>
    </font>
    <font>
      <u val="single"/>
      <sz val="9.55"/>
      <color indexed="36"/>
      <name val="ＭＳ 明朝"/>
      <family val="1"/>
    </font>
    <font>
      <sz val="6"/>
      <name val="ＭＳ Ｐゴシック"/>
      <family val="3"/>
    </font>
    <font>
      <u val="single"/>
      <sz val="12"/>
      <name val="ＭＳ Ｐゴシック"/>
      <family val="3"/>
    </font>
    <font>
      <u val="single"/>
      <sz val="11"/>
      <name val="ＭＳ Ｐゴシック"/>
      <family val="3"/>
    </font>
    <font>
      <sz val="12"/>
      <name val="ＭＳ 明朝"/>
      <family val="1"/>
    </font>
    <font>
      <b/>
      <u val="single"/>
      <sz val="12"/>
      <name val="ＭＳ Ｐゴシック"/>
      <family val="3"/>
    </font>
    <font>
      <b/>
      <sz val="11"/>
      <name val="ＭＳ Ｐゴシック"/>
      <family val="0"/>
    </font>
  </fonts>
  <fills count="2">
    <fill>
      <patternFill/>
    </fill>
    <fill>
      <patternFill patternType="gray125"/>
    </fill>
  </fills>
  <borders count="45">
    <border>
      <left/>
      <right/>
      <top/>
      <bottom/>
      <diagonal/>
    </border>
    <border>
      <left>
        <color indexed="63"/>
      </left>
      <right>
        <color indexed="63"/>
      </right>
      <top>
        <color indexed="63"/>
      </top>
      <bottom style="medium"/>
    </border>
    <border>
      <left>
        <color indexed="63"/>
      </left>
      <right style="thin"/>
      <top>
        <color indexed="63"/>
      </top>
      <bottom>
        <color indexed="63"/>
      </bottom>
    </border>
    <border>
      <left style="thin"/>
      <right style="thin"/>
      <top>
        <color indexed="63"/>
      </top>
      <bottom>
        <color indexed="63"/>
      </bottom>
    </border>
    <border>
      <left style="thin"/>
      <right style="medium"/>
      <top style="medium"/>
      <bottom>
        <color indexed="63"/>
      </bottom>
    </border>
    <border>
      <left>
        <color indexed="63"/>
      </left>
      <right style="thin"/>
      <top>
        <color indexed="63"/>
      </top>
      <bottom style="medium"/>
    </border>
    <border>
      <left style="thin"/>
      <right style="thin"/>
      <top>
        <color indexed="63"/>
      </top>
      <bottom style="medium"/>
    </border>
    <border>
      <left style="thin"/>
      <right style="medium"/>
      <top>
        <color indexed="63"/>
      </top>
      <bottom style="medium"/>
    </border>
    <border>
      <left>
        <color indexed="63"/>
      </left>
      <right>
        <color indexed="63"/>
      </right>
      <top style="hair"/>
      <bottom style="hair"/>
    </border>
    <border>
      <left>
        <color indexed="63"/>
      </left>
      <right>
        <color indexed="63"/>
      </right>
      <top style="hair"/>
      <bottom style="medium"/>
    </border>
    <border>
      <left>
        <color indexed="63"/>
      </left>
      <right style="medium"/>
      <top style="hair"/>
      <bottom style="hair"/>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hair"/>
      <bottom style="hair"/>
    </border>
    <border>
      <left style="medium"/>
      <right>
        <color indexed="63"/>
      </right>
      <top style="hair"/>
      <bottom style="medium"/>
    </border>
    <border>
      <left>
        <color indexed="63"/>
      </left>
      <right style="medium"/>
      <top style="hair"/>
      <bottom style="medium"/>
    </border>
    <border>
      <left style="medium"/>
      <right style="thin"/>
      <top>
        <color indexed="63"/>
      </top>
      <bottom style="medium"/>
    </border>
    <border>
      <left style="medium"/>
      <right style="thin"/>
      <top style="medium"/>
      <bottom style="hair"/>
    </border>
    <border>
      <left>
        <color indexed="63"/>
      </left>
      <right style="thin"/>
      <top style="medium"/>
      <bottom style="hair"/>
    </border>
    <border>
      <left style="thin"/>
      <right style="thin"/>
      <top style="medium"/>
      <bottom style="hair"/>
    </border>
    <border>
      <left style="thin"/>
      <right style="medium"/>
      <top style="medium"/>
      <bottom style="hair"/>
    </border>
    <border>
      <left style="medium"/>
      <right style="thin"/>
      <top style="hair"/>
      <bottom style="hair"/>
    </border>
    <border>
      <left>
        <color indexed="63"/>
      </left>
      <right style="thin"/>
      <top style="hair"/>
      <bottom style="hair"/>
    </border>
    <border>
      <left style="thin"/>
      <right style="thin"/>
      <top style="hair"/>
      <bottom style="hair"/>
    </border>
    <border>
      <left style="thin"/>
      <right style="medium"/>
      <top style="hair"/>
      <bottom style="hair"/>
    </border>
    <border>
      <left style="medium"/>
      <right style="thin"/>
      <top style="hair"/>
      <bottom style="medium"/>
    </border>
    <border>
      <left>
        <color indexed="63"/>
      </left>
      <right style="thin"/>
      <top style="hair"/>
      <bottom style="medium"/>
    </border>
    <border>
      <left style="thin"/>
      <right style="thin"/>
      <top style="hair"/>
      <bottom style="medium"/>
    </border>
    <border>
      <left style="thin"/>
      <right style="medium"/>
      <top style="hair"/>
      <bottom style="medium"/>
    </border>
    <border diagonalUp="1">
      <left style="thin"/>
      <right style="thin"/>
      <top style="medium"/>
      <bottom style="hair"/>
      <diagonal style="hair"/>
    </border>
    <border diagonalUp="1">
      <left style="thin"/>
      <right style="medium"/>
      <top style="medium"/>
      <bottom style="hair"/>
      <diagonal style="hair"/>
    </border>
    <border diagonalUp="1">
      <left style="thin"/>
      <right style="thin"/>
      <top style="hair"/>
      <bottom style="hair"/>
      <diagonal style="hair"/>
    </border>
    <border diagonalUp="1">
      <left style="thin"/>
      <right style="medium"/>
      <top style="hair"/>
      <bottom style="hair"/>
      <diagonal style="hair"/>
    </border>
    <border diagonalUp="1">
      <left style="thin"/>
      <right style="thin"/>
      <top style="hair"/>
      <bottom style="medium"/>
      <diagonal style="hair"/>
    </border>
    <border diagonalUp="1">
      <left style="thin"/>
      <right style="medium"/>
      <top style="hair"/>
      <bottom style="medium"/>
      <diagonal style="hair"/>
    </border>
    <border>
      <left>
        <color indexed="63"/>
      </left>
      <right>
        <color indexed="63"/>
      </right>
      <top style="medium"/>
      <bottom>
        <color indexed="63"/>
      </bottom>
    </border>
    <border diagonalUp="1">
      <left style="thin"/>
      <right style="thin"/>
      <top style="medium"/>
      <bottom>
        <color indexed="63"/>
      </bottom>
      <diagonal style="hair"/>
    </border>
    <border diagonalUp="1">
      <left style="thin"/>
      <right style="thin"/>
      <top>
        <color indexed="63"/>
      </top>
      <bottom style="medium"/>
      <diagonal style="hair"/>
    </border>
    <border diagonalUp="1">
      <left style="thin"/>
      <right style="medium"/>
      <top style="medium"/>
      <bottom>
        <color indexed="63"/>
      </bottom>
      <diagonal style="hair"/>
    </border>
    <border diagonalUp="1">
      <left style="thin"/>
      <right style="medium"/>
      <top>
        <color indexed="63"/>
      </top>
      <bottom style="medium"/>
      <diagonal style="hair"/>
    </border>
  </borders>
  <cellStyleXfs count="2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41" fontId="7" fillId="0" borderId="0">
      <alignment/>
      <protection/>
    </xf>
    <xf numFmtId="230" fontId="7" fillId="0" borderId="0">
      <alignment/>
      <protection/>
    </xf>
    <xf numFmtId="231" fontId="7" fillId="0" borderId="0">
      <alignment/>
      <protection/>
    </xf>
    <xf numFmtId="232" fontId="7" fillId="0" borderId="0">
      <alignment/>
      <protection/>
    </xf>
    <xf numFmtId="233" fontId="7" fillId="0" borderId="0">
      <alignment/>
      <protection/>
    </xf>
    <xf numFmtId="38" fontId="1" fillId="0" borderId="0" applyFont="0" applyFill="0" applyBorder="0" applyAlignment="0" applyProtection="0"/>
    <xf numFmtId="40" fontId="1" fillId="0" borderId="0" applyFon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3" fillId="0" borderId="0" applyNumberFormat="0" applyFill="0" applyBorder="0" applyAlignment="0" applyProtection="0"/>
  </cellStyleXfs>
  <cellXfs count="140">
    <xf numFmtId="0" fontId="0" fillId="0" borderId="0" xfId="0" applyAlignment="1">
      <alignment vertical="center"/>
    </xf>
    <xf numFmtId="38" fontId="1" fillId="0" borderId="0" xfId="22" applyFont="1" applyAlignment="1">
      <alignment vertical="center"/>
    </xf>
    <xf numFmtId="38" fontId="1" fillId="0" borderId="1" xfId="22" applyFont="1" applyBorder="1" applyAlignment="1">
      <alignment vertical="center"/>
    </xf>
    <xf numFmtId="38" fontId="1" fillId="0" borderId="1" xfId="22" applyFont="1" applyBorder="1" applyAlignment="1">
      <alignment horizontal="right" vertical="center"/>
    </xf>
    <xf numFmtId="38" fontId="1" fillId="0" borderId="2" xfId="22" applyFont="1" applyBorder="1" applyAlignment="1">
      <alignment horizontal="center" vertical="center"/>
    </xf>
    <xf numFmtId="38" fontId="1" fillId="0" borderId="3" xfId="22" applyFont="1" applyBorder="1" applyAlignment="1">
      <alignment horizontal="center" vertical="center"/>
    </xf>
    <xf numFmtId="38" fontId="1" fillId="0" borderId="4" xfId="22" applyFont="1" applyBorder="1" applyAlignment="1">
      <alignment horizontal="center" vertical="center"/>
    </xf>
    <xf numFmtId="38" fontId="1" fillId="0" borderId="5" xfId="22" applyFont="1" applyBorder="1" applyAlignment="1">
      <alignment horizontal="right" vertical="center"/>
    </xf>
    <xf numFmtId="38" fontId="1" fillId="0" borderId="6" xfId="22" applyFont="1" applyBorder="1" applyAlignment="1">
      <alignment horizontal="right" vertical="center"/>
    </xf>
    <xf numFmtId="38" fontId="1" fillId="0" borderId="7" xfId="22" applyFont="1" applyBorder="1" applyAlignment="1">
      <alignment horizontal="right" vertical="center"/>
    </xf>
    <xf numFmtId="38" fontId="1" fillId="0" borderId="8" xfId="22" applyFont="1" applyBorder="1" applyAlignment="1">
      <alignment horizontal="distributed" vertical="center"/>
    </xf>
    <xf numFmtId="38" fontId="1" fillId="0" borderId="9" xfId="22" applyFont="1" applyBorder="1" applyAlignment="1">
      <alignment horizontal="distributed" vertical="center"/>
    </xf>
    <xf numFmtId="189" fontId="1" fillId="0" borderId="0" xfId="22" applyNumberFormat="1" applyFont="1" applyFill="1" applyBorder="1" applyAlignment="1">
      <alignment vertical="center"/>
    </xf>
    <xf numFmtId="38" fontId="6" fillId="0" borderId="0" xfId="22" applyFont="1" applyAlignment="1">
      <alignment horizontal="left" vertical="center" indent="1"/>
    </xf>
    <xf numFmtId="38" fontId="5" fillId="0" borderId="0" xfId="22" applyFont="1" applyAlignment="1">
      <alignment horizontal="left" vertical="center" indent="4"/>
    </xf>
    <xf numFmtId="38" fontId="1" fillId="0" borderId="0" xfId="22" applyFont="1" applyBorder="1" applyAlignment="1">
      <alignment vertical="center"/>
    </xf>
    <xf numFmtId="38" fontId="1" fillId="0" borderId="0" xfId="22" applyFont="1" applyFill="1" applyAlignment="1">
      <alignment vertical="center"/>
    </xf>
    <xf numFmtId="189" fontId="1" fillId="0" borderId="10" xfId="22" applyNumberFormat="1" applyFont="1" applyFill="1" applyBorder="1" applyAlignment="1">
      <alignment vertical="center"/>
    </xf>
    <xf numFmtId="38" fontId="1" fillId="0" borderId="6" xfId="22" applyFont="1" applyFill="1" applyBorder="1" applyAlignment="1">
      <alignment horizontal="right" vertical="center"/>
    </xf>
    <xf numFmtId="38" fontId="8" fillId="0" borderId="0" xfId="22" applyFont="1" applyAlignment="1">
      <alignment horizontal="center" vertical="center"/>
    </xf>
    <xf numFmtId="38" fontId="1" fillId="0" borderId="8" xfId="22" applyFont="1" applyFill="1" applyBorder="1" applyAlignment="1">
      <alignment horizontal="distributed" vertical="center"/>
    </xf>
    <xf numFmtId="38" fontId="1" fillId="0" borderId="0" xfId="22" applyFont="1" applyAlignment="1">
      <alignment horizontal="center" vertical="center"/>
    </xf>
    <xf numFmtId="38" fontId="1" fillId="0" borderId="0" xfId="22" applyFont="1" applyFill="1" applyAlignment="1" applyProtection="1">
      <alignment vertical="center"/>
      <protection locked="0"/>
    </xf>
    <xf numFmtId="38" fontId="1" fillId="0" borderId="0" xfId="22" applyFont="1" applyAlignment="1">
      <alignment horizontal="distributed" vertical="center"/>
    </xf>
    <xf numFmtId="58" fontId="1" fillId="0" borderId="0" xfId="22" applyNumberFormat="1" applyFont="1" applyAlignment="1">
      <alignment vertical="center"/>
    </xf>
    <xf numFmtId="38" fontId="1" fillId="0" borderId="11" xfId="22" applyFont="1" applyBorder="1" applyAlignment="1">
      <alignment horizontal="center" vertical="center"/>
    </xf>
    <xf numFmtId="38" fontId="1" fillId="0" borderId="12" xfId="22" applyFont="1" applyBorder="1" applyAlignment="1">
      <alignment horizontal="center" vertical="center"/>
    </xf>
    <xf numFmtId="38" fontId="1" fillId="0" borderId="13" xfId="22" applyFont="1" applyBorder="1" applyAlignment="1">
      <alignment vertical="center"/>
    </xf>
    <xf numFmtId="38" fontId="1" fillId="0" borderId="14" xfId="22" applyFont="1" applyBorder="1" applyAlignment="1">
      <alignment vertical="center"/>
    </xf>
    <xf numFmtId="38" fontId="1" fillId="0" borderId="15" xfId="22" applyFont="1" applyBorder="1" applyAlignment="1">
      <alignment vertical="center"/>
    </xf>
    <xf numFmtId="38" fontId="1" fillId="0" borderId="16" xfId="22" applyFont="1" applyBorder="1" applyAlignment="1">
      <alignment horizontal="distributed" vertical="center"/>
    </xf>
    <xf numFmtId="189" fontId="1" fillId="0" borderId="17" xfId="22" applyNumberFormat="1" applyFont="1" applyBorder="1" applyAlignment="1">
      <alignment vertical="center"/>
    </xf>
    <xf numFmtId="38" fontId="1" fillId="0" borderId="18" xfId="22" applyFont="1" applyBorder="1" applyAlignment="1">
      <alignment vertical="center"/>
    </xf>
    <xf numFmtId="189" fontId="1" fillId="0" borderId="10" xfId="22" applyNumberFormat="1" applyFont="1" applyBorder="1" applyAlignment="1">
      <alignment vertical="center"/>
    </xf>
    <xf numFmtId="38" fontId="1" fillId="0" borderId="19" xfId="22" applyFont="1" applyBorder="1" applyAlignment="1">
      <alignment vertical="center"/>
    </xf>
    <xf numFmtId="189" fontId="1" fillId="0" borderId="20" xfId="22" applyNumberFormat="1" applyFont="1" applyBorder="1" applyAlignment="1">
      <alignment vertical="center"/>
    </xf>
    <xf numFmtId="38" fontId="1" fillId="0" borderId="0" xfId="22" applyFont="1" applyFill="1" applyAlignment="1">
      <alignment horizontal="distributed" vertical="center"/>
    </xf>
    <xf numFmtId="58" fontId="1" fillId="0" borderId="0" xfId="22" applyNumberFormat="1" applyFont="1" applyFill="1" applyAlignment="1">
      <alignment vertical="center"/>
    </xf>
    <xf numFmtId="38" fontId="8" fillId="0" borderId="0" xfId="22" applyFont="1" applyFill="1" applyAlignment="1">
      <alignment horizontal="left" vertical="center" indent="1"/>
    </xf>
    <xf numFmtId="38" fontId="5" fillId="0" borderId="0" xfId="22" applyFont="1" applyFill="1" applyAlignment="1">
      <alignment horizontal="left" vertical="center" indent="1"/>
    </xf>
    <xf numFmtId="38" fontId="1" fillId="0" borderId="1" xfId="22" applyFont="1" applyFill="1" applyBorder="1" applyAlignment="1">
      <alignment vertical="center"/>
    </xf>
    <xf numFmtId="38" fontId="1" fillId="0" borderId="1" xfId="22" applyFont="1" applyFill="1" applyBorder="1" applyAlignment="1">
      <alignment horizontal="right" vertical="center"/>
    </xf>
    <xf numFmtId="38" fontId="1" fillId="0" borderId="11" xfId="22" applyFont="1" applyFill="1" applyBorder="1" applyAlignment="1">
      <alignment horizontal="center" vertical="center"/>
    </xf>
    <xf numFmtId="38" fontId="1" fillId="0" borderId="12" xfId="22" applyFont="1" applyFill="1" applyBorder="1" applyAlignment="1">
      <alignment horizontal="center" vertical="center"/>
    </xf>
    <xf numFmtId="38" fontId="1" fillId="0" borderId="2" xfId="22" applyFont="1" applyFill="1" applyBorder="1" applyAlignment="1" applyProtection="1">
      <alignment horizontal="center" vertical="center"/>
      <protection locked="0"/>
    </xf>
    <xf numFmtId="38" fontId="1" fillId="0" borderId="3" xfId="22" applyFont="1" applyFill="1" applyBorder="1" applyAlignment="1" applyProtection="1">
      <alignment horizontal="center" vertical="center"/>
      <protection locked="0"/>
    </xf>
    <xf numFmtId="38" fontId="1" fillId="0" borderId="3" xfId="22" applyFont="1" applyFill="1" applyBorder="1" applyAlignment="1">
      <alignment horizontal="center" vertical="center"/>
    </xf>
    <xf numFmtId="38" fontId="1" fillId="0" borderId="4" xfId="22" applyFont="1" applyFill="1" applyBorder="1" applyAlignment="1">
      <alignment horizontal="center" vertical="center"/>
    </xf>
    <xf numFmtId="38" fontId="1" fillId="0" borderId="0" xfId="22" applyFont="1" applyFill="1" applyAlignment="1">
      <alignment horizontal="center" vertical="center"/>
    </xf>
    <xf numFmtId="38" fontId="1" fillId="0" borderId="13" xfId="22" applyFont="1" applyFill="1" applyBorder="1" applyAlignment="1">
      <alignment vertical="center"/>
    </xf>
    <xf numFmtId="38" fontId="1" fillId="0" borderId="14" xfId="22" applyFont="1" applyFill="1" applyBorder="1" applyAlignment="1">
      <alignment vertical="center"/>
    </xf>
    <xf numFmtId="38" fontId="1" fillId="0" borderId="21" xfId="22" applyFont="1" applyFill="1" applyBorder="1" applyAlignment="1">
      <alignment horizontal="right" vertical="center"/>
    </xf>
    <xf numFmtId="38" fontId="1" fillId="0" borderId="5" xfId="22" applyFont="1" applyFill="1" applyBorder="1" applyAlignment="1">
      <alignment horizontal="right" vertical="center"/>
    </xf>
    <xf numFmtId="38" fontId="1" fillId="0" borderId="7" xfId="22" applyFont="1" applyFill="1" applyBorder="1" applyAlignment="1">
      <alignment horizontal="right" vertical="center"/>
    </xf>
    <xf numFmtId="38" fontId="1" fillId="0" borderId="15" xfId="22" applyFont="1" applyFill="1" applyBorder="1" applyAlignment="1">
      <alignment vertical="center"/>
    </xf>
    <xf numFmtId="38" fontId="1" fillId="0" borderId="16" xfId="22" applyFont="1" applyFill="1" applyBorder="1" applyAlignment="1">
      <alignment horizontal="distributed" vertical="center"/>
    </xf>
    <xf numFmtId="189" fontId="1" fillId="0" borderId="17" xfId="22" applyNumberFormat="1" applyFont="1" applyFill="1" applyBorder="1" applyAlignment="1">
      <alignment vertical="center"/>
    </xf>
    <xf numFmtId="237" fontId="1" fillId="0" borderId="22" xfId="22" applyNumberFormat="1" applyFont="1" applyFill="1" applyBorder="1" applyAlignment="1" applyProtection="1">
      <alignment vertical="center"/>
      <protection locked="0"/>
    </xf>
    <xf numFmtId="237" fontId="1" fillId="0" borderId="23" xfId="22" applyNumberFormat="1" applyFont="1" applyFill="1" applyBorder="1" applyAlignment="1" applyProtection="1">
      <alignment vertical="center"/>
      <protection locked="0"/>
    </xf>
    <xf numFmtId="237" fontId="1" fillId="0" borderId="24" xfId="22" applyNumberFormat="1" applyFont="1" applyFill="1" applyBorder="1" applyAlignment="1">
      <alignment vertical="center"/>
    </xf>
    <xf numFmtId="238" fontId="1" fillId="0" borderId="25" xfId="22" applyNumberFormat="1" applyFont="1" applyFill="1" applyBorder="1" applyAlignment="1">
      <alignment vertical="center"/>
    </xf>
    <xf numFmtId="38" fontId="1" fillId="0" borderId="18" xfId="22" applyFont="1" applyFill="1" applyBorder="1" applyAlignment="1">
      <alignment vertical="center"/>
    </xf>
    <xf numFmtId="237" fontId="1" fillId="0" borderId="26" xfId="22" applyNumberFormat="1" applyFont="1" applyFill="1" applyBorder="1" applyAlignment="1" applyProtection="1">
      <alignment vertical="center"/>
      <protection locked="0"/>
    </xf>
    <xf numFmtId="237" fontId="1" fillId="0" borderId="27" xfId="22" applyNumberFormat="1" applyFont="1" applyFill="1" applyBorder="1" applyAlignment="1" applyProtection="1">
      <alignment vertical="center"/>
      <protection locked="0"/>
    </xf>
    <xf numFmtId="237" fontId="1" fillId="0" borderId="28" xfId="22" applyNumberFormat="1" applyFont="1" applyFill="1" applyBorder="1" applyAlignment="1">
      <alignment vertical="center"/>
    </xf>
    <xf numFmtId="238" fontId="1" fillId="0" borderId="29" xfId="22" applyNumberFormat="1" applyFont="1" applyFill="1" applyBorder="1" applyAlignment="1">
      <alignment vertical="center"/>
    </xf>
    <xf numFmtId="238" fontId="1" fillId="0" borderId="29" xfId="22" applyNumberFormat="1" applyFont="1" applyFill="1" applyBorder="1" applyAlignment="1">
      <alignment horizontal="right" vertical="center"/>
    </xf>
    <xf numFmtId="38" fontId="1" fillId="0" borderId="19" xfId="22" applyFont="1" applyFill="1" applyBorder="1" applyAlignment="1">
      <alignment vertical="center"/>
    </xf>
    <xf numFmtId="38" fontId="1" fillId="0" borderId="9" xfId="22" applyFont="1" applyFill="1" applyBorder="1" applyAlignment="1">
      <alignment horizontal="distributed" vertical="center"/>
    </xf>
    <xf numFmtId="189" fontId="1" fillId="0" borderId="20" xfId="22" applyNumberFormat="1" applyFont="1" applyFill="1" applyBorder="1" applyAlignment="1">
      <alignment vertical="center"/>
    </xf>
    <xf numFmtId="237" fontId="1" fillId="0" borderId="30" xfId="22" applyNumberFormat="1" applyFont="1" applyFill="1" applyBorder="1" applyAlignment="1" applyProtection="1">
      <alignment vertical="center"/>
      <protection locked="0"/>
    </xf>
    <xf numFmtId="237" fontId="1" fillId="0" borderId="31" xfId="22" applyNumberFormat="1" applyFont="1" applyFill="1" applyBorder="1" applyAlignment="1" applyProtection="1">
      <alignment vertical="center"/>
      <protection locked="0"/>
    </xf>
    <xf numFmtId="237" fontId="1" fillId="0" borderId="32" xfId="22" applyNumberFormat="1" applyFont="1" applyFill="1" applyBorder="1" applyAlignment="1">
      <alignment vertical="center"/>
    </xf>
    <xf numFmtId="238" fontId="1" fillId="0" borderId="33" xfId="22" applyNumberFormat="1" applyFont="1" applyFill="1" applyBorder="1" applyAlignment="1">
      <alignment vertical="center"/>
    </xf>
    <xf numFmtId="38" fontId="1" fillId="0" borderId="0" xfId="22" applyFont="1" applyFill="1" applyBorder="1" applyAlignment="1">
      <alignment vertical="center"/>
    </xf>
    <xf numFmtId="38" fontId="1" fillId="0" borderId="0" xfId="22" applyFont="1" applyFill="1" applyBorder="1" applyAlignment="1">
      <alignment horizontal="distributed" vertical="center"/>
    </xf>
    <xf numFmtId="237" fontId="1" fillId="0" borderId="0" xfId="22" applyNumberFormat="1" applyFont="1" applyFill="1" applyBorder="1" applyAlignment="1">
      <alignment vertical="center"/>
    </xf>
    <xf numFmtId="238" fontId="1" fillId="0" borderId="0" xfId="22" applyNumberFormat="1" applyFont="1" applyFill="1" applyBorder="1" applyAlignment="1">
      <alignment vertical="center"/>
    </xf>
    <xf numFmtId="38" fontId="1" fillId="0" borderId="0" xfId="22" applyFont="1" applyFill="1" applyAlignment="1" applyProtection="1">
      <alignment horizontal="left" vertical="center"/>
      <protection locked="0"/>
    </xf>
    <xf numFmtId="183" fontId="1" fillId="0" borderId="0" xfId="22" applyNumberFormat="1" applyFont="1" applyFill="1" applyBorder="1" applyAlignment="1" applyProtection="1">
      <alignment vertical="center"/>
      <protection locked="0"/>
    </xf>
    <xf numFmtId="38" fontId="1" fillId="0" borderId="0" xfId="22" applyFont="1" applyFill="1" applyAlignment="1" applyProtection="1">
      <alignment horizontal="distributed" vertical="center"/>
      <protection locked="0"/>
    </xf>
    <xf numFmtId="38" fontId="8" fillId="0" borderId="0" xfId="22" applyFont="1" applyFill="1" applyAlignment="1" applyProtection="1">
      <alignment vertical="center"/>
      <protection locked="0"/>
    </xf>
    <xf numFmtId="38" fontId="5" fillId="0" borderId="0" xfId="22" applyFont="1" applyFill="1" applyAlignment="1">
      <alignment vertical="center"/>
    </xf>
    <xf numFmtId="58" fontId="1" fillId="0" borderId="0" xfId="22" applyNumberFormat="1" applyFont="1" applyFill="1" applyAlignment="1">
      <alignment horizontal="right" vertical="center" shrinkToFit="1"/>
    </xf>
    <xf numFmtId="189" fontId="1" fillId="0" borderId="23" xfId="22" applyNumberFormat="1" applyFont="1" applyFill="1" applyBorder="1" applyAlignment="1" applyProtection="1">
      <alignment vertical="center"/>
      <protection/>
    </xf>
    <xf numFmtId="189" fontId="1" fillId="0" borderId="27" xfId="22" applyNumberFormat="1" applyFont="1" applyFill="1" applyBorder="1" applyAlignment="1" applyProtection="1">
      <alignment vertical="center"/>
      <protection/>
    </xf>
    <xf numFmtId="189" fontId="1" fillId="0" borderId="31" xfId="22" applyNumberFormat="1" applyFont="1" applyFill="1" applyBorder="1" applyAlignment="1" applyProtection="1">
      <alignment vertical="center"/>
      <protection/>
    </xf>
    <xf numFmtId="190" fontId="1" fillId="0" borderId="0" xfId="15" applyNumberFormat="1" applyFont="1" applyFill="1" applyBorder="1" applyAlignment="1">
      <alignment vertical="center"/>
    </xf>
    <xf numFmtId="183" fontId="1" fillId="0" borderId="0" xfId="22" applyNumberFormat="1" applyFont="1" applyFill="1" applyBorder="1" applyAlignment="1">
      <alignment vertical="center"/>
    </xf>
    <xf numFmtId="189" fontId="1" fillId="0" borderId="23" xfId="22" applyNumberFormat="1" applyFont="1" applyBorder="1" applyAlignment="1">
      <alignment vertical="center"/>
    </xf>
    <xf numFmtId="189" fontId="1" fillId="0" borderId="24" xfId="22" applyNumberFormat="1" applyFont="1" applyBorder="1" applyAlignment="1">
      <alignment vertical="center"/>
    </xf>
    <xf numFmtId="189" fontId="1" fillId="0" borderId="27" xfId="22" applyNumberFormat="1" applyFont="1" applyBorder="1" applyAlignment="1">
      <alignment vertical="center"/>
    </xf>
    <xf numFmtId="189" fontId="1" fillId="0" borderId="28" xfId="22" applyNumberFormat="1" applyFont="1" applyBorder="1" applyAlignment="1">
      <alignment vertical="center"/>
    </xf>
    <xf numFmtId="189" fontId="1" fillId="0" borderId="31" xfId="22" applyNumberFormat="1" applyFont="1" applyBorder="1" applyAlignment="1">
      <alignment vertical="center"/>
    </xf>
    <xf numFmtId="189" fontId="1" fillId="0" borderId="32" xfId="22" applyNumberFormat="1" applyFont="1" applyBorder="1" applyAlignment="1">
      <alignment vertical="center"/>
    </xf>
    <xf numFmtId="38" fontId="0" fillId="0" borderId="0" xfId="22" applyFont="1" applyFill="1" applyAlignment="1" applyProtection="1">
      <alignment horizontal="left" vertical="center"/>
      <protection locked="0"/>
    </xf>
    <xf numFmtId="189" fontId="1" fillId="0" borderId="34" xfId="22" applyNumberFormat="1" applyFont="1" applyFill="1" applyBorder="1" applyAlignment="1" applyProtection="1">
      <alignment vertical="center"/>
      <protection locked="0"/>
    </xf>
    <xf numFmtId="189" fontId="1" fillId="0" borderId="34" xfId="22" applyNumberFormat="1" applyFont="1" applyFill="1" applyBorder="1" applyAlignment="1">
      <alignment vertical="center"/>
    </xf>
    <xf numFmtId="190" fontId="1" fillId="0" borderId="35" xfId="15" applyNumberFormat="1" applyFont="1" applyFill="1" applyBorder="1" applyAlignment="1">
      <alignment vertical="center"/>
    </xf>
    <xf numFmtId="189" fontId="1" fillId="0" borderId="36" xfId="22" applyNumberFormat="1" applyFont="1" applyFill="1" applyBorder="1" applyAlignment="1" applyProtection="1">
      <alignment vertical="center"/>
      <protection locked="0"/>
    </xf>
    <xf numFmtId="189" fontId="1" fillId="0" borderId="36" xfId="22" applyNumberFormat="1" applyFont="1" applyFill="1" applyBorder="1" applyAlignment="1">
      <alignment vertical="center"/>
    </xf>
    <xf numFmtId="190" fontId="1" fillId="0" borderId="37" xfId="15" applyNumberFormat="1" applyFont="1" applyFill="1" applyBorder="1" applyAlignment="1">
      <alignment vertical="center"/>
    </xf>
    <xf numFmtId="189" fontId="1" fillId="0" borderId="38" xfId="22" applyNumberFormat="1" applyFont="1" applyFill="1" applyBorder="1" applyAlignment="1" applyProtection="1">
      <alignment vertical="center"/>
      <protection locked="0"/>
    </xf>
    <xf numFmtId="189" fontId="1" fillId="0" borderId="38" xfId="22" applyNumberFormat="1" applyFont="1" applyFill="1" applyBorder="1" applyAlignment="1">
      <alignment vertical="center"/>
    </xf>
    <xf numFmtId="190" fontId="1" fillId="0" borderId="39" xfId="15" applyNumberFormat="1" applyFont="1" applyFill="1" applyBorder="1" applyAlignment="1">
      <alignment vertical="center"/>
    </xf>
    <xf numFmtId="38" fontId="0" fillId="0" borderId="0" xfId="22" applyFont="1" applyFill="1" applyAlignment="1">
      <alignment vertical="center"/>
    </xf>
    <xf numFmtId="38" fontId="9" fillId="0" borderId="0" xfId="22" applyFont="1" applyFill="1" applyAlignment="1">
      <alignment horizontal="center" vertical="center"/>
    </xf>
    <xf numFmtId="38" fontId="9" fillId="0" borderId="0" xfId="22" applyFont="1" applyAlignment="1">
      <alignment horizontal="center" vertical="center"/>
    </xf>
    <xf numFmtId="38" fontId="0" fillId="0" borderId="0" xfId="22" applyFont="1" applyFill="1" applyAlignment="1" applyProtection="1">
      <alignment vertical="center"/>
      <protection locked="0"/>
    </xf>
    <xf numFmtId="237" fontId="1" fillId="0" borderId="22" xfId="22" applyNumberFormat="1" applyFont="1" applyFill="1" applyBorder="1" applyAlignment="1">
      <alignment vertical="center"/>
    </xf>
    <xf numFmtId="237" fontId="1" fillId="0" borderId="23" xfId="22" applyNumberFormat="1" applyFont="1" applyFill="1" applyBorder="1" applyAlignment="1">
      <alignment vertical="center"/>
    </xf>
    <xf numFmtId="237" fontId="1" fillId="0" borderId="26" xfId="22" applyNumberFormat="1" applyFont="1" applyFill="1" applyBorder="1" applyAlignment="1">
      <alignment vertical="center"/>
    </xf>
    <xf numFmtId="237" fontId="1" fillId="0" borderId="27" xfId="22" applyNumberFormat="1" applyFont="1" applyFill="1" applyBorder="1" applyAlignment="1">
      <alignment vertical="center"/>
    </xf>
    <xf numFmtId="237" fontId="1" fillId="0" borderId="30" xfId="22" applyNumberFormat="1" applyFont="1" applyFill="1" applyBorder="1" applyAlignment="1">
      <alignment vertical="center"/>
    </xf>
    <xf numFmtId="237" fontId="1" fillId="0" borderId="31" xfId="22" applyNumberFormat="1" applyFont="1" applyFill="1" applyBorder="1" applyAlignment="1">
      <alignment vertical="center"/>
    </xf>
    <xf numFmtId="189" fontId="1" fillId="0" borderId="23" xfId="22" applyNumberFormat="1" applyFont="1" applyFill="1" applyBorder="1" applyAlignment="1">
      <alignment vertical="center"/>
    </xf>
    <xf numFmtId="189" fontId="1" fillId="0" borderId="27" xfId="22" applyNumberFormat="1" applyFont="1" applyFill="1" applyBorder="1" applyAlignment="1">
      <alignment vertical="center"/>
    </xf>
    <xf numFmtId="189" fontId="1" fillId="0" borderId="31" xfId="22" applyNumberFormat="1" applyFont="1" applyFill="1" applyBorder="1" applyAlignment="1">
      <alignment vertical="center"/>
    </xf>
    <xf numFmtId="189" fontId="1" fillId="0" borderId="30" xfId="22" applyNumberFormat="1" applyFont="1" applyFill="1" applyBorder="1" applyAlignment="1">
      <alignment vertical="center"/>
    </xf>
    <xf numFmtId="189" fontId="1" fillId="0" borderId="32" xfId="22" applyNumberFormat="1" applyFont="1" applyFill="1" applyBorder="1" applyAlignment="1">
      <alignment vertical="center"/>
    </xf>
    <xf numFmtId="237" fontId="1" fillId="0" borderId="24" xfId="22" applyNumberFormat="1" applyFont="1" applyBorder="1" applyAlignment="1">
      <alignment vertical="center"/>
    </xf>
    <xf numFmtId="237" fontId="1" fillId="0" borderId="28" xfId="22" applyNumberFormat="1" applyFont="1" applyBorder="1" applyAlignment="1">
      <alignment vertical="center"/>
    </xf>
    <xf numFmtId="237" fontId="1" fillId="0" borderId="32" xfId="22" applyNumberFormat="1" applyFont="1" applyBorder="1" applyAlignment="1">
      <alignment vertical="center"/>
    </xf>
    <xf numFmtId="238" fontId="1" fillId="0" borderId="25" xfId="22" applyNumberFormat="1" applyFont="1" applyBorder="1" applyAlignment="1">
      <alignment vertical="center"/>
    </xf>
    <xf numFmtId="238" fontId="1" fillId="0" borderId="29" xfId="22" applyNumberFormat="1" applyFont="1" applyBorder="1" applyAlignment="1">
      <alignment vertical="center"/>
    </xf>
    <xf numFmtId="238" fontId="1" fillId="0" borderId="33" xfId="22" applyNumberFormat="1" applyFont="1" applyBorder="1" applyAlignment="1">
      <alignment vertical="center"/>
    </xf>
    <xf numFmtId="38" fontId="1" fillId="0" borderId="21" xfId="22" applyFont="1" applyFill="1" applyBorder="1" applyAlignment="1">
      <alignment horizontal="right" vertical="center" shrinkToFit="1"/>
    </xf>
    <xf numFmtId="38" fontId="1" fillId="0" borderId="40" xfId="22" applyFont="1" applyFill="1" applyBorder="1" applyAlignment="1">
      <alignment horizontal="distributed" vertical="center"/>
    </xf>
    <xf numFmtId="0" fontId="0" fillId="0" borderId="1" xfId="0" applyFont="1" applyFill="1" applyBorder="1" applyAlignment="1">
      <alignment horizontal="distributed" vertical="center"/>
    </xf>
    <xf numFmtId="38" fontId="8" fillId="0" borderId="0" xfId="22" applyFont="1" applyFill="1" applyAlignment="1" applyProtection="1">
      <alignment horizontal="center" vertical="center"/>
      <protection locked="0"/>
    </xf>
    <xf numFmtId="58" fontId="1" fillId="0" borderId="0" xfId="22" applyNumberFormat="1" applyFont="1" applyFill="1" applyAlignment="1">
      <alignment horizontal="right" vertical="center" shrinkToFit="1"/>
    </xf>
    <xf numFmtId="38" fontId="1" fillId="0" borderId="41" xfId="22" applyFont="1" applyFill="1" applyBorder="1" applyAlignment="1" applyProtection="1">
      <alignment horizontal="center" vertical="center"/>
      <protection locked="0"/>
    </xf>
    <xf numFmtId="38" fontId="1" fillId="0" borderId="42" xfId="22" applyFont="1" applyFill="1" applyBorder="1" applyAlignment="1" applyProtection="1">
      <alignment horizontal="center" vertical="center"/>
      <protection locked="0"/>
    </xf>
    <xf numFmtId="38" fontId="1" fillId="0" borderId="41" xfId="22" applyFont="1" applyFill="1" applyBorder="1" applyAlignment="1">
      <alignment horizontal="center" vertical="center"/>
    </xf>
    <xf numFmtId="38" fontId="1" fillId="0" borderId="42" xfId="22" applyFont="1" applyFill="1" applyBorder="1" applyAlignment="1">
      <alignment horizontal="center" vertical="center"/>
    </xf>
    <xf numFmtId="38" fontId="1" fillId="0" borderId="43" xfId="22" applyFont="1" applyFill="1" applyBorder="1" applyAlignment="1">
      <alignment horizontal="center" vertical="center"/>
    </xf>
    <xf numFmtId="38" fontId="1" fillId="0" borderId="44" xfId="22" applyFont="1" applyFill="1" applyBorder="1" applyAlignment="1">
      <alignment horizontal="center" vertical="center"/>
    </xf>
    <xf numFmtId="38" fontId="1" fillId="0" borderId="40" xfId="22" applyFont="1" applyBorder="1" applyAlignment="1">
      <alignment horizontal="distributed" vertical="center"/>
    </xf>
    <xf numFmtId="0" fontId="0" fillId="0" borderId="1" xfId="0" applyFont="1" applyBorder="1" applyAlignment="1">
      <alignment horizontal="distributed" vertical="center"/>
    </xf>
    <xf numFmtId="38" fontId="8" fillId="0" borderId="0" xfId="22" applyFont="1" applyAlignment="1">
      <alignment horizontal="center" vertical="center"/>
    </xf>
  </cellXfs>
  <cellStyles count="13">
    <cellStyle name="Normal" xfId="0"/>
    <cellStyle name="Percent" xfId="15"/>
    <cellStyle name="Hyperlink" xfId="16"/>
    <cellStyle name="会計（小数０桁）" xfId="17"/>
    <cellStyle name="会計（小数１桁）" xfId="18"/>
    <cellStyle name="会計（小数３桁）" xfId="19"/>
    <cellStyle name="会計（小数４桁）" xfId="20"/>
    <cellStyle name="会計（小数６桁）" xfId="21"/>
    <cellStyle name="Comma [0]" xfId="22"/>
    <cellStyle name="Comma" xfId="23"/>
    <cellStyle name="Currency [0]" xfId="24"/>
    <cellStyle name="Currency" xfId="25"/>
    <cellStyle name="Followed Hyperlink" xfId="2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22000sv002\zaisei\&#24179;&#25104;&#65297;&#65304;&#24180;&#24230;\&#26222;&#36890;&#20132;&#20184;&#31246;\&#31639;&#23450;\&#65320;&#65297;&#65304;\02H17&#32076;&#24120;&#65288;&#12381;&#12398;&#65297;&#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消防費"/>
      <sheetName val="道路橋りょう費"/>
      <sheetName val="港湾費（港湾）"/>
      <sheetName val="港湾費（漁港）"/>
      <sheetName val="都市計画費"/>
      <sheetName val="公園費（人口）"/>
      <sheetName val="公園費（公園面積）"/>
      <sheetName val="下水道費"/>
      <sheetName val="その他土木費"/>
      <sheetName val="小学校費（児童数）"/>
      <sheetName val="小学校費（学級数）"/>
      <sheetName val="小学校費（学校数）"/>
      <sheetName val="中学校費（生徒数）"/>
      <sheetName val="中学校費（学級数）"/>
      <sheetName val="中学校費（学校数）"/>
      <sheetName val="高校費（教員数）"/>
      <sheetName val="高校費（生徒数）"/>
      <sheetName val="その他教育費（人口）"/>
      <sheetName val="その他教育費（幼児数）"/>
      <sheetName val="01"/>
      <sheetName val="02"/>
      <sheetName val="04"/>
      <sheetName val="05"/>
      <sheetName val="06"/>
      <sheetName val="07"/>
      <sheetName val="08"/>
      <sheetName val="09"/>
      <sheetName val="10"/>
      <sheetName val="11"/>
      <sheetName val="12"/>
      <sheetName val="13"/>
      <sheetName val="14"/>
    </sheetNames>
    <sheetDataSet>
      <sheetData sheetId="19">
        <row r="6">
          <cell r="U6">
            <v>1</v>
          </cell>
        </row>
        <row r="7">
          <cell r="U7">
            <v>1</v>
          </cell>
        </row>
        <row r="8">
          <cell r="U8">
            <v>1</v>
          </cell>
        </row>
        <row r="9">
          <cell r="U9">
            <v>1</v>
          </cell>
        </row>
        <row r="10">
          <cell r="U10">
            <v>1</v>
          </cell>
        </row>
        <row r="11">
          <cell r="U11">
            <v>1</v>
          </cell>
        </row>
        <row r="12">
          <cell r="U12">
            <v>1</v>
          </cell>
        </row>
        <row r="13">
          <cell r="U13">
            <v>1</v>
          </cell>
        </row>
        <row r="14">
          <cell r="U14">
            <v>1</v>
          </cell>
        </row>
        <row r="15">
          <cell r="U15">
            <v>1</v>
          </cell>
        </row>
        <row r="16">
          <cell r="U16">
            <v>1</v>
          </cell>
        </row>
        <row r="17">
          <cell r="U17">
            <v>1</v>
          </cell>
        </row>
        <row r="18">
          <cell r="U18">
            <v>1</v>
          </cell>
        </row>
        <row r="19">
          <cell r="U19">
            <v>1</v>
          </cell>
        </row>
        <row r="20">
          <cell r="U20">
            <v>1</v>
          </cell>
        </row>
        <row r="21">
          <cell r="U21">
            <v>1</v>
          </cell>
        </row>
        <row r="22">
          <cell r="U22">
            <v>1</v>
          </cell>
        </row>
        <row r="23">
          <cell r="U23">
            <v>1</v>
          </cell>
        </row>
        <row r="24">
          <cell r="U24">
            <v>1</v>
          </cell>
        </row>
        <row r="25">
          <cell r="U25">
            <v>2</v>
          </cell>
        </row>
        <row r="26">
          <cell r="U26">
            <v>2</v>
          </cell>
        </row>
        <row r="27">
          <cell r="U27">
            <v>2</v>
          </cell>
        </row>
        <row r="28">
          <cell r="U28">
            <v>1</v>
          </cell>
        </row>
        <row r="29">
          <cell r="U29">
            <v>1</v>
          </cell>
        </row>
        <row r="30">
          <cell r="U30">
            <v>1</v>
          </cell>
        </row>
        <row r="31">
          <cell r="U31">
            <v>1</v>
          </cell>
        </row>
        <row r="32">
          <cell r="U32">
            <v>1</v>
          </cell>
        </row>
        <row r="33">
          <cell r="U33">
            <v>1</v>
          </cell>
        </row>
        <row r="34">
          <cell r="U34">
            <v>1</v>
          </cell>
        </row>
        <row r="35">
          <cell r="U35">
            <v>1</v>
          </cell>
        </row>
        <row r="36">
          <cell r="U36">
            <v>1</v>
          </cell>
        </row>
        <row r="37">
          <cell r="U37">
            <v>1</v>
          </cell>
        </row>
        <row r="38">
          <cell r="U38">
            <v>1</v>
          </cell>
        </row>
        <row r="39">
          <cell r="U39">
            <v>1</v>
          </cell>
        </row>
        <row r="40">
          <cell r="U40">
            <v>1</v>
          </cell>
        </row>
        <row r="41">
          <cell r="U41">
            <v>1</v>
          </cell>
        </row>
        <row r="42">
          <cell r="U42">
            <v>1</v>
          </cell>
        </row>
        <row r="43">
          <cell r="U43">
            <v>1</v>
          </cell>
        </row>
        <row r="44">
          <cell r="U44">
            <v>1</v>
          </cell>
        </row>
        <row r="45">
          <cell r="U45">
            <v>1</v>
          </cell>
        </row>
        <row r="46">
          <cell r="U46">
            <v>1</v>
          </cell>
        </row>
        <row r="47">
          <cell r="U47">
            <v>1</v>
          </cell>
        </row>
        <row r="48">
          <cell r="U48">
            <v>1</v>
          </cell>
        </row>
        <row r="49">
          <cell r="U49">
            <v>1</v>
          </cell>
        </row>
        <row r="50">
          <cell r="U50">
            <v>1</v>
          </cell>
        </row>
        <row r="51">
          <cell r="U51">
            <v>1</v>
          </cell>
        </row>
        <row r="52">
          <cell r="U52">
            <v>1</v>
          </cell>
        </row>
        <row r="53">
          <cell r="U53">
            <v>1</v>
          </cell>
        </row>
        <row r="54">
          <cell r="U54">
            <v>1</v>
          </cell>
        </row>
        <row r="55">
          <cell r="U55">
            <v>1</v>
          </cell>
        </row>
        <row r="56">
          <cell r="U56">
            <v>1</v>
          </cell>
        </row>
        <row r="57">
          <cell r="U57">
            <v>1</v>
          </cell>
        </row>
        <row r="58">
          <cell r="U58">
            <v>1</v>
          </cell>
        </row>
        <row r="59">
          <cell r="U59">
            <v>1</v>
          </cell>
        </row>
        <row r="60">
          <cell r="U6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5"/>
  <dimension ref="A1:G40"/>
  <sheetViews>
    <sheetView showGridLines="0" tabSelected="1" view="pageBreakPreview" zoomScaleNormal="85" zoomScaleSheetLayoutView="100" workbookViewId="0" topLeftCell="A28">
      <selection activeCell="F48" sqref="F48"/>
    </sheetView>
  </sheetViews>
  <sheetFormatPr defaultColWidth="9.140625" defaultRowHeight="16.5" customHeight="1"/>
  <cols>
    <col min="1" max="1" width="3.28125" style="16" customWidth="1"/>
    <col min="2" max="2" width="12.57421875" style="36" bestFit="1" customWidth="1"/>
    <col min="3" max="3" width="3.28125" style="16" customWidth="1"/>
    <col min="4" max="7" width="17.28125" style="16" customWidth="1"/>
    <col min="8" max="8" width="15.8515625" style="16" customWidth="1"/>
    <col min="9" max="16384" width="10.28125" style="16" customWidth="1"/>
  </cols>
  <sheetData>
    <row r="1" ht="16.5" customHeight="1">
      <c r="G1" s="37"/>
    </row>
    <row r="3" spans="1:7" ht="16.5" customHeight="1">
      <c r="A3" s="129" t="s">
        <v>59</v>
      </c>
      <c r="B3" s="129"/>
      <c r="C3" s="129"/>
      <c r="D3" s="129"/>
      <c r="E3" s="129"/>
      <c r="F3" s="129"/>
      <c r="G3" s="129"/>
    </row>
    <row r="4" spans="4:5" ht="12.75" customHeight="1">
      <c r="D4" s="38"/>
      <c r="E4" s="106" t="s">
        <v>56</v>
      </c>
    </row>
    <row r="5" ht="12.75" customHeight="1">
      <c r="D5" s="39"/>
    </row>
    <row r="6" spans="1:7" ht="16.5" customHeight="1" thickBot="1">
      <c r="A6" s="40"/>
      <c r="B6" s="40"/>
      <c r="C6" s="40"/>
      <c r="D6" s="40"/>
      <c r="E6" s="40"/>
      <c r="F6" s="40"/>
      <c r="G6" s="41" t="s">
        <v>0</v>
      </c>
    </row>
    <row r="7" spans="1:7" s="48" customFormat="1" ht="16.5" customHeight="1">
      <c r="A7" s="42"/>
      <c r="B7" s="127" t="s">
        <v>1</v>
      </c>
      <c r="C7" s="43"/>
      <c r="D7" s="44" t="s">
        <v>49</v>
      </c>
      <c r="E7" s="45" t="s">
        <v>50</v>
      </c>
      <c r="F7" s="46" t="s">
        <v>61</v>
      </c>
      <c r="G7" s="47" t="s">
        <v>3</v>
      </c>
    </row>
    <row r="8" spans="1:7" ht="16.5" customHeight="1" thickBot="1">
      <c r="A8" s="49"/>
      <c r="B8" s="128"/>
      <c r="C8" s="50"/>
      <c r="D8" s="51" t="s">
        <v>60</v>
      </c>
      <c r="E8" s="52" t="s">
        <v>51</v>
      </c>
      <c r="F8" s="18" t="s">
        <v>42</v>
      </c>
      <c r="G8" s="53" t="s">
        <v>45</v>
      </c>
    </row>
    <row r="9" spans="1:7" ht="18.75" customHeight="1">
      <c r="A9" s="54"/>
      <c r="B9" s="55" t="s">
        <v>4</v>
      </c>
      <c r="C9" s="56"/>
      <c r="D9" s="57">
        <v>8004428</v>
      </c>
      <c r="E9" s="58">
        <v>7934011</v>
      </c>
      <c r="F9" s="59">
        <f>D9-E9</f>
        <v>70417</v>
      </c>
      <c r="G9" s="60">
        <f>F9/E9*100</f>
        <v>0.8875334304426852</v>
      </c>
    </row>
    <row r="10" spans="1:7" ht="18.75" customHeight="1">
      <c r="A10" s="61"/>
      <c r="B10" s="20" t="s">
        <v>5</v>
      </c>
      <c r="C10" s="17"/>
      <c r="D10" s="62">
        <v>3469976</v>
      </c>
      <c r="E10" s="63">
        <v>3451423</v>
      </c>
      <c r="F10" s="64">
        <f aca="true" t="shared" si="0" ref="F10:F35">D10-E10</f>
        <v>18553</v>
      </c>
      <c r="G10" s="65">
        <f aca="true" t="shared" si="1" ref="G10:G35">F10/E10*100</f>
        <v>0.5375463975293668</v>
      </c>
    </row>
    <row r="11" spans="1:7" ht="18.75" customHeight="1">
      <c r="A11" s="61"/>
      <c r="B11" s="20" t="s">
        <v>6</v>
      </c>
      <c r="C11" s="17"/>
      <c r="D11" s="62">
        <v>3461636</v>
      </c>
      <c r="E11" s="63">
        <v>3448672</v>
      </c>
      <c r="F11" s="64">
        <f t="shared" si="0"/>
        <v>12964</v>
      </c>
      <c r="G11" s="65">
        <f t="shared" si="1"/>
        <v>0.3759128151357972</v>
      </c>
    </row>
    <row r="12" spans="1:7" ht="18.75" customHeight="1">
      <c r="A12" s="61"/>
      <c r="B12" s="20" t="s">
        <v>7</v>
      </c>
      <c r="C12" s="17"/>
      <c r="D12" s="62">
        <v>3439147</v>
      </c>
      <c r="E12" s="63">
        <v>3410711</v>
      </c>
      <c r="F12" s="64">
        <f t="shared" si="0"/>
        <v>28436</v>
      </c>
      <c r="G12" s="65">
        <f t="shared" si="1"/>
        <v>0.8337264576212995</v>
      </c>
    </row>
    <row r="13" spans="1:7" ht="18.75" customHeight="1">
      <c r="A13" s="61"/>
      <c r="B13" s="20" t="s">
        <v>8</v>
      </c>
      <c r="C13" s="17"/>
      <c r="D13" s="62">
        <v>7228584</v>
      </c>
      <c r="E13" s="63">
        <v>7208908</v>
      </c>
      <c r="F13" s="64">
        <f t="shared" si="0"/>
        <v>19676</v>
      </c>
      <c r="G13" s="65">
        <f t="shared" si="1"/>
        <v>0.2729400902328064</v>
      </c>
    </row>
    <row r="14" spans="1:7" ht="18.75" customHeight="1">
      <c r="A14" s="61"/>
      <c r="B14" s="20" t="s">
        <v>9</v>
      </c>
      <c r="C14" s="17"/>
      <c r="D14" s="62">
        <v>7560657</v>
      </c>
      <c r="E14" s="63">
        <v>7541152</v>
      </c>
      <c r="F14" s="64">
        <f t="shared" si="0"/>
        <v>19505</v>
      </c>
      <c r="G14" s="65">
        <f t="shared" si="1"/>
        <v>0.2586474851587662</v>
      </c>
    </row>
    <row r="15" spans="1:7" ht="18.75" customHeight="1">
      <c r="A15" s="61"/>
      <c r="B15" s="20" t="s">
        <v>10</v>
      </c>
      <c r="C15" s="17"/>
      <c r="D15" s="62">
        <v>7889179</v>
      </c>
      <c r="E15" s="63">
        <v>7869946</v>
      </c>
      <c r="F15" s="64">
        <f t="shared" si="0"/>
        <v>19233</v>
      </c>
      <c r="G15" s="65">
        <f t="shared" si="1"/>
        <v>0.24438541255556262</v>
      </c>
    </row>
    <row r="16" spans="1:7" ht="18.75" customHeight="1">
      <c r="A16" s="61"/>
      <c r="B16" s="20" t="s">
        <v>11</v>
      </c>
      <c r="C16" s="17"/>
      <c r="D16" s="62">
        <v>12522289</v>
      </c>
      <c r="E16" s="63">
        <v>12494981</v>
      </c>
      <c r="F16" s="64">
        <f t="shared" si="0"/>
        <v>27308</v>
      </c>
      <c r="G16" s="65">
        <f t="shared" si="1"/>
        <v>0.21855175289982434</v>
      </c>
    </row>
    <row r="17" spans="1:7" ht="18.75" customHeight="1">
      <c r="A17" s="61"/>
      <c r="B17" s="20" t="s">
        <v>12</v>
      </c>
      <c r="C17" s="17"/>
      <c r="D17" s="62">
        <v>1492948</v>
      </c>
      <c r="E17" s="63">
        <v>1489388</v>
      </c>
      <c r="F17" s="64">
        <f t="shared" si="0"/>
        <v>3560</v>
      </c>
      <c r="G17" s="65">
        <f t="shared" si="1"/>
        <v>0.23902435094146054</v>
      </c>
    </row>
    <row r="18" spans="1:7" ht="18.75" customHeight="1">
      <c r="A18" s="61"/>
      <c r="B18" s="20" t="s">
        <v>13</v>
      </c>
      <c r="C18" s="17"/>
      <c r="D18" s="62">
        <v>1404064</v>
      </c>
      <c r="E18" s="63">
        <v>1401207</v>
      </c>
      <c r="F18" s="64">
        <f t="shared" si="0"/>
        <v>2857</v>
      </c>
      <c r="G18" s="65">
        <f t="shared" si="1"/>
        <v>0.20389564140059246</v>
      </c>
    </row>
    <row r="19" spans="1:7" ht="18.75" customHeight="1">
      <c r="A19" s="61"/>
      <c r="B19" s="20" t="s">
        <v>14</v>
      </c>
      <c r="C19" s="17"/>
      <c r="D19" s="62">
        <v>1288776</v>
      </c>
      <c r="E19" s="63">
        <v>1286040</v>
      </c>
      <c r="F19" s="64">
        <f t="shared" si="0"/>
        <v>2736</v>
      </c>
      <c r="G19" s="65">
        <f t="shared" si="1"/>
        <v>0.21274610432023888</v>
      </c>
    </row>
    <row r="20" spans="1:7" ht="18.75" customHeight="1">
      <c r="A20" s="61"/>
      <c r="B20" s="20" t="s">
        <v>15</v>
      </c>
      <c r="C20" s="17"/>
      <c r="D20" s="62">
        <v>2352076</v>
      </c>
      <c r="E20" s="63">
        <v>2343757</v>
      </c>
      <c r="F20" s="64">
        <f t="shared" si="0"/>
        <v>8319</v>
      </c>
      <c r="G20" s="65">
        <f t="shared" si="1"/>
        <v>0.3549429399037528</v>
      </c>
    </row>
    <row r="21" spans="1:7" ht="18.75" customHeight="1">
      <c r="A21" s="61"/>
      <c r="B21" s="20" t="s">
        <v>16</v>
      </c>
      <c r="C21" s="17"/>
      <c r="D21" s="62">
        <v>2111709</v>
      </c>
      <c r="E21" s="63">
        <v>2106843</v>
      </c>
      <c r="F21" s="64">
        <f t="shared" si="0"/>
        <v>4866</v>
      </c>
      <c r="G21" s="65">
        <f t="shared" si="1"/>
        <v>0.23096168058085012</v>
      </c>
    </row>
    <row r="22" spans="1:7" ht="18.75" customHeight="1">
      <c r="A22" s="61"/>
      <c r="B22" s="20" t="s">
        <v>17</v>
      </c>
      <c r="C22" s="17"/>
      <c r="D22" s="62">
        <v>6006039</v>
      </c>
      <c r="E22" s="63">
        <v>5993534</v>
      </c>
      <c r="F22" s="64">
        <f t="shared" si="0"/>
        <v>12505</v>
      </c>
      <c r="G22" s="65">
        <f t="shared" si="1"/>
        <v>0.20864151267015418</v>
      </c>
    </row>
    <row r="23" spans="1:7" ht="18.75" customHeight="1">
      <c r="A23" s="61"/>
      <c r="B23" s="20" t="s">
        <v>18</v>
      </c>
      <c r="C23" s="17"/>
      <c r="D23" s="62">
        <v>1463069</v>
      </c>
      <c r="E23" s="63">
        <v>1459808</v>
      </c>
      <c r="F23" s="64">
        <f t="shared" si="0"/>
        <v>3261</v>
      </c>
      <c r="G23" s="65">
        <f t="shared" si="1"/>
        <v>0.22338554111225586</v>
      </c>
    </row>
    <row r="24" spans="1:7" ht="18.75" customHeight="1">
      <c r="A24" s="61"/>
      <c r="B24" s="20" t="s">
        <v>19</v>
      </c>
      <c r="C24" s="17"/>
      <c r="D24" s="62">
        <v>2844132</v>
      </c>
      <c r="E24" s="63">
        <v>2838073</v>
      </c>
      <c r="F24" s="64">
        <f t="shared" si="0"/>
        <v>6059</v>
      </c>
      <c r="G24" s="65">
        <f t="shared" si="1"/>
        <v>0.2134899278489313</v>
      </c>
    </row>
    <row r="25" spans="1:7" ht="18.75" customHeight="1">
      <c r="A25" s="61"/>
      <c r="B25" s="20" t="s">
        <v>20</v>
      </c>
      <c r="C25" s="17"/>
      <c r="D25" s="62">
        <v>4261306</v>
      </c>
      <c r="E25" s="63">
        <v>4252302</v>
      </c>
      <c r="F25" s="64">
        <f t="shared" si="0"/>
        <v>9004</v>
      </c>
      <c r="G25" s="65">
        <f t="shared" si="1"/>
        <v>0.2117441329425803</v>
      </c>
    </row>
    <row r="26" spans="1:7" ht="18.75" customHeight="1">
      <c r="A26" s="61"/>
      <c r="B26" s="20" t="s">
        <v>21</v>
      </c>
      <c r="C26" s="17"/>
      <c r="D26" s="62">
        <v>247087</v>
      </c>
      <c r="E26" s="63">
        <v>242427</v>
      </c>
      <c r="F26" s="64">
        <f t="shared" si="0"/>
        <v>4660</v>
      </c>
      <c r="G26" s="66">
        <f t="shared" si="1"/>
        <v>1.9222281346549681</v>
      </c>
    </row>
    <row r="27" spans="1:7" ht="18.75" customHeight="1">
      <c r="A27" s="61"/>
      <c r="B27" s="20" t="s">
        <v>22</v>
      </c>
      <c r="C27" s="17"/>
      <c r="D27" s="62">
        <v>881984</v>
      </c>
      <c r="E27" s="63">
        <v>876170</v>
      </c>
      <c r="F27" s="64">
        <f t="shared" si="0"/>
        <v>5814</v>
      </c>
      <c r="G27" s="65">
        <f t="shared" si="1"/>
        <v>0.6635698551650936</v>
      </c>
    </row>
    <row r="28" spans="1:7" ht="18.75" customHeight="1">
      <c r="A28" s="61"/>
      <c r="B28" s="20" t="s">
        <v>23</v>
      </c>
      <c r="C28" s="17"/>
      <c r="D28" s="62">
        <v>1553574</v>
      </c>
      <c r="E28" s="63">
        <v>1544971</v>
      </c>
      <c r="F28" s="64">
        <f t="shared" si="0"/>
        <v>8603</v>
      </c>
      <c r="G28" s="65">
        <f t="shared" si="1"/>
        <v>0.5568389309572801</v>
      </c>
    </row>
    <row r="29" spans="1:7" ht="18.75" customHeight="1">
      <c r="A29" s="61"/>
      <c r="B29" s="20" t="s">
        <v>24</v>
      </c>
      <c r="C29" s="17"/>
      <c r="D29" s="62">
        <v>1551105</v>
      </c>
      <c r="E29" s="63">
        <v>1545955</v>
      </c>
      <c r="F29" s="64">
        <f t="shared" si="0"/>
        <v>5150</v>
      </c>
      <c r="G29" s="65">
        <f t="shared" si="1"/>
        <v>0.3331274196208816</v>
      </c>
    </row>
    <row r="30" spans="1:7" ht="18.75" customHeight="1">
      <c r="A30" s="61"/>
      <c r="B30" s="20" t="s">
        <v>25</v>
      </c>
      <c r="C30" s="17"/>
      <c r="D30" s="62">
        <v>1577946</v>
      </c>
      <c r="E30" s="63">
        <v>1573154</v>
      </c>
      <c r="F30" s="64">
        <f t="shared" si="0"/>
        <v>4792</v>
      </c>
      <c r="G30" s="65">
        <f t="shared" si="1"/>
        <v>0.30461099167659367</v>
      </c>
    </row>
    <row r="31" spans="1:7" ht="18.75" customHeight="1">
      <c r="A31" s="61"/>
      <c r="B31" s="20" t="s">
        <v>26</v>
      </c>
      <c r="C31" s="17"/>
      <c r="D31" s="62">
        <v>4229039</v>
      </c>
      <c r="E31" s="63">
        <v>4220025</v>
      </c>
      <c r="F31" s="64">
        <f t="shared" si="0"/>
        <v>9014</v>
      </c>
      <c r="G31" s="65">
        <f t="shared" si="1"/>
        <v>0.21360063032801938</v>
      </c>
    </row>
    <row r="32" spans="1:7" ht="18.75" customHeight="1" thickBot="1">
      <c r="A32" s="67"/>
      <c r="B32" s="68" t="s">
        <v>27</v>
      </c>
      <c r="C32" s="69"/>
      <c r="D32" s="70">
        <v>3458850</v>
      </c>
      <c r="E32" s="71">
        <v>3450406</v>
      </c>
      <c r="F32" s="72">
        <f t="shared" si="0"/>
        <v>8444</v>
      </c>
      <c r="G32" s="73">
        <f t="shared" si="1"/>
        <v>0.24472482368741535</v>
      </c>
    </row>
    <row r="33" spans="1:7" ht="18.75" customHeight="1">
      <c r="A33" s="54"/>
      <c r="B33" s="55" t="s">
        <v>28</v>
      </c>
      <c r="C33" s="56"/>
      <c r="D33" s="109">
        <f>SUM(D9:D16)</f>
        <v>53575896</v>
      </c>
      <c r="E33" s="110">
        <f>SUM(E9:E16)</f>
        <v>53359804</v>
      </c>
      <c r="F33" s="59">
        <f t="shared" si="0"/>
        <v>216092</v>
      </c>
      <c r="G33" s="60">
        <f t="shared" si="1"/>
        <v>0.4049715025190122</v>
      </c>
    </row>
    <row r="34" spans="1:7" ht="18.75" customHeight="1">
      <c r="A34" s="61"/>
      <c r="B34" s="20" t="s">
        <v>29</v>
      </c>
      <c r="C34" s="17"/>
      <c r="D34" s="111">
        <f>SUM(D17:D32)</f>
        <v>36723704</v>
      </c>
      <c r="E34" s="112">
        <f>SUM(E17:E32)</f>
        <v>36624060</v>
      </c>
      <c r="F34" s="64">
        <f t="shared" si="0"/>
        <v>99644</v>
      </c>
      <c r="G34" s="65">
        <f t="shared" si="1"/>
        <v>0.27207251189518583</v>
      </c>
    </row>
    <row r="35" spans="1:7" ht="18.75" customHeight="1" thickBot="1">
      <c r="A35" s="67"/>
      <c r="B35" s="68" t="s">
        <v>30</v>
      </c>
      <c r="C35" s="69"/>
      <c r="D35" s="113">
        <f>SUM(D33,D34)</f>
        <v>90299600</v>
      </c>
      <c r="E35" s="114">
        <f>SUM(E33:E34)</f>
        <v>89983864</v>
      </c>
      <c r="F35" s="72">
        <f t="shared" si="0"/>
        <v>315736</v>
      </c>
      <c r="G35" s="73">
        <f t="shared" si="1"/>
        <v>0.3508806867862443</v>
      </c>
    </row>
    <row r="36" spans="1:7" ht="4.5" customHeight="1">
      <c r="A36" s="74"/>
      <c r="B36" s="75"/>
      <c r="C36" s="12"/>
      <c r="D36" s="76"/>
      <c r="E36" s="76"/>
      <c r="F36" s="76"/>
      <c r="G36" s="77"/>
    </row>
    <row r="37" spans="1:7" ht="16.5" customHeight="1">
      <c r="A37" s="95" t="s">
        <v>72</v>
      </c>
      <c r="B37" s="22"/>
      <c r="C37" s="22"/>
      <c r="D37" s="22"/>
      <c r="E37" s="22"/>
      <c r="F37" s="22"/>
      <c r="G37" s="79"/>
    </row>
    <row r="38" spans="1:7" ht="16.5" customHeight="1">
      <c r="A38" s="95" t="s">
        <v>73</v>
      </c>
      <c r="B38" s="22"/>
      <c r="C38" s="22"/>
      <c r="D38" s="22"/>
      <c r="E38" s="22"/>
      <c r="F38" s="22"/>
      <c r="G38" s="22"/>
    </row>
    <row r="39" spans="1:7" ht="16.5" customHeight="1">
      <c r="A39" s="108" t="s">
        <v>70</v>
      </c>
      <c r="B39" s="80"/>
      <c r="C39" s="22"/>
      <c r="D39" s="22"/>
      <c r="E39" s="22"/>
      <c r="F39" s="22"/>
      <c r="G39" s="22"/>
    </row>
    <row r="40" spans="1:7" ht="16.5" customHeight="1">
      <c r="A40" s="22"/>
      <c r="B40" s="80"/>
      <c r="C40" s="22"/>
      <c r="D40" s="22"/>
      <c r="E40" s="22"/>
      <c r="F40" s="22"/>
      <c r="G40" s="22"/>
    </row>
  </sheetData>
  <mergeCells count="2">
    <mergeCell ref="B7:B8"/>
    <mergeCell ref="A3:G3"/>
  </mergeCells>
  <printOptions/>
  <pageMargins left="0.97" right="0.3937007874015748" top="0.7874015748031497" bottom="1.6535433070866143" header="0.5905511811023623" footer="0.1968503937007874"/>
  <pageSetup blackAndWhite="1" firstPageNumber="1" useFirstPageNumber="1" horizontalDpi="600" verticalDpi="600" orientation="portrait" paperSize="9" scale="104" r:id="rId1"/>
  <headerFooter alignWithMargins="0">
    <oddFooter>&amp;C１</oddFooter>
  </headerFooter>
</worksheet>
</file>

<file path=xl/worksheets/sheet2.xml><?xml version="1.0" encoding="utf-8"?>
<worksheet xmlns="http://schemas.openxmlformats.org/spreadsheetml/2006/main" xmlns:r="http://schemas.openxmlformats.org/officeDocument/2006/relationships">
  <sheetPr codeName="Sheet9"/>
  <dimension ref="A1:G40"/>
  <sheetViews>
    <sheetView showGridLines="0" view="pageBreakPreview" zoomScaleNormal="85" zoomScaleSheetLayoutView="100" workbookViewId="0" topLeftCell="A16">
      <selection activeCell="F35" sqref="F35"/>
    </sheetView>
  </sheetViews>
  <sheetFormatPr defaultColWidth="9.140625" defaultRowHeight="16.5" customHeight="1"/>
  <cols>
    <col min="1" max="1" width="3.28125" style="16" customWidth="1"/>
    <col min="2" max="2" width="12.57421875" style="36" bestFit="1" customWidth="1"/>
    <col min="3" max="3" width="3.28125" style="16" customWidth="1"/>
    <col min="4" max="7" width="17.28125" style="16" customWidth="1"/>
    <col min="8" max="8" width="15.8515625" style="16" customWidth="1"/>
    <col min="9" max="16384" width="10.28125" style="16" customWidth="1"/>
  </cols>
  <sheetData>
    <row r="1" ht="16.5" customHeight="1">
      <c r="G1" s="37"/>
    </row>
    <row r="3" spans="1:7" ht="16.5" customHeight="1">
      <c r="A3" s="129" t="s">
        <v>59</v>
      </c>
      <c r="B3" s="129"/>
      <c r="C3" s="129"/>
      <c r="D3" s="129"/>
      <c r="E3" s="129"/>
      <c r="F3" s="129"/>
      <c r="G3" s="129"/>
    </row>
    <row r="4" spans="4:5" ht="12.75" customHeight="1">
      <c r="D4" s="38"/>
      <c r="E4" s="106" t="s">
        <v>57</v>
      </c>
    </row>
    <row r="5" ht="12.75" customHeight="1">
      <c r="D5" s="39"/>
    </row>
    <row r="6" spans="1:7" ht="16.5" customHeight="1" thickBot="1">
      <c r="A6" s="40"/>
      <c r="B6" s="40"/>
      <c r="C6" s="40"/>
      <c r="D6" s="40"/>
      <c r="E6" s="40"/>
      <c r="F6" s="40"/>
      <c r="G6" s="41" t="s">
        <v>0</v>
      </c>
    </row>
    <row r="7" spans="1:7" s="48" customFormat="1" ht="16.5" customHeight="1">
      <c r="A7" s="42"/>
      <c r="B7" s="127" t="s">
        <v>1</v>
      </c>
      <c r="C7" s="43"/>
      <c r="D7" s="44" t="s">
        <v>62</v>
      </c>
      <c r="E7" s="45" t="s">
        <v>58</v>
      </c>
      <c r="F7" s="46" t="s">
        <v>2</v>
      </c>
      <c r="G7" s="47" t="s">
        <v>3</v>
      </c>
    </row>
    <row r="8" spans="1:7" ht="16.5" customHeight="1" thickBot="1">
      <c r="A8" s="49"/>
      <c r="B8" s="128"/>
      <c r="C8" s="50"/>
      <c r="D8" s="126" t="s">
        <v>64</v>
      </c>
      <c r="E8" s="52" t="s">
        <v>63</v>
      </c>
      <c r="F8" s="18" t="s">
        <v>42</v>
      </c>
      <c r="G8" s="53" t="s">
        <v>47</v>
      </c>
    </row>
    <row r="9" spans="1:7" ht="18.75" customHeight="1">
      <c r="A9" s="54"/>
      <c r="B9" s="55" t="s">
        <v>4</v>
      </c>
      <c r="C9" s="56"/>
      <c r="D9" s="57">
        <f>'当初比較'!D9</f>
        <v>8004428</v>
      </c>
      <c r="E9" s="58">
        <v>7453126</v>
      </c>
      <c r="F9" s="59">
        <f aca="true" t="shared" si="0" ref="F9:F35">D9-E9</f>
        <v>551302</v>
      </c>
      <c r="G9" s="60">
        <f aca="true" t="shared" si="1" ref="G9:G35">F9/E9*100</f>
        <v>7.396923116555389</v>
      </c>
    </row>
    <row r="10" spans="1:7" ht="18.75" customHeight="1">
      <c r="A10" s="61"/>
      <c r="B10" s="20" t="s">
        <v>5</v>
      </c>
      <c r="C10" s="17"/>
      <c r="D10" s="62">
        <f>'当初比較'!D10</f>
        <v>3469976</v>
      </c>
      <c r="E10" s="63">
        <v>3722176</v>
      </c>
      <c r="F10" s="64">
        <f t="shared" si="0"/>
        <v>-252200</v>
      </c>
      <c r="G10" s="65">
        <f t="shared" si="1"/>
        <v>-6.775606526934783</v>
      </c>
    </row>
    <row r="11" spans="1:7" ht="18.75" customHeight="1">
      <c r="A11" s="61"/>
      <c r="B11" s="20" t="s">
        <v>6</v>
      </c>
      <c r="C11" s="17"/>
      <c r="D11" s="62">
        <f>'当初比較'!D11</f>
        <v>3461636</v>
      </c>
      <c r="E11" s="63">
        <v>3439212</v>
      </c>
      <c r="F11" s="64">
        <f t="shared" si="0"/>
        <v>22424</v>
      </c>
      <c r="G11" s="65">
        <f t="shared" si="1"/>
        <v>0.6520098208543119</v>
      </c>
    </row>
    <row r="12" spans="1:7" ht="18.75" customHeight="1">
      <c r="A12" s="61"/>
      <c r="B12" s="20" t="s">
        <v>7</v>
      </c>
      <c r="C12" s="17"/>
      <c r="D12" s="62">
        <f>'当初比較'!D12</f>
        <v>3439147</v>
      </c>
      <c r="E12" s="63">
        <v>3264213</v>
      </c>
      <c r="F12" s="64">
        <f t="shared" si="0"/>
        <v>174934</v>
      </c>
      <c r="G12" s="65">
        <f t="shared" si="1"/>
        <v>5.359147825218514</v>
      </c>
    </row>
    <row r="13" spans="1:7" ht="18.75" customHeight="1">
      <c r="A13" s="61"/>
      <c r="B13" s="20" t="s">
        <v>8</v>
      </c>
      <c r="C13" s="17"/>
      <c r="D13" s="62">
        <f>'当初比較'!D13</f>
        <v>7228584</v>
      </c>
      <c r="E13" s="63">
        <v>7194666</v>
      </c>
      <c r="F13" s="64">
        <f t="shared" si="0"/>
        <v>33918</v>
      </c>
      <c r="G13" s="65">
        <f t="shared" si="1"/>
        <v>0.47143258630768964</v>
      </c>
    </row>
    <row r="14" spans="1:7" ht="18.75" customHeight="1">
      <c r="A14" s="61"/>
      <c r="B14" s="20" t="s">
        <v>9</v>
      </c>
      <c r="C14" s="17"/>
      <c r="D14" s="62">
        <f>'当初比較'!D14</f>
        <v>7560657</v>
      </c>
      <c r="E14" s="63">
        <v>7674778</v>
      </c>
      <c r="F14" s="64">
        <f t="shared" si="0"/>
        <v>-114121</v>
      </c>
      <c r="G14" s="65">
        <f t="shared" si="1"/>
        <v>-1.4869615772599547</v>
      </c>
    </row>
    <row r="15" spans="1:7" ht="18.75" customHeight="1">
      <c r="A15" s="61"/>
      <c r="B15" s="20" t="s">
        <v>10</v>
      </c>
      <c r="C15" s="17"/>
      <c r="D15" s="62">
        <f>'当初比較'!D15</f>
        <v>7889179</v>
      </c>
      <c r="E15" s="63">
        <v>7985355</v>
      </c>
      <c r="F15" s="64">
        <f t="shared" si="0"/>
        <v>-96176</v>
      </c>
      <c r="G15" s="65">
        <f t="shared" si="1"/>
        <v>-1.2044048135618266</v>
      </c>
    </row>
    <row r="16" spans="1:7" ht="18.75" customHeight="1">
      <c r="A16" s="61"/>
      <c r="B16" s="20" t="s">
        <v>11</v>
      </c>
      <c r="C16" s="17"/>
      <c r="D16" s="62">
        <f>'当初比較'!D16</f>
        <v>12522289</v>
      </c>
      <c r="E16" s="63">
        <v>12412269</v>
      </c>
      <c r="F16" s="64">
        <f t="shared" si="0"/>
        <v>110020</v>
      </c>
      <c r="G16" s="65">
        <f t="shared" si="1"/>
        <v>0.8863810476553481</v>
      </c>
    </row>
    <row r="17" spans="1:7" ht="18.75" customHeight="1">
      <c r="A17" s="61"/>
      <c r="B17" s="20" t="s">
        <v>12</v>
      </c>
      <c r="C17" s="17"/>
      <c r="D17" s="62">
        <f>'当初比較'!D17</f>
        <v>1492948</v>
      </c>
      <c r="E17" s="63">
        <v>1540522</v>
      </c>
      <c r="F17" s="64">
        <f t="shared" si="0"/>
        <v>-47574</v>
      </c>
      <c r="G17" s="65">
        <f t="shared" si="1"/>
        <v>-3.0881740085503484</v>
      </c>
    </row>
    <row r="18" spans="1:7" ht="18.75" customHeight="1">
      <c r="A18" s="61"/>
      <c r="B18" s="20" t="s">
        <v>13</v>
      </c>
      <c r="C18" s="17"/>
      <c r="D18" s="62">
        <f>'当初比較'!D18</f>
        <v>1404064</v>
      </c>
      <c r="E18" s="63">
        <v>1338594</v>
      </c>
      <c r="F18" s="64">
        <f t="shared" si="0"/>
        <v>65470</v>
      </c>
      <c r="G18" s="65">
        <f t="shared" si="1"/>
        <v>4.89095274594089</v>
      </c>
    </row>
    <row r="19" spans="1:7" ht="18.75" customHeight="1">
      <c r="A19" s="61"/>
      <c r="B19" s="20" t="s">
        <v>14</v>
      </c>
      <c r="C19" s="17"/>
      <c r="D19" s="62">
        <f>'当初比較'!D19</f>
        <v>1288776</v>
      </c>
      <c r="E19" s="63">
        <v>1337768</v>
      </c>
      <c r="F19" s="64">
        <f t="shared" si="0"/>
        <v>-48992</v>
      </c>
      <c r="G19" s="65">
        <f t="shared" si="1"/>
        <v>-3.6622194580824177</v>
      </c>
    </row>
    <row r="20" spans="1:7" ht="18.75" customHeight="1">
      <c r="A20" s="61"/>
      <c r="B20" s="20" t="s">
        <v>15</v>
      </c>
      <c r="C20" s="17"/>
      <c r="D20" s="62">
        <f>'当初比較'!D20</f>
        <v>2352076</v>
      </c>
      <c r="E20" s="63">
        <v>2396093</v>
      </c>
      <c r="F20" s="64">
        <f t="shared" si="0"/>
        <v>-44017</v>
      </c>
      <c r="G20" s="65">
        <f t="shared" si="1"/>
        <v>-1.8370322020055148</v>
      </c>
    </row>
    <row r="21" spans="1:7" ht="18.75" customHeight="1">
      <c r="A21" s="61"/>
      <c r="B21" s="20" t="s">
        <v>16</v>
      </c>
      <c r="C21" s="17"/>
      <c r="D21" s="62">
        <f>'当初比較'!D21</f>
        <v>2111709</v>
      </c>
      <c r="E21" s="63">
        <v>2158121</v>
      </c>
      <c r="F21" s="64">
        <f t="shared" si="0"/>
        <v>-46412</v>
      </c>
      <c r="G21" s="65">
        <f t="shared" si="1"/>
        <v>-2.1505745043952587</v>
      </c>
    </row>
    <row r="22" spans="1:7" ht="18.75" customHeight="1">
      <c r="A22" s="61"/>
      <c r="B22" s="20" t="s">
        <v>17</v>
      </c>
      <c r="C22" s="17"/>
      <c r="D22" s="62">
        <f>'当初比較'!D22</f>
        <v>6006039</v>
      </c>
      <c r="E22" s="63">
        <v>5270515</v>
      </c>
      <c r="F22" s="64">
        <f t="shared" si="0"/>
        <v>735524</v>
      </c>
      <c r="G22" s="65">
        <f t="shared" si="1"/>
        <v>13.95544837648693</v>
      </c>
    </row>
    <row r="23" spans="1:7" ht="18.75" customHeight="1">
      <c r="A23" s="61"/>
      <c r="B23" s="20" t="s">
        <v>18</v>
      </c>
      <c r="C23" s="17"/>
      <c r="D23" s="62">
        <f>'当初比較'!D23</f>
        <v>1463069</v>
      </c>
      <c r="E23" s="63">
        <v>1469341</v>
      </c>
      <c r="F23" s="64">
        <f t="shared" si="0"/>
        <v>-6272</v>
      </c>
      <c r="G23" s="65">
        <f t="shared" si="1"/>
        <v>-0.42685802682971485</v>
      </c>
    </row>
    <row r="24" spans="1:7" ht="18.75" customHeight="1">
      <c r="A24" s="61"/>
      <c r="B24" s="20" t="s">
        <v>19</v>
      </c>
      <c r="C24" s="17"/>
      <c r="D24" s="62">
        <f>'当初比較'!D24</f>
        <v>2844132</v>
      </c>
      <c r="E24" s="63">
        <v>2826560</v>
      </c>
      <c r="F24" s="64">
        <f t="shared" si="0"/>
        <v>17572</v>
      </c>
      <c r="G24" s="65">
        <f t="shared" si="1"/>
        <v>0.6216744028076532</v>
      </c>
    </row>
    <row r="25" spans="1:7" ht="18.75" customHeight="1">
      <c r="A25" s="61"/>
      <c r="B25" s="20" t="s">
        <v>20</v>
      </c>
      <c r="C25" s="17"/>
      <c r="D25" s="62">
        <f>'当初比較'!D25</f>
        <v>4261306</v>
      </c>
      <c r="E25" s="63">
        <v>4246629</v>
      </c>
      <c r="F25" s="64">
        <f t="shared" si="0"/>
        <v>14677</v>
      </c>
      <c r="G25" s="65">
        <f t="shared" si="1"/>
        <v>0.3456153104026747</v>
      </c>
    </row>
    <row r="26" spans="1:7" ht="18.75" customHeight="1">
      <c r="A26" s="61"/>
      <c r="B26" s="20" t="s">
        <v>21</v>
      </c>
      <c r="C26" s="17"/>
      <c r="D26" s="62">
        <f>'当初比較'!D26</f>
        <v>247087</v>
      </c>
      <c r="E26" s="63">
        <v>285561</v>
      </c>
      <c r="F26" s="64">
        <f t="shared" si="0"/>
        <v>-38474</v>
      </c>
      <c r="G26" s="66">
        <f t="shared" si="1"/>
        <v>-13.473128333350843</v>
      </c>
    </row>
    <row r="27" spans="1:7" ht="18.75" customHeight="1">
      <c r="A27" s="61"/>
      <c r="B27" s="20" t="s">
        <v>22</v>
      </c>
      <c r="C27" s="17"/>
      <c r="D27" s="62">
        <f>'当初比較'!D27</f>
        <v>881984</v>
      </c>
      <c r="E27" s="63">
        <v>851094</v>
      </c>
      <c r="F27" s="64">
        <f t="shared" si="0"/>
        <v>30890</v>
      </c>
      <c r="G27" s="65">
        <f t="shared" si="1"/>
        <v>3.6294463361273843</v>
      </c>
    </row>
    <row r="28" spans="1:7" ht="18.75" customHeight="1">
      <c r="A28" s="61"/>
      <c r="B28" s="20" t="s">
        <v>23</v>
      </c>
      <c r="C28" s="17"/>
      <c r="D28" s="62">
        <f>'当初比較'!D28</f>
        <v>1553574</v>
      </c>
      <c r="E28" s="63">
        <v>1677916</v>
      </c>
      <c r="F28" s="64">
        <f t="shared" si="0"/>
        <v>-124342</v>
      </c>
      <c r="G28" s="65">
        <f t="shared" si="1"/>
        <v>-7.410502075193276</v>
      </c>
    </row>
    <row r="29" spans="1:7" ht="18.75" customHeight="1">
      <c r="A29" s="61"/>
      <c r="B29" s="20" t="s">
        <v>24</v>
      </c>
      <c r="C29" s="17"/>
      <c r="D29" s="62">
        <f>'当初比較'!D29</f>
        <v>1551105</v>
      </c>
      <c r="E29" s="63">
        <v>1474349</v>
      </c>
      <c r="F29" s="64">
        <f t="shared" si="0"/>
        <v>76756</v>
      </c>
      <c r="G29" s="65">
        <f t="shared" si="1"/>
        <v>5.206094350794825</v>
      </c>
    </row>
    <row r="30" spans="1:7" ht="18.75" customHeight="1">
      <c r="A30" s="61"/>
      <c r="B30" s="20" t="s">
        <v>25</v>
      </c>
      <c r="C30" s="17"/>
      <c r="D30" s="62">
        <f>'当初比較'!D30</f>
        <v>1577946</v>
      </c>
      <c r="E30" s="63">
        <v>1550502</v>
      </c>
      <c r="F30" s="64">
        <f t="shared" si="0"/>
        <v>27444</v>
      </c>
      <c r="G30" s="65">
        <f t="shared" si="1"/>
        <v>1.7700073911546068</v>
      </c>
    </row>
    <row r="31" spans="1:7" ht="18.75" customHeight="1">
      <c r="A31" s="61"/>
      <c r="B31" s="20" t="s">
        <v>26</v>
      </c>
      <c r="C31" s="17"/>
      <c r="D31" s="62">
        <f>'当初比較'!D31</f>
        <v>4229039</v>
      </c>
      <c r="E31" s="63">
        <v>4212853</v>
      </c>
      <c r="F31" s="64">
        <f t="shared" si="0"/>
        <v>16186</v>
      </c>
      <c r="G31" s="65">
        <f t="shared" si="1"/>
        <v>0.38420519301290595</v>
      </c>
    </row>
    <row r="32" spans="1:7" ht="18.75" customHeight="1" thickBot="1">
      <c r="A32" s="67"/>
      <c r="B32" s="68" t="s">
        <v>27</v>
      </c>
      <c r="C32" s="69"/>
      <c r="D32" s="70">
        <f>'当初比較'!D32</f>
        <v>3458850</v>
      </c>
      <c r="E32" s="71">
        <v>3607704</v>
      </c>
      <c r="F32" s="72">
        <f t="shared" si="0"/>
        <v>-148854</v>
      </c>
      <c r="G32" s="73">
        <f t="shared" si="1"/>
        <v>-4.126003685446477</v>
      </c>
    </row>
    <row r="33" spans="1:7" ht="18.75" customHeight="1">
      <c r="A33" s="54"/>
      <c r="B33" s="55" t="s">
        <v>28</v>
      </c>
      <c r="C33" s="56"/>
      <c r="D33" s="109">
        <f>SUM(D9:D16)</f>
        <v>53575896</v>
      </c>
      <c r="E33" s="110">
        <f>SUM(E9:E16)</f>
        <v>53145795</v>
      </c>
      <c r="F33" s="59">
        <f t="shared" si="0"/>
        <v>430101</v>
      </c>
      <c r="G33" s="60">
        <f t="shared" si="1"/>
        <v>0.8092850996019535</v>
      </c>
    </row>
    <row r="34" spans="1:7" ht="18.75" customHeight="1">
      <c r="A34" s="61"/>
      <c r="B34" s="20" t="s">
        <v>29</v>
      </c>
      <c r="C34" s="17"/>
      <c r="D34" s="111">
        <f>SUM(D17:D32)</f>
        <v>36723704</v>
      </c>
      <c r="E34" s="112">
        <f>SUM(E17:E32)</f>
        <v>36244122</v>
      </c>
      <c r="F34" s="64">
        <f t="shared" si="0"/>
        <v>479582</v>
      </c>
      <c r="G34" s="65">
        <f t="shared" si="1"/>
        <v>1.3231993866481302</v>
      </c>
    </row>
    <row r="35" spans="1:7" ht="18.75" customHeight="1" thickBot="1">
      <c r="A35" s="67"/>
      <c r="B35" s="68" t="s">
        <v>30</v>
      </c>
      <c r="C35" s="69"/>
      <c r="D35" s="113">
        <f>SUM(D33,D34)</f>
        <v>90299600</v>
      </c>
      <c r="E35" s="114">
        <f>SUM(E33:E34)</f>
        <v>89389917</v>
      </c>
      <c r="F35" s="72">
        <f t="shared" si="0"/>
        <v>909683</v>
      </c>
      <c r="G35" s="73">
        <f t="shared" si="1"/>
        <v>1.0176572823084733</v>
      </c>
    </row>
    <row r="36" spans="1:7" ht="4.5" customHeight="1">
      <c r="A36" s="74"/>
      <c r="B36" s="75"/>
      <c r="C36" s="12"/>
      <c r="D36" s="76"/>
      <c r="E36" s="76"/>
      <c r="F36" s="76"/>
      <c r="G36" s="77"/>
    </row>
    <row r="37" spans="1:7" ht="16.5" customHeight="1">
      <c r="A37" s="78"/>
      <c r="B37" s="22"/>
      <c r="C37" s="22"/>
      <c r="D37" s="22"/>
      <c r="E37" s="22"/>
      <c r="F37" s="22"/>
      <c r="G37" s="79"/>
    </row>
    <row r="38" spans="1:7" ht="16.5" customHeight="1">
      <c r="A38" s="78"/>
      <c r="B38" s="22"/>
      <c r="C38" s="22"/>
      <c r="D38" s="22"/>
      <c r="E38" s="22"/>
      <c r="F38" s="22"/>
      <c r="G38" s="22"/>
    </row>
    <row r="39" spans="1:7" ht="16.5" customHeight="1">
      <c r="A39" s="22"/>
      <c r="B39" s="80"/>
      <c r="C39" s="22"/>
      <c r="D39" s="22"/>
      <c r="E39" s="22"/>
      <c r="F39" s="22"/>
      <c r="G39" s="22"/>
    </row>
    <row r="40" spans="1:7" ht="16.5" customHeight="1">
      <c r="A40" s="22"/>
      <c r="B40" s="80"/>
      <c r="C40" s="22"/>
      <c r="D40" s="22"/>
      <c r="E40" s="22"/>
      <c r="F40" s="22"/>
      <c r="G40" s="22"/>
    </row>
  </sheetData>
  <mergeCells count="2">
    <mergeCell ref="B7:B8"/>
    <mergeCell ref="A3:G3"/>
  </mergeCells>
  <printOptions/>
  <pageMargins left="0.97" right="0.3937007874015748" top="0.7874015748031497" bottom="1.6535433070866143" header="0.5905511811023623" footer="0.1968503937007874"/>
  <pageSetup blackAndWhite="1" firstPageNumber="1" useFirstPageNumber="1" horizontalDpi="600" verticalDpi="600" orientation="portrait" paperSize="9" scale="105" r:id="rId1"/>
  <headerFooter alignWithMargins="0">
    <oddFooter>&amp;C２</oddFooter>
  </headerFooter>
</worksheet>
</file>

<file path=xl/worksheets/sheet3.xml><?xml version="1.0" encoding="utf-8"?>
<worksheet xmlns="http://schemas.openxmlformats.org/spreadsheetml/2006/main" xmlns:r="http://schemas.openxmlformats.org/officeDocument/2006/relationships">
  <sheetPr codeName="Sheet6"/>
  <dimension ref="A1:G40"/>
  <sheetViews>
    <sheetView showGridLines="0" view="pageBreakPreview" zoomScaleNormal="85" zoomScaleSheetLayoutView="100" workbookViewId="0" topLeftCell="A25">
      <selection activeCell="A38" sqref="A38"/>
    </sheetView>
  </sheetViews>
  <sheetFormatPr defaultColWidth="9.140625" defaultRowHeight="16.5" customHeight="1"/>
  <cols>
    <col min="1" max="1" width="3.28125" style="16" customWidth="1"/>
    <col min="2" max="2" width="12.57421875" style="36" bestFit="1" customWidth="1"/>
    <col min="3" max="3" width="3.28125" style="16" customWidth="1"/>
    <col min="4" max="7" width="17.28125" style="16" customWidth="1"/>
    <col min="8" max="16384" width="10.28125" style="16" customWidth="1"/>
  </cols>
  <sheetData>
    <row r="1" spans="6:7" ht="16.5" customHeight="1">
      <c r="F1" s="130"/>
      <c r="G1" s="130"/>
    </row>
    <row r="2" spans="6:7" ht="16.5" customHeight="1">
      <c r="F2" s="83"/>
      <c r="G2" s="83"/>
    </row>
    <row r="3" spans="1:7" ht="16.5" customHeight="1">
      <c r="A3" s="129" t="s">
        <v>66</v>
      </c>
      <c r="B3" s="129"/>
      <c r="C3" s="129"/>
      <c r="D3" s="129"/>
      <c r="E3" s="129"/>
      <c r="F3" s="129"/>
      <c r="G3" s="129"/>
    </row>
    <row r="4" spans="3:5" ht="12.75" customHeight="1">
      <c r="C4" s="81"/>
      <c r="E4" s="106"/>
    </row>
    <row r="5" ht="12.75" customHeight="1">
      <c r="D5" s="82"/>
    </row>
    <row r="6" spans="1:7" ht="16.5" customHeight="1" thickBot="1">
      <c r="A6" s="40"/>
      <c r="B6" s="40"/>
      <c r="C6" s="40"/>
      <c r="D6" s="40"/>
      <c r="E6" s="40"/>
      <c r="F6" s="40"/>
      <c r="G6" s="41" t="s">
        <v>52</v>
      </c>
    </row>
    <row r="7" spans="1:7" s="48" customFormat="1" ht="16.5" customHeight="1">
      <c r="A7" s="42"/>
      <c r="B7" s="127" t="s">
        <v>31</v>
      </c>
      <c r="C7" s="43"/>
      <c r="D7" s="44" t="s">
        <v>46</v>
      </c>
      <c r="E7" s="131"/>
      <c r="F7" s="133"/>
      <c r="G7" s="135"/>
    </row>
    <row r="8" spans="1:7" ht="16.5" customHeight="1" thickBot="1">
      <c r="A8" s="49"/>
      <c r="B8" s="128"/>
      <c r="C8" s="50"/>
      <c r="D8" s="52" t="s">
        <v>65</v>
      </c>
      <c r="E8" s="132"/>
      <c r="F8" s="134"/>
      <c r="G8" s="136"/>
    </row>
    <row r="9" spans="1:7" ht="18.75" customHeight="1">
      <c r="A9" s="54"/>
      <c r="B9" s="55" t="s">
        <v>4</v>
      </c>
      <c r="C9" s="56"/>
      <c r="D9" s="84">
        <v>4949666</v>
      </c>
      <c r="E9" s="96"/>
      <c r="F9" s="97"/>
      <c r="G9" s="98"/>
    </row>
    <row r="10" spans="1:7" ht="18.75" customHeight="1">
      <c r="A10" s="61"/>
      <c r="B10" s="20" t="s">
        <v>5</v>
      </c>
      <c r="C10" s="17"/>
      <c r="D10" s="85">
        <v>1066341</v>
      </c>
      <c r="E10" s="99"/>
      <c r="F10" s="100"/>
      <c r="G10" s="101"/>
    </row>
    <row r="11" spans="1:7" ht="18.75" customHeight="1">
      <c r="A11" s="61"/>
      <c r="B11" s="20" t="s">
        <v>6</v>
      </c>
      <c r="C11" s="17"/>
      <c r="D11" s="85">
        <v>711830</v>
      </c>
      <c r="E11" s="99"/>
      <c r="F11" s="100"/>
      <c r="G11" s="101"/>
    </row>
    <row r="12" spans="1:7" ht="18.75" customHeight="1">
      <c r="A12" s="61"/>
      <c r="B12" s="20" t="s">
        <v>7</v>
      </c>
      <c r="C12" s="17"/>
      <c r="D12" s="85">
        <v>838218</v>
      </c>
      <c r="E12" s="99"/>
      <c r="F12" s="100"/>
      <c r="G12" s="101"/>
    </row>
    <row r="13" spans="1:7" ht="18.75" customHeight="1">
      <c r="A13" s="61"/>
      <c r="B13" s="20" t="s">
        <v>8</v>
      </c>
      <c r="C13" s="17"/>
      <c r="D13" s="85">
        <v>858762</v>
      </c>
      <c r="E13" s="99"/>
      <c r="F13" s="100"/>
      <c r="G13" s="101"/>
    </row>
    <row r="14" spans="1:7" ht="18.75" customHeight="1">
      <c r="A14" s="61"/>
      <c r="B14" s="20" t="s">
        <v>9</v>
      </c>
      <c r="C14" s="17"/>
      <c r="D14" s="85">
        <v>795201</v>
      </c>
      <c r="E14" s="99"/>
      <c r="F14" s="100"/>
      <c r="G14" s="101"/>
    </row>
    <row r="15" spans="1:7" ht="18.75" customHeight="1">
      <c r="A15" s="61"/>
      <c r="B15" s="20" t="s">
        <v>10</v>
      </c>
      <c r="C15" s="17"/>
      <c r="D15" s="85">
        <v>701364</v>
      </c>
      <c r="E15" s="99"/>
      <c r="F15" s="100"/>
      <c r="G15" s="101"/>
    </row>
    <row r="16" spans="1:7" ht="18.75" customHeight="1">
      <c r="A16" s="61"/>
      <c r="B16" s="20" t="s">
        <v>11</v>
      </c>
      <c r="C16" s="17"/>
      <c r="D16" s="85">
        <v>865738</v>
      </c>
      <c r="E16" s="99"/>
      <c r="F16" s="100"/>
      <c r="G16" s="101"/>
    </row>
    <row r="17" spans="1:7" ht="18.75" customHeight="1">
      <c r="A17" s="61"/>
      <c r="B17" s="20" t="s">
        <v>12</v>
      </c>
      <c r="C17" s="17"/>
      <c r="D17" s="85">
        <v>130761</v>
      </c>
      <c r="E17" s="99"/>
      <c r="F17" s="100"/>
      <c r="G17" s="101"/>
    </row>
    <row r="18" spans="1:7" ht="18.75" customHeight="1">
      <c r="A18" s="61"/>
      <c r="B18" s="20" t="s">
        <v>13</v>
      </c>
      <c r="C18" s="17"/>
      <c r="D18" s="85">
        <v>81663</v>
      </c>
      <c r="E18" s="99"/>
      <c r="F18" s="100"/>
      <c r="G18" s="101"/>
    </row>
    <row r="19" spans="1:7" ht="18.75" customHeight="1">
      <c r="A19" s="61"/>
      <c r="B19" s="20" t="s">
        <v>14</v>
      </c>
      <c r="C19" s="17"/>
      <c r="D19" s="85">
        <v>84826</v>
      </c>
      <c r="E19" s="99"/>
      <c r="F19" s="100"/>
      <c r="G19" s="101"/>
    </row>
    <row r="20" spans="1:7" ht="18.75" customHeight="1">
      <c r="A20" s="61"/>
      <c r="B20" s="20" t="s">
        <v>15</v>
      </c>
      <c r="C20" s="17"/>
      <c r="D20" s="85">
        <v>441847</v>
      </c>
      <c r="E20" s="99"/>
      <c r="F20" s="100"/>
      <c r="G20" s="101"/>
    </row>
    <row r="21" spans="1:7" ht="18.75" customHeight="1">
      <c r="A21" s="61"/>
      <c r="B21" s="20" t="s">
        <v>16</v>
      </c>
      <c r="C21" s="17"/>
      <c r="D21" s="85">
        <v>167467</v>
      </c>
      <c r="E21" s="99"/>
      <c r="F21" s="100"/>
      <c r="G21" s="101"/>
    </row>
    <row r="22" spans="1:7" ht="18.75" customHeight="1">
      <c r="A22" s="61"/>
      <c r="B22" s="20" t="s">
        <v>17</v>
      </c>
      <c r="C22" s="17"/>
      <c r="D22" s="85">
        <v>394934</v>
      </c>
      <c r="E22" s="99"/>
      <c r="F22" s="100"/>
      <c r="G22" s="101"/>
    </row>
    <row r="23" spans="1:7" ht="18.75" customHeight="1">
      <c r="A23" s="61"/>
      <c r="B23" s="20" t="s">
        <v>18</v>
      </c>
      <c r="C23" s="17"/>
      <c r="D23" s="85">
        <v>113106</v>
      </c>
      <c r="E23" s="99"/>
      <c r="F23" s="100"/>
      <c r="G23" s="101"/>
    </row>
    <row r="24" spans="1:7" ht="18.75" customHeight="1">
      <c r="A24" s="61"/>
      <c r="B24" s="20" t="s">
        <v>19</v>
      </c>
      <c r="C24" s="17"/>
      <c r="D24" s="85">
        <v>201692</v>
      </c>
      <c r="E24" s="99"/>
      <c r="F24" s="100"/>
      <c r="G24" s="101"/>
    </row>
    <row r="25" spans="1:7" ht="18.75" customHeight="1">
      <c r="A25" s="61"/>
      <c r="B25" s="20" t="s">
        <v>32</v>
      </c>
      <c r="C25" s="17"/>
      <c r="D25" s="85">
        <v>290727</v>
      </c>
      <c r="E25" s="99"/>
      <c r="F25" s="100"/>
      <c r="G25" s="101"/>
    </row>
    <row r="26" spans="1:7" ht="18.75" customHeight="1">
      <c r="A26" s="61"/>
      <c r="B26" s="20" t="s">
        <v>21</v>
      </c>
      <c r="C26" s="17"/>
      <c r="D26" s="85">
        <v>293311</v>
      </c>
      <c r="E26" s="99"/>
      <c r="F26" s="100"/>
      <c r="G26" s="101"/>
    </row>
    <row r="27" spans="1:7" ht="18.75" customHeight="1">
      <c r="A27" s="61"/>
      <c r="B27" s="20" t="s">
        <v>22</v>
      </c>
      <c r="C27" s="17"/>
      <c r="D27" s="85">
        <v>423823</v>
      </c>
      <c r="E27" s="99"/>
      <c r="F27" s="100"/>
      <c r="G27" s="101"/>
    </row>
    <row r="28" spans="1:7" ht="18.75" customHeight="1">
      <c r="A28" s="61"/>
      <c r="B28" s="20" t="s">
        <v>23</v>
      </c>
      <c r="C28" s="17"/>
      <c r="D28" s="85">
        <v>544086</v>
      </c>
      <c r="E28" s="99"/>
      <c r="F28" s="100"/>
      <c r="G28" s="101"/>
    </row>
    <row r="29" spans="1:7" ht="18.75" customHeight="1">
      <c r="A29" s="61"/>
      <c r="B29" s="20" t="s">
        <v>24</v>
      </c>
      <c r="C29" s="17"/>
      <c r="D29" s="85">
        <v>272451</v>
      </c>
      <c r="E29" s="99"/>
      <c r="F29" s="100"/>
      <c r="G29" s="101"/>
    </row>
    <row r="30" spans="1:7" ht="18.75" customHeight="1">
      <c r="A30" s="61"/>
      <c r="B30" s="20" t="s">
        <v>25</v>
      </c>
      <c r="C30" s="17"/>
      <c r="D30" s="85">
        <v>227573</v>
      </c>
      <c r="E30" s="99"/>
      <c r="F30" s="100"/>
      <c r="G30" s="101"/>
    </row>
    <row r="31" spans="1:7" ht="18.75" customHeight="1">
      <c r="A31" s="61"/>
      <c r="B31" s="20" t="s">
        <v>26</v>
      </c>
      <c r="C31" s="17"/>
      <c r="D31" s="85">
        <v>297212</v>
      </c>
      <c r="E31" s="99"/>
      <c r="F31" s="100"/>
      <c r="G31" s="101"/>
    </row>
    <row r="32" spans="1:7" ht="18.75" customHeight="1" thickBot="1">
      <c r="A32" s="67"/>
      <c r="B32" s="68" t="s">
        <v>27</v>
      </c>
      <c r="C32" s="69"/>
      <c r="D32" s="86">
        <v>317466</v>
      </c>
      <c r="E32" s="102"/>
      <c r="F32" s="103"/>
      <c r="G32" s="104"/>
    </row>
    <row r="33" spans="1:7" ht="18.75" customHeight="1">
      <c r="A33" s="54"/>
      <c r="B33" s="55" t="s">
        <v>28</v>
      </c>
      <c r="C33" s="56"/>
      <c r="D33" s="115">
        <f>SUM(D9:D16)</f>
        <v>10787120</v>
      </c>
      <c r="E33" s="97"/>
      <c r="F33" s="97"/>
      <c r="G33" s="98"/>
    </row>
    <row r="34" spans="1:7" ht="18.75" customHeight="1">
      <c r="A34" s="61"/>
      <c r="B34" s="20" t="s">
        <v>29</v>
      </c>
      <c r="C34" s="17"/>
      <c r="D34" s="116">
        <f>SUM(D17:D32)</f>
        <v>4282945</v>
      </c>
      <c r="E34" s="100"/>
      <c r="F34" s="100"/>
      <c r="G34" s="101"/>
    </row>
    <row r="35" spans="1:7" ht="18.75" customHeight="1" thickBot="1">
      <c r="A35" s="67"/>
      <c r="B35" s="68" t="s">
        <v>30</v>
      </c>
      <c r="C35" s="69"/>
      <c r="D35" s="117">
        <f>SUM(D33,D34)</f>
        <v>15070065</v>
      </c>
      <c r="E35" s="103"/>
      <c r="F35" s="103"/>
      <c r="G35" s="104"/>
    </row>
    <row r="36" spans="1:7" ht="3.75" customHeight="1">
      <c r="A36" s="74"/>
      <c r="B36" s="75"/>
      <c r="C36" s="12"/>
      <c r="D36" s="12"/>
      <c r="E36" s="12"/>
      <c r="F36" s="12"/>
      <c r="G36" s="87"/>
    </row>
    <row r="37" spans="1:7" ht="16.5" customHeight="1">
      <c r="A37" s="105" t="s">
        <v>67</v>
      </c>
      <c r="B37" s="16"/>
      <c r="G37" s="88"/>
    </row>
    <row r="38" ht="16.5" customHeight="1">
      <c r="B38" s="16"/>
    </row>
    <row r="39" ht="16.5" customHeight="1">
      <c r="C39" s="36"/>
    </row>
    <row r="40" spans="4:7" ht="16.5" customHeight="1">
      <c r="D40" s="12"/>
      <c r="G40" s="88"/>
    </row>
  </sheetData>
  <mergeCells count="6">
    <mergeCell ref="B7:B8"/>
    <mergeCell ref="F1:G1"/>
    <mergeCell ref="E7:E8"/>
    <mergeCell ref="F7:F8"/>
    <mergeCell ref="G7:G8"/>
    <mergeCell ref="A3:G3"/>
  </mergeCells>
  <printOptions horizontalCentered="1"/>
  <pageMargins left="0.57" right="0.1968503937007874" top="0.7874015748031497" bottom="0.3937007874015748" header="0.5905511811023623" footer="0.1968503937007874"/>
  <pageSetup blackAndWhite="1" firstPageNumber="2" useFirstPageNumber="1" horizontalDpi="600" verticalDpi="600" orientation="portrait" paperSize="9" scale="105" r:id="rId1"/>
  <headerFooter alignWithMargins="0">
    <oddFooter>&amp;C３</oddFooter>
  </headerFooter>
</worksheet>
</file>

<file path=xl/worksheets/sheet4.xml><?xml version="1.0" encoding="utf-8"?>
<worksheet xmlns="http://schemas.openxmlformats.org/spreadsheetml/2006/main" xmlns:r="http://schemas.openxmlformats.org/officeDocument/2006/relationships">
  <sheetPr codeName="Sheet8"/>
  <dimension ref="A1:G41"/>
  <sheetViews>
    <sheetView showGridLines="0" view="pageBreakPreview" zoomScaleSheetLayoutView="100" workbookViewId="0" topLeftCell="A1">
      <selection activeCell="G26" sqref="G26"/>
    </sheetView>
  </sheetViews>
  <sheetFormatPr defaultColWidth="9.140625" defaultRowHeight="16.5" customHeight="1"/>
  <cols>
    <col min="1" max="1" width="3.28125" style="1" customWidth="1"/>
    <col min="2" max="2" width="12.57421875" style="23" bestFit="1" customWidth="1"/>
    <col min="3" max="3" width="3.28125" style="1" customWidth="1"/>
    <col min="4" max="7" width="17.28125" style="1" customWidth="1"/>
    <col min="8" max="16384" width="10.28125" style="1" customWidth="1"/>
  </cols>
  <sheetData>
    <row r="1" ht="16.5" customHeight="1">
      <c r="G1" s="24"/>
    </row>
    <row r="3" spans="1:7" ht="16.5" customHeight="1">
      <c r="A3" s="139" t="s">
        <v>68</v>
      </c>
      <c r="B3" s="139"/>
      <c r="C3" s="139"/>
      <c r="D3" s="139"/>
      <c r="E3" s="139"/>
      <c r="F3" s="139"/>
      <c r="G3" s="139"/>
    </row>
    <row r="4" spans="1:7" ht="12.75" customHeight="1">
      <c r="A4" s="19"/>
      <c r="B4" s="19"/>
      <c r="C4" s="19"/>
      <c r="D4" s="19"/>
      <c r="E4" s="107" t="s">
        <v>56</v>
      </c>
      <c r="F4" s="19"/>
      <c r="G4" s="19"/>
    </row>
    <row r="5" spans="1:4" ht="12.75" customHeight="1">
      <c r="A5" s="14"/>
      <c r="D5" s="13"/>
    </row>
    <row r="6" spans="1:7" ht="16.5" customHeight="1" thickBot="1">
      <c r="A6" s="2"/>
      <c r="B6" s="2"/>
      <c r="C6" s="2"/>
      <c r="D6" s="2"/>
      <c r="E6" s="2"/>
      <c r="F6" s="2"/>
      <c r="G6" s="3" t="s">
        <v>0</v>
      </c>
    </row>
    <row r="7" spans="1:7" s="21" customFormat="1" ht="16.5" customHeight="1">
      <c r="A7" s="25"/>
      <c r="B7" s="137" t="s">
        <v>31</v>
      </c>
      <c r="C7" s="26"/>
      <c r="D7" s="4" t="s">
        <v>53</v>
      </c>
      <c r="E7" s="5" t="s">
        <v>54</v>
      </c>
      <c r="F7" s="5" t="s">
        <v>2</v>
      </c>
      <c r="G7" s="6" t="s">
        <v>3</v>
      </c>
    </row>
    <row r="8" spans="1:7" ht="16.5" customHeight="1" thickBot="1">
      <c r="A8" s="27"/>
      <c r="B8" s="138"/>
      <c r="C8" s="28"/>
      <c r="D8" s="7" t="s">
        <v>71</v>
      </c>
      <c r="E8" s="7" t="s">
        <v>55</v>
      </c>
      <c r="F8" s="8" t="s">
        <v>43</v>
      </c>
      <c r="G8" s="9" t="s">
        <v>44</v>
      </c>
    </row>
    <row r="9" spans="1:7" ht="18.75" customHeight="1">
      <c r="A9" s="29"/>
      <c r="B9" s="30" t="s">
        <v>4</v>
      </c>
      <c r="C9" s="31"/>
      <c r="D9" s="89">
        <f>SUM('当初比較'!D9,'臨時財政対策債'!D9)</f>
        <v>12954094</v>
      </c>
      <c r="E9" s="90">
        <f>'臨時財政対策債'!D9+'当初比較'!E9</f>
        <v>12883677</v>
      </c>
      <c r="F9" s="120">
        <f>D9-E9</f>
        <v>70417</v>
      </c>
      <c r="G9" s="123">
        <f>F9/E9*100</f>
        <v>0.5465598058690854</v>
      </c>
    </row>
    <row r="10" spans="1:7" ht="18.75" customHeight="1">
      <c r="A10" s="32"/>
      <c r="B10" s="10" t="s">
        <v>5</v>
      </c>
      <c r="C10" s="33"/>
      <c r="D10" s="91">
        <f>SUM('当初比較'!D10,'臨時財政対策債'!D10)</f>
        <v>4536317</v>
      </c>
      <c r="E10" s="92">
        <f>'臨時財政対策債'!D10+'当初比較'!E10</f>
        <v>4517764</v>
      </c>
      <c r="F10" s="121">
        <f aca="true" t="shared" si="0" ref="F10:F31">D10-E10</f>
        <v>18553</v>
      </c>
      <c r="G10" s="124">
        <f aca="true" t="shared" si="1" ref="G10:G35">F10/E10*100</f>
        <v>0.410667755110714</v>
      </c>
    </row>
    <row r="11" spans="1:7" ht="18.75" customHeight="1">
      <c r="A11" s="32"/>
      <c r="B11" s="10" t="s">
        <v>6</v>
      </c>
      <c r="C11" s="33"/>
      <c r="D11" s="91">
        <f>SUM('当初比較'!D11,'臨時財政対策債'!D11)</f>
        <v>4173466</v>
      </c>
      <c r="E11" s="92">
        <f>'臨時財政対策債'!D11+'当初比較'!E11</f>
        <v>4160502</v>
      </c>
      <c r="F11" s="121">
        <f t="shared" si="0"/>
        <v>12964</v>
      </c>
      <c r="G11" s="124">
        <f t="shared" si="1"/>
        <v>0.3115970140141742</v>
      </c>
    </row>
    <row r="12" spans="1:7" ht="18.75" customHeight="1">
      <c r="A12" s="32"/>
      <c r="B12" s="10" t="s">
        <v>7</v>
      </c>
      <c r="C12" s="33"/>
      <c r="D12" s="91">
        <f>SUM('当初比較'!D12,'臨時財政対策債'!D12)</f>
        <v>4277365</v>
      </c>
      <c r="E12" s="92">
        <f>'臨時財政対策債'!D12+'当初比較'!E12</f>
        <v>4248929</v>
      </c>
      <c r="F12" s="121">
        <f>D12-E12</f>
        <v>28436</v>
      </c>
      <c r="G12" s="124">
        <f>F12/E12*100</f>
        <v>0.6692510041942333</v>
      </c>
    </row>
    <row r="13" spans="1:7" ht="18.75" customHeight="1">
      <c r="A13" s="32"/>
      <c r="B13" s="10" t="s">
        <v>33</v>
      </c>
      <c r="C13" s="33"/>
      <c r="D13" s="91">
        <f>SUM('当初比較'!D13,'臨時財政対策債'!D13)</f>
        <v>8087346</v>
      </c>
      <c r="E13" s="92">
        <f>'臨時財政対策債'!D13+'当初比較'!E13</f>
        <v>8067670</v>
      </c>
      <c r="F13" s="121">
        <f t="shared" si="0"/>
        <v>19676</v>
      </c>
      <c r="G13" s="124">
        <f t="shared" si="1"/>
        <v>0.24388702066395876</v>
      </c>
    </row>
    <row r="14" spans="1:7" ht="18.75" customHeight="1">
      <c r="A14" s="32"/>
      <c r="B14" s="10" t="s">
        <v>34</v>
      </c>
      <c r="C14" s="33"/>
      <c r="D14" s="91">
        <f>SUM('当初比較'!D14,'臨時財政対策債'!D14)</f>
        <v>8355858</v>
      </c>
      <c r="E14" s="92">
        <f>'臨時財政対策債'!D14+'当初比較'!E14</f>
        <v>8336353</v>
      </c>
      <c r="F14" s="121">
        <f t="shared" si="0"/>
        <v>19505</v>
      </c>
      <c r="G14" s="124">
        <f t="shared" si="1"/>
        <v>0.23397521674046193</v>
      </c>
    </row>
    <row r="15" spans="1:7" ht="18.75" customHeight="1">
      <c r="A15" s="32"/>
      <c r="B15" s="10" t="s">
        <v>35</v>
      </c>
      <c r="C15" s="33"/>
      <c r="D15" s="91">
        <f>SUM('当初比較'!D15,'臨時財政対策債'!D15)</f>
        <v>8590543</v>
      </c>
      <c r="E15" s="92">
        <f>'臨時財政対策債'!D15+'当初比較'!E15</f>
        <v>8571310</v>
      </c>
      <c r="F15" s="121">
        <f t="shared" si="0"/>
        <v>19233</v>
      </c>
      <c r="G15" s="124">
        <f t="shared" si="1"/>
        <v>0.22438810403543913</v>
      </c>
    </row>
    <row r="16" spans="1:7" ht="18.75" customHeight="1">
      <c r="A16" s="32"/>
      <c r="B16" s="10" t="s">
        <v>36</v>
      </c>
      <c r="C16" s="33"/>
      <c r="D16" s="91">
        <f>SUM('当初比較'!D16,'臨時財政対策債'!D16)</f>
        <v>13388027</v>
      </c>
      <c r="E16" s="92">
        <f>'臨時財政対策債'!D16+'当初比較'!E16</f>
        <v>13360719</v>
      </c>
      <c r="F16" s="121">
        <f t="shared" si="0"/>
        <v>27308</v>
      </c>
      <c r="G16" s="124">
        <f t="shared" si="1"/>
        <v>0.20439019786285453</v>
      </c>
    </row>
    <row r="17" spans="1:7" ht="18.75" customHeight="1">
      <c r="A17" s="32"/>
      <c r="B17" s="10" t="s">
        <v>12</v>
      </c>
      <c r="C17" s="33"/>
      <c r="D17" s="91">
        <f>SUM('当初比較'!D17,'臨時財政対策債'!D17)</f>
        <v>1623709</v>
      </c>
      <c r="E17" s="92">
        <f>'臨時財政対策債'!D17+'当初比較'!E17</f>
        <v>1620149</v>
      </c>
      <c r="F17" s="121">
        <f t="shared" si="0"/>
        <v>3560</v>
      </c>
      <c r="G17" s="124">
        <f t="shared" si="1"/>
        <v>0.21973287642062553</v>
      </c>
    </row>
    <row r="18" spans="1:7" ht="18.75" customHeight="1">
      <c r="A18" s="32"/>
      <c r="B18" s="10" t="s">
        <v>13</v>
      </c>
      <c r="C18" s="33"/>
      <c r="D18" s="91">
        <f>SUM('当初比較'!D18,'臨時財政対策債'!D18)</f>
        <v>1485727</v>
      </c>
      <c r="E18" s="92">
        <f>'臨時財政対策債'!D18+'当初比較'!E18</f>
        <v>1482870</v>
      </c>
      <c r="F18" s="121">
        <f t="shared" si="0"/>
        <v>2857</v>
      </c>
      <c r="G18" s="124">
        <f t="shared" si="1"/>
        <v>0.19266692292648713</v>
      </c>
    </row>
    <row r="19" spans="1:7" ht="18.75" customHeight="1">
      <c r="A19" s="32"/>
      <c r="B19" s="10" t="s">
        <v>14</v>
      </c>
      <c r="C19" s="33"/>
      <c r="D19" s="91">
        <f>SUM('当初比較'!D19,'臨時財政対策債'!D19)</f>
        <v>1373602</v>
      </c>
      <c r="E19" s="92">
        <f>'臨時財政対策債'!D19+'当初比較'!E19</f>
        <v>1370866</v>
      </c>
      <c r="F19" s="121">
        <f t="shared" si="0"/>
        <v>2736</v>
      </c>
      <c r="G19" s="124">
        <f t="shared" si="1"/>
        <v>0.19958187014631626</v>
      </c>
    </row>
    <row r="20" spans="1:7" ht="18.75" customHeight="1">
      <c r="A20" s="32"/>
      <c r="B20" s="10" t="s">
        <v>15</v>
      </c>
      <c r="C20" s="33"/>
      <c r="D20" s="91">
        <f>SUM('当初比較'!D20,'臨時財政対策債'!D20)</f>
        <v>2793923</v>
      </c>
      <c r="E20" s="92">
        <f>'臨時財政対策債'!D20+'当初比較'!E20</f>
        <v>2785604</v>
      </c>
      <c r="F20" s="121">
        <f t="shared" si="0"/>
        <v>8319</v>
      </c>
      <c r="G20" s="124">
        <f t="shared" si="1"/>
        <v>0.29864259241442787</v>
      </c>
    </row>
    <row r="21" spans="1:7" ht="18.75" customHeight="1">
      <c r="A21" s="32"/>
      <c r="B21" s="10" t="s">
        <v>16</v>
      </c>
      <c r="C21" s="33"/>
      <c r="D21" s="91">
        <f>SUM('当初比較'!D21,'臨時財政対策債'!D21)</f>
        <v>2279176</v>
      </c>
      <c r="E21" s="92">
        <f>'臨時財政対策債'!D21+'当初比較'!E21</f>
        <v>2274310</v>
      </c>
      <c r="F21" s="121">
        <f t="shared" si="0"/>
        <v>4866</v>
      </c>
      <c r="G21" s="124">
        <f t="shared" si="1"/>
        <v>0.2139550017367905</v>
      </c>
    </row>
    <row r="22" spans="1:7" ht="18.75" customHeight="1">
      <c r="A22" s="32"/>
      <c r="B22" s="10" t="s">
        <v>37</v>
      </c>
      <c r="C22" s="33"/>
      <c r="D22" s="91">
        <f>SUM('当初比較'!D22,'臨時財政対策債'!D22)</f>
        <v>6400973</v>
      </c>
      <c r="E22" s="92">
        <f>'臨時財政対策債'!D22+'当初比較'!E22</f>
        <v>6388468</v>
      </c>
      <c r="F22" s="121">
        <f t="shared" si="0"/>
        <v>12505</v>
      </c>
      <c r="G22" s="124">
        <f t="shared" si="1"/>
        <v>0.19574333001276678</v>
      </c>
    </row>
    <row r="23" spans="1:7" ht="18.75" customHeight="1">
      <c r="A23" s="32"/>
      <c r="B23" s="10" t="s">
        <v>18</v>
      </c>
      <c r="C23" s="33"/>
      <c r="D23" s="91">
        <f>SUM('当初比較'!D23,'臨時財政対策債'!D23)</f>
        <v>1576175</v>
      </c>
      <c r="E23" s="92">
        <f>'臨時財政対策債'!D23+'当初比較'!E23</f>
        <v>1572914</v>
      </c>
      <c r="F23" s="121">
        <f t="shared" si="0"/>
        <v>3261</v>
      </c>
      <c r="G23" s="124">
        <f t="shared" si="1"/>
        <v>0.2073222057912893</v>
      </c>
    </row>
    <row r="24" spans="1:7" ht="18.75" customHeight="1">
      <c r="A24" s="32"/>
      <c r="B24" s="10" t="s">
        <v>38</v>
      </c>
      <c r="C24" s="33"/>
      <c r="D24" s="91">
        <f>SUM('当初比較'!D24,'臨時財政対策債'!D24)</f>
        <v>3045824</v>
      </c>
      <c r="E24" s="92">
        <f>'臨時財政対策債'!D24+'当初比較'!E24</f>
        <v>3039765</v>
      </c>
      <c r="F24" s="121">
        <f t="shared" si="0"/>
        <v>6059</v>
      </c>
      <c r="G24" s="124">
        <f t="shared" si="1"/>
        <v>0.19932461884389088</v>
      </c>
    </row>
    <row r="25" spans="1:7" ht="18.75" customHeight="1">
      <c r="A25" s="32"/>
      <c r="B25" s="10" t="s">
        <v>39</v>
      </c>
      <c r="C25" s="33"/>
      <c r="D25" s="91">
        <f>SUM('当初比較'!D25,'臨時財政対策債'!D25)</f>
        <v>4552033</v>
      </c>
      <c r="E25" s="92">
        <f>'臨時財政対策債'!D25+'当初比較'!E25</f>
        <v>4543029</v>
      </c>
      <c r="F25" s="121">
        <f t="shared" si="0"/>
        <v>9004</v>
      </c>
      <c r="G25" s="124">
        <f t="shared" si="1"/>
        <v>0.19819376015429352</v>
      </c>
    </row>
    <row r="26" spans="1:7" ht="18.75" customHeight="1">
      <c r="A26" s="32"/>
      <c r="B26" s="10" t="s">
        <v>21</v>
      </c>
      <c r="C26" s="33"/>
      <c r="D26" s="91">
        <f>SUM('当初比較'!D26,'臨時財政対策債'!D26)</f>
        <v>540398</v>
      </c>
      <c r="E26" s="92">
        <f>'臨時財政対策債'!D26+'当初比較'!E26</f>
        <v>535738</v>
      </c>
      <c r="F26" s="121">
        <f t="shared" si="0"/>
        <v>4660</v>
      </c>
      <c r="G26" s="124">
        <f t="shared" si="1"/>
        <v>0.86982816227335</v>
      </c>
    </row>
    <row r="27" spans="1:7" ht="18.75" customHeight="1">
      <c r="A27" s="32"/>
      <c r="B27" s="10" t="s">
        <v>22</v>
      </c>
      <c r="C27" s="33"/>
      <c r="D27" s="91">
        <f>SUM('当初比較'!D27,'臨時財政対策債'!D27)</f>
        <v>1305807</v>
      </c>
      <c r="E27" s="92">
        <f>'臨時財政対策債'!D27+'当初比較'!E27</f>
        <v>1299993</v>
      </c>
      <c r="F27" s="121">
        <f>D27-E27</f>
        <v>5814</v>
      </c>
      <c r="G27" s="124">
        <f t="shared" si="1"/>
        <v>0.44723317740941687</v>
      </c>
    </row>
    <row r="28" spans="1:7" ht="18.75" customHeight="1">
      <c r="A28" s="32"/>
      <c r="B28" s="10" t="s">
        <v>23</v>
      </c>
      <c r="C28" s="33"/>
      <c r="D28" s="91">
        <f>SUM('当初比較'!D28,'臨時財政対策債'!D28)</f>
        <v>2097660</v>
      </c>
      <c r="E28" s="92">
        <f>'臨時財政対策債'!D28+'当初比較'!E28</f>
        <v>2089057</v>
      </c>
      <c r="F28" s="121">
        <f>D28-E28</f>
        <v>8603</v>
      </c>
      <c r="G28" s="124">
        <f t="shared" si="1"/>
        <v>0.4118126025283178</v>
      </c>
    </row>
    <row r="29" spans="1:7" ht="18.75" customHeight="1">
      <c r="A29" s="32"/>
      <c r="B29" s="10" t="s">
        <v>24</v>
      </c>
      <c r="C29" s="33"/>
      <c r="D29" s="91">
        <f>SUM('当初比較'!D29,'臨時財政対策債'!D29)</f>
        <v>1823556</v>
      </c>
      <c r="E29" s="92">
        <f>'臨時財政対策債'!D29+'当初比較'!E29</f>
        <v>1818406</v>
      </c>
      <c r="F29" s="121">
        <f t="shared" si="0"/>
        <v>5150</v>
      </c>
      <c r="G29" s="124">
        <f t="shared" si="1"/>
        <v>0.2832150795806877</v>
      </c>
    </row>
    <row r="30" spans="1:7" ht="18.75" customHeight="1">
      <c r="A30" s="32"/>
      <c r="B30" s="10" t="s">
        <v>25</v>
      </c>
      <c r="C30" s="33"/>
      <c r="D30" s="91">
        <f>SUM('当初比較'!D30,'臨時財政対策債'!D30)</f>
        <v>1805519</v>
      </c>
      <c r="E30" s="92">
        <f>'臨時財政対策債'!D30+'当初比較'!E30</f>
        <v>1800727</v>
      </c>
      <c r="F30" s="121">
        <f t="shared" si="0"/>
        <v>4792</v>
      </c>
      <c r="G30" s="124">
        <f t="shared" si="1"/>
        <v>0.2661147414349871</v>
      </c>
    </row>
    <row r="31" spans="1:7" ht="18.75" customHeight="1">
      <c r="A31" s="32"/>
      <c r="B31" s="10" t="s">
        <v>40</v>
      </c>
      <c r="C31" s="33"/>
      <c r="D31" s="91">
        <f>SUM('当初比較'!D31,'臨時財政対策債'!D31)</f>
        <v>4526251</v>
      </c>
      <c r="E31" s="92">
        <f>'臨時財政対策債'!D31+'当初比較'!E31</f>
        <v>4517237</v>
      </c>
      <c r="F31" s="121">
        <f t="shared" si="0"/>
        <v>9014</v>
      </c>
      <c r="G31" s="124">
        <f t="shared" si="1"/>
        <v>0.19954675833922372</v>
      </c>
    </row>
    <row r="32" spans="1:7" ht="18.75" customHeight="1" thickBot="1">
      <c r="A32" s="34"/>
      <c r="B32" s="11" t="s">
        <v>41</v>
      </c>
      <c r="C32" s="35"/>
      <c r="D32" s="93">
        <f>SUM('当初比較'!D32,'臨時財政対策債'!D32)</f>
        <v>3776316</v>
      </c>
      <c r="E32" s="94">
        <f>'臨時財政対策債'!D32+'当初比較'!E32</f>
        <v>3767872</v>
      </c>
      <c r="F32" s="122">
        <f>D32-E32</f>
        <v>8444</v>
      </c>
      <c r="G32" s="125">
        <f>F32/E32*100</f>
        <v>0.22410527746165473</v>
      </c>
    </row>
    <row r="33" spans="1:7" ht="18.75" customHeight="1">
      <c r="A33" s="29"/>
      <c r="B33" s="30" t="s">
        <v>28</v>
      </c>
      <c r="C33" s="31"/>
      <c r="D33" s="89">
        <f>SUM(D9:D16)</f>
        <v>64363016</v>
      </c>
      <c r="E33" s="90">
        <f>SUM(E9:E16)</f>
        <v>64146924</v>
      </c>
      <c r="F33" s="120">
        <f>SUM(F9:F16)</f>
        <v>216092</v>
      </c>
      <c r="G33" s="123">
        <f t="shared" si="1"/>
        <v>0.3368704008316907</v>
      </c>
    </row>
    <row r="34" spans="1:7" ht="18.75" customHeight="1">
      <c r="A34" s="32"/>
      <c r="B34" s="10" t="s">
        <v>29</v>
      </c>
      <c r="C34" s="33"/>
      <c r="D34" s="91">
        <f>SUM(D17:D32)</f>
        <v>41006649</v>
      </c>
      <c r="E34" s="92">
        <f>SUM(E17:E32)</f>
        <v>40907005</v>
      </c>
      <c r="F34" s="121">
        <f>SUM(F17:F32)</f>
        <v>99644</v>
      </c>
      <c r="G34" s="124">
        <f t="shared" si="1"/>
        <v>0.24358664243446815</v>
      </c>
    </row>
    <row r="35" spans="1:7" s="16" customFormat="1" ht="18.75" customHeight="1" thickBot="1">
      <c r="A35" s="67"/>
      <c r="B35" s="68" t="s">
        <v>30</v>
      </c>
      <c r="C35" s="69"/>
      <c r="D35" s="118">
        <f>SUM(D33:D34)</f>
        <v>105369665</v>
      </c>
      <c r="E35" s="119">
        <f>SUM(E33:E34)</f>
        <v>105053929</v>
      </c>
      <c r="F35" s="72">
        <f>SUM(F33:F34)</f>
        <v>315736</v>
      </c>
      <c r="G35" s="73">
        <f t="shared" si="1"/>
        <v>0.30054658879060103</v>
      </c>
    </row>
    <row r="36" spans="2:6" ht="3" customHeight="1">
      <c r="B36" s="15"/>
      <c r="E36" s="16"/>
      <c r="F36" s="16"/>
    </row>
    <row r="37" spans="2:6" ht="16.5" customHeight="1">
      <c r="B37" s="1"/>
      <c r="E37" s="16"/>
      <c r="F37" s="16"/>
    </row>
    <row r="40" ht="16.5" customHeight="1">
      <c r="D40" s="16"/>
    </row>
    <row r="41" ht="16.5" customHeight="1">
      <c r="D41" s="16"/>
    </row>
  </sheetData>
  <mergeCells count="2">
    <mergeCell ref="B7:B8"/>
    <mergeCell ref="A3:G3"/>
  </mergeCells>
  <printOptions/>
  <pageMargins left="0.9" right="0.35" top="0.77" bottom="0.39" header="0.59" footer="0.2"/>
  <pageSetup blackAndWhite="1" firstPageNumber="3" useFirstPageNumber="1" horizontalDpi="600" verticalDpi="600" orientation="portrait" paperSize="9" scale="105" r:id="rId1"/>
  <headerFooter alignWithMargins="0">
    <oddFooter>&amp;C４</oddFooter>
  </headerFooter>
</worksheet>
</file>

<file path=xl/worksheets/sheet5.xml><?xml version="1.0" encoding="utf-8"?>
<worksheet xmlns="http://schemas.openxmlformats.org/spreadsheetml/2006/main" xmlns:r="http://schemas.openxmlformats.org/officeDocument/2006/relationships">
  <sheetPr codeName="Sheet10"/>
  <dimension ref="A1:G41"/>
  <sheetViews>
    <sheetView showGridLines="0" view="pageBreakPreview" zoomScaleSheetLayoutView="100" workbookViewId="0" topLeftCell="A19">
      <selection activeCell="G26" sqref="G26"/>
    </sheetView>
  </sheetViews>
  <sheetFormatPr defaultColWidth="9.140625" defaultRowHeight="16.5" customHeight="1"/>
  <cols>
    <col min="1" max="1" width="3.28125" style="1" customWidth="1"/>
    <col min="2" max="2" width="12.57421875" style="23" bestFit="1" customWidth="1"/>
    <col min="3" max="3" width="3.28125" style="1" customWidth="1"/>
    <col min="4" max="7" width="17.28125" style="1" customWidth="1"/>
    <col min="8" max="16384" width="10.28125" style="1" customWidth="1"/>
  </cols>
  <sheetData>
    <row r="1" ht="16.5" customHeight="1">
      <c r="G1" s="24"/>
    </row>
    <row r="3" spans="1:7" ht="16.5" customHeight="1">
      <c r="A3" s="139" t="s">
        <v>68</v>
      </c>
      <c r="B3" s="139"/>
      <c r="C3" s="139"/>
      <c r="D3" s="139"/>
      <c r="E3" s="139"/>
      <c r="F3" s="139"/>
      <c r="G3" s="139"/>
    </row>
    <row r="4" spans="1:7" ht="12.75" customHeight="1">
      <c r="A4" s="19"/>
      <c r="B4" s="19"/>
      <c r="C4" s="19"/>
      <c r="D4" s="19"/>
      <c r="E4" s="107" t="s">
        <v>57</v>
      </c>
      <c r="F4" s="19"/>
      <c r="G4" s="19"/>
    </row>
    <row r="5" spans="1:4" ht="12.75" customHeight="1">
      <c r="A5" s="14"/>
      <c r="D5" s="13"/>
    </row>
    <row r="6" spans="1:7" ht="16.5" customHeight="1" thickBot="1">
      <c r="A6" s="2"/>
      <c r="B6" s="2"/>
      <c r="C6" s="2"/>
      <c r="D6" s="2"/>
      <c r="E6" s="2"/>
      <c r="F6" s="2"/>
      <c r="G6" s="3" t="s">
        <v>0</v>
      </c>
    </row>
    <row r="7" spans="1:7" s="21" customFormat="1" ht="16.5" customHeight="1">
      <c r="A7" s="25"/>
      <c r="B7" s="137" t="s">
        <v>31</v>
      </c>
      <c r="C7" s="26"/>
      <c r="D7" s="44" t="s">
        <v>62</v>
      </c>
      <c r="E7" s="45" t="s">
        <v>58</v>
      </c>
      <c r="F7" s="5" t="s">
        <v>2</v>
      </c>
      <c r="G7" s="6" t="s">
        <v>3</v>
      </c>
    </row>
    <row r="8" spans="1:7" ht="16.5" customHeight="1" thickBot="1">
      <c r="A8" s="27"/>
      <c r="B8" s="138"/>
      <c r="C8" s="28"/>
      <c r="D8" s="7" t="s">
        <v>64</v>
      </c>
      <c r="E8" s="7" t="s">
        <v>69</v>
      </c>
      <c r="F8" s="8" t="s">
        <v>42</v>
      </c>
      <c r="G8" s="9" t="s">
        <v>48</v>
      </c>
    </row>
    <row r="9" spans="1:7" ht="18.75" customHeight="1">
      <c r="A9" s="29"/>
      <c r="B9" s="30" t="s">
        <v>4</v>
      </c>
      <c r="C9" s="31"/>
      <c r="D9" s="89">
        <f>SUM('当初比較'!D9,'臨時財政対策債'!D9)</f>
        <v>12954094</v>
      </c>
      <c r="E9" s="90">
        <v>11896614</v>
      </c>
      <c r="F9" s="120">
        <f aca="true" t="shared" si="0" ref="F9:F32">D9-E9</f>
        <v>1057480</v>
      </c>
      <c r="G9" s="123">
        <f aca="true" t="shared" si="1" ref="G9:G35">F9/E9*100</f>
        <v>8.888915787298806</v>
      </c>
    </row>
    <row r="10" spans="1:7" ht="18.75" customHeight="1">
      <c r="A10" s="32"/>
      <c r="B10" s="10" t="s">
        <v>5</v>
      </c>
      <c r="C10" s="33"/>
      <c r="D10" s="91">
        <f>SUM('当初比較'!D10,'臨時財政対策債'!D10)</f>
        <v>4536317</v>
      </c>
      <c r="E10" s="92">
        <v>4786257</v>
      </c>
      <c r="F10" s="121">
        <f t="shared" si="0"/>
        <v>-249940</v>
      </c>
      <c r="G10" s="124">
        <f t="shared" si="1"/>
        <v>-5.222034671351747</v>
      </c>
    </row>
    <row r="11" spans="1:7" ht="18.75" customHeight="1">
      <c r="A11" s="32"/>
      <c r="B11" s="10" t="s">
        <v>6</v>
      </c>
      <c r="C11" s="33"/>
      <c r="D11" s="91">
        <f>SUM('当初比較'!D11,'臨時財政対策債'!D11)</f>
        <v>4173466</v>
      </c>
      <c r="E11" s="92">
        <v>4133097</v>
      </c>
      <c r="F11" s="121">
        <f t="shared" si="0"/>
        <v>40369</v>
      </c>
      <c r="G11" s="124">
        <f t="shared" si="1"/>
        <v>0.9767252014651484</v>
      </c>
    </row>
    <row r="12" spans="1:7" ht="18.75" customHeight="1">
      <c r="A12" s="32"/>
      <c r="B12" s="10" t="s">
        <v>7</v>
      </c>
      <c r="C12" s="33"/>
      <c r="D12" s="91">
        <f>SUM('当初比較'!D12,'臨時財政対策債'!D12)</f>
        <v>4277365</v>
      </c>
      <c r="E12" s="92">
        <v>4022994</v>
      </c>
      <c r="F12" s="121">
        <f t="shared" si="0"/>
        <v>254371</v>
      </c>
      <c r="G12" s="124">
        <f t="shared" si="1"/>
        <v>6.322927650401667</v>
      </c>
    </row>
    <row r="13" spans="1:7" ht="18.75" customHeight="1">
      <c r="A13" s="32"/>
      <c r="B13" s="10" t="s">
        <v>33</v>
      </c>
      <c r="C13" s="33"/>
      <c r="D13" s="91">
        <f>SUM('当初比較'!D13,'臨時財政対策債'!D13)</f>
        <v>8087346</v>
      </c>
      <c r="E13" s="92">
        <v>8075597</v>
      </c>
      <c r="F13" s="121">
        <f t="shared" si="0"/>
        <v>11749</v>
      </c>
      <c r="G13" s="124">
        <f t="shared" si="1"/>
        <v>0.14548769583227097</v>
      </c>
    </row>
    <row r="14" spans="1:7" ht="18.75" customHeight="1">
      <c r="A14" s="32"/>
      <c r="B14" s="10" t="s">
        <v>34</v>
      </c>
      <c r="C14" s="33"/>
      <c r="D14" s="91">
        <f>SUM('当初比較'!D14,'臨時財政対策債'!D14)</f>
        <v>8355858</v>
      </c>
      <c r="E14" s="92">
        <v>8508303</v>
      </c>
      <c r="F14" s="121">
        <f t="shared" si="0"/>
        <v>-152445</v>
      </c>
      <c r="G14" s="124">
        <f t="shared" si="1"/>
        <v>-1.7917203935967019</v>
      </c>
    </row>
    <row r="15" spans="1:7" ht="18.75" customHeight="1">
      <c r="A15" s="32"/>
      <c r="B15" s="10" t="s">
        <v>35</v>
      </c>
      <c r="C15" s="33"/>
      <c r="D15" s="91">
        <f>SUM('当初比較'!D15,'臨時財政対策債'!D15)</f>
        <v>8590543</v>
      </c>
      <c r="E15" s="92">
        <v>8713554</v>
      </c>
      <c r="F15" s="121">
        <f t="shared" si="0"/>
        <v>-123011</v>
      </c>
      <c r="G15" s="124">
        <f t="shared" si="1"/>
        <v>-1.4117201775532693</v>
      </c>
    </row>
    <row r="16" spans="1:7" ht="18.75" customHeight="1">
      <c r="A16" s="32"/>
      <c r="B16" s="10" t="s">
        <v>36</v>
      </c>
      <c r="C16" s="33"/>
      <c r="D16" s="91">
        <f>SUM('当初比較'!D16,'臨時財政対策債'!D16)</f>
        <v>13388027</v>
      </c>
      <c r="E16" s="92">
        <v>13271345</v>
      </c>
      <c r="F16" s="121">
        <f t="shared" si="0"/>
        <v>116682</v>
      </c>
      <c r="G16" s="124">
        <f t="shared" si="1"/>
        <v>0.8792025224270787</v>
      </c>
    </row>
    <row r="17" spans="1:7" ht="18.75" customHeight="1">
      <c r="A17" s="32"/>
      <c r="B17" s="10" t="s">
        <v>12</v>
      </c>
      <c r="C17" s="33"/>
      <c r="D17" s="91">
        <f>SUM('当初比較'!D17,'臨時財政対策債'!D17)</f>
        <v>1623709</v>
      </c>
      <c r="E17" s="92">
        <v>1685488</v>
      </c>
      <c r="F17" s="121">
        <f t="shared" si="0"/>
        <v>-61779</v>
      </c>
      <c r="G17" s="124">
        <f t="shared" si="1"/>
        <v>-3.665347958573422</v>
      </c>
    </row>
    <row r="18" spans="1:7" ht="18.75" customHeight="1">
      <c r="A18" s="32"/>
      <c r="B18" s="10" t="s">
        <v>13</v>
      </c>
      <c r="C18" s="33"/>
      <c r="D18" s="91">
        <f>SUM('当初比較'!D18,'臨時財政対策債'!D18)</f>
        <v>1485727</v>
      </c>
      <c r="E18" s="92">
        <v>1416869</v>
      </c>
      <c r="F18" s="121">
        <f>D18-E18</f>
        <v>68858</v>
      </c>
      <c r="G18" s="124">
        <f t="shared" si="1"/>
        <v>4.859870602010489</v>
      </c>
    </row>
    <row r="19" spans="1:7" ht="18.75" customHeight="1">
      <c r="A19" s="32"/>
      <c r="B19" s="10" t="s">
        <v>14</v>
      </c>
      <c r="C19" s="33"/>
      <c r="D19" s="91">
        <f>SUM('当初比較'!D19,'臨時財政対策債'!D19)</f>
        <v>1373602</v>
      </c>
      <c r="E19" s="92">
        <v>1426007</v>
      </c>
      <c r="F19" s="121">
        <f t="shared" si="0"/>
        <v>-52405</v>
      </c>
      <c r="G19" s="124">
        <f t="shared" si="1"/>
        <v>-3.6749468971751194</v>
      </c>
    </row>
    <row r="20" spans="1:7" ht="18.75" customHeight="1">
      <c r="A20" s="32"/>
      <c r="B20" s="10" t="s">
        <v>15</v>
      </c>
      <c r="C20" s="33"/>
      <c r="D20" s="91">
        <f>SUM('当初比較'!D20,'臨時財政対策債'!D20)</f>
        <v>2793923</v>
      </c>
      <c r="E20" s="92">
        <v>2844708</v>
      </c>
      <c r="F20" s="121">
        <f t="shared" si="0"/>
        <v>-50785</v>
      </c>
      <c r="G20" s="124">
        <f t="shared" si="1"/>
        <v>-1.7852447421668587</v>
      </c>
    </row>
    <row r="21" spans="1:7" ht="18.75" customHeight="1">
      <c r="A21" s="32"/>
      <c r="B21" s="10" t="s">
        <v>16</v>
      </c>
      <c r="C21" s="33"/>
      <c r="D21" s="91">
        <f>SUM('当初比較'!D21,'臨時財政対策債'!D21)</f>
        <v>2279176</v>
      </c>
      <c r="E21" s="92">
        <v>2330353</v>
      </c>
      <c r="F21" s="121">
        <f t="shared" si="0"/>
        <v>-51177</v>
      </c>
      <c r="G21" s="124">
        <f t="shared" si="1"/>
        <v>-2.1961050536120497</v>
      </c>
    </row>
    <row r="22" spans="1:7" ht="18.75" customHeight="1">
      <c r="A22" s="32"/>
      <c r="B22" s="10" t="s">
        <v>37</v>
      </c>
      <c r="C22" s="33"/>
      <c r="D22" s="91">
        <f>SUM('当初比較'!D22,'臨時財政対策債'!D22)</f>
        <v>6400973</v>
      </c>
      <c r="E22" s="92">
        <v>5657296</v>
      </c>
      <c r="F22" s="121">
        <f t="shared" si="0"/>
        <v>743677</v>
      </c>
      <c r="G22" s="124">
        <f t="shared" si="1"/>
        <v>13.145449698937442</v>
      </c>
    </row>
    <row r="23" spans="1:7" ht="18.75" customHeight="1">
      <c r="A23" s="32"/>
      <c r="B23" s="10" t="s">
        <v>18</v>
      </c>
      <c r="C23" s="33"/>
      <c r="D23" s="91">
        <f>SUM('当初比較'!D23,'臨時財政対策債'!D23)</f>
        <v>1576175</v>
      </c>
      <c r="E23" s="92">
        <v>1592976</v>
      </c>
      <c r="F23" s="121">
        <f t="shared" si="0"/>
        <v>-16801</v>
      </c>
      <c r="G23" s="124">
        <f t="shared" si="1"/>
        <v>-1.0546926005162665</v>
      </c>
    </row>
    <row r="24" spans="1:7" ht="18.75" customHeight="1">
      <c r="A24" s="32"/>
      <c r="B24" s="10" t="s">
        <v>38</v>
      </c>
      <c r="C24" s="33"/>
      <c r="D24" s="91">
        <f>SUM('当初比較'!D24,'臨時財政対策債'!D24)</f>
        <v>3045824</v>
      </c>
      <c r="E24" s="92">
        <v>3042680</v>
      </c>
      <c r="F24" s="121">
        <f t="shared" si="0"/>
        <v>3144</v>
      </c>
      <c r="G24" s="124">
        <f t="shared" si="1"/>
        <v>0.10332995911499074</v>
      </c>
    </row>
    <row r="25" spans="1:7" ht="18.75" customHeight="1">
      <c r="A25" s="32"/>
      <c r="B25" s="10" t="s">
        <v>39</v>
      </c>
      <c r="C25" s="33"/>
      <c r="D25" s="91">
        <f>SUM('当初比較'!D25,'臨時財政対策債'!D25)</f>
        <v>4552033</v>
      </c>
      <c r="E25" s="92">
        <v>4560178</v>
      </c>
      <c r="F25" s="121">
        <f t="shared" si="0"/>
        <v>-8145</v>
      </c>
      <c r="G25" s="124">
        <f t="shared" si="1"/>
        <v>-0.1786114489390546</v>
      </c>
    </row>
    <row r="26" spans="1:7" ht="18.75" customHeight="1">
      <c r="A26" s="32"/>
      <c r="B26" s="10" t="s">
        <v>21</v>
      </c>
      <c r="C26" s="33"/>
      <c r="D26" s="91">
        <f>SUM('当初比較'!D26,'臨時財政対策債'!D26)</f>
        <v>540398</v>
      </c>
      <c r="E26" s="92">
        <v>601052</v>
      </c>
      <c r="F26" s="121">
        <f t="shared" si="0"/>
        <v>-60654</v>
      </c>
      <c r="G26" s="124">
        <f t="shared" si="1"/>
        <v>-10.091306575803758</v>
      </c>
    </row>
    <row r="27" spans="1:7" ht="18.75" customHeight="1">
      <c r="A27" s="32"/>
      <c r="B27" s="10" t="s">
        <v>22</v>
      </c>
      <c r="C27" s="33"/>
      <c r="D27" s="91">
        <f>SUM('当初比較'!D27,'臨時財政対策債'!D27)</f>
        <v>1305807</v>
      </c>
      <c r="E27" s="92">
        <v>1269493</v>
      </c>
      <c r="F27" s="121">
        <f t="shared" si="0"/>
        <v>36314</v>
      </c>
      <c r="G27" s="124">
        <f t="shared" si="1"/>
        <v>2.8605120311809515</v>
      </c>
    </row>
    <row r="28" spans="1:7" ht="18.75" customHeight="1">
      <c r="A28" s="32"/>
      <c r="B28" s="10" t="s">
        <v>23</v>
      </c>
      <c r="C28" s="33"/>
      <c r="D28" s="91">
        <f>SUM('当初比較'!D28,'臨時財政対策債'!D28)</f>
        <v>2097660</v>
      </c>
      <c r="E28" s="92">
        <v>2277885</v>
      </c>
      <c r="F28" s="121">
        <f t="shared" si="0"/>
        <v>-180225</v>
      </c>
      <c r="G28" s="124">
        <f t="shared" si="1"/>
        <v>-7.91194463285021</v>
      </c>
    </row>
    <row r="29" spans="1:7" ht="18.75" customHeight="1">
      <c r="A29" s="32"/>
      <c r="B29" s="10" t="s">
        <v>24</v>
      </c>
      <c r="C29" s="33"/>
      <c r="D29" s="91">
        <f>SUM('当初比較'!D29,'臨時財政対策債'!D29)</f>
        <v>1823556</v>
      </c>
      <c r="E29" s="92">
        <v>1748340</v>
      </c>
      <c r="F29" s="121">
        <f t="shared" si="0"/>
        <v>75216</v>
      </c>
      <c r="G29" s="124">
        <f t="shared" si="1"/>
        <v>4.302138028072343</v>
      </c>
    </row>
    <row r="30" spans="1:7" ht="18.75" customHeight="1">
      <c r="A30" s="32"/>
      <c r="B30" s="10" t="s">
        <v>25</v>
      </c>
      <c r="C30" s="33"/>
      <c r="D30" s="91">
        <f>SUM('当初比較'!D30,'臨時財政対策債'!D30)</f>
        <v>1805519</v>
      </c>
      <c r="E30" s="92">
        <v>1790547</v>
      </c>
      <c r="F30" s="121">
        <f t="shared" si="0"/>
        <v>14972</v>
      </c>
      <c r="G30" s="124">
        <f t="shared" si="1"/>
        <v>0.8361690589523759</v>
      </c>
    </row>
    <row r="31" spans="1:7" ht="18.75" customHeight="1">
      <c r="A31" s="32"/>
      <c r="B31" s="10" t="s">
        <v>40</v>
      </c>
      <c r="C31" s="33"/>
      <c r="D31" s="91">
        <f>SUM('当初比較'!D31,'臨時財政対策債'!D31)</f>
        <v>4526251</v>
      </c>
      <c r="E31" s="92">
        <v>4522789</v>
      </c>
      <c r="F31" s="121">
        <f t="shared" si="0"/>
        <v>3462</v>
      </c>
      <c r="G31" s="124">
        <f t="shared" si="1"/>
        <v>0.07654568895431559</v>
      </c>
    </row>
    <row r="32" spans="1:7" ht="18.75" customHeight="1" thickBot="1">
      <c r="A32" s="34"/>
      <c r="B32" s="11" t="s">
        <v>41</v>
      </c>
      <c r="C32" s="35"/>
      <c r="D32" s="93">
        <f>SUM('当初比較'!D32,'臨時財政対策債'!D32)</f>
        <v>3776316</v>
      </c>
      <c r="E32" s="94">
        <v>3954976</v>
      </c>
      <c r="F32" s="122">
        <f t="shared" si="0"/>
        <v>-178660</v>
      </c>
      <c r="G32" s="125">
        <f t="shared" si="1"/>
        <v>-4.517347260767195</v>
      </c>
    </row>
    <row r="33" spans="1:7" ht="18.75" customHeight="1">
      <c r="A33" s="29"/>
      <c r="B33" s="30" t="s">
        <v>28</v>
      </c>
      <c r="C33" s="31"/>
      <c r="D33" s="89">
        <f>SUM(D9:D16)</f>
        <v>64363016</v>
      </c>
      <c r="E33" s="90">
        <f>SUM(E9:E16)</f>
        <v>63407761</v>
      </c>
      <c r="F33" s="120">
        <f>SUM(F9:F16)</f>
        <v>955255</v>
      </c>
      <c r="G33" s="123">
        <f t="shared" si="1"/>
        <v>1.50652693760942</v>
      </c>
    </row>
    <row r="34" spans="1:7" ht="18.75" customHeight="1">
      <c r="A34" s="32"/>
      <c r="B34" s="10" t="s">
        <v>29</v>
      </c>
      <c r="C34" s="33"/>
      <c r="D34" s="91">
        <f>SUM(D17:D32)</f>
        <v>41006649</v>
      </c>
      <c r="E34" s="92">
        <f>SUM(E17:E32)</f>
        <v>40721637</v>
      </c>
      <c r="F34" s="121">
        <f>SUM(F17:F32)</f>
        <v>285012</v>
      </c>
      <c r="G34" s="124">
        <f t="shared" si="1"/>
        <v>0.6999031006538368</v>
      </c>
    </row>
    <row r="35" spans="1:7" s="16" customFormat="1" ht="18.75" customHeight="1" thickBot="1">
      <c r="A35" s="67"/>
      <c r="B35" s="68" t="s">
        <v>30</v>
      </c>
      <c r="C35" s="69"/>
      <c r="D35" s="118">
        <f>SUM(D33:D34)</f>
        <v>105369665</v>
      </c>
      <c r="E35" s="119">
        <f>SUM(E33:E34)</f>
        <v>104129398</v>
      </c>
      <c r="F35" s="72">
        <f>SUM(F33:F34)</f>
        <v>1240267</v>
      </c>
      <c r="G35" s="73">
        <f t="shared" si="1"/>
        <v>1.191082464531294</v>
      </c>
    </row>
    <row r="36" spans="2:6" ht="3" customHeight="1">
      <c r="B36" s="15"/>
      <c r="E36" s="16"/>
      <c r="F36" s="16"/>
    </row>
    <row r="37" spans="2:6" ht="16.5" customHeight="1">
      <c r="B37" s="1"/>
      <c r="E37" s="16"/>
      <c r="F37" s="16"/>
    </row>
    <row r="40" ht="16.5" customHeight="1">
      <c r="D40" s="16"/>
    </row>
    <row r="41" ht="16.5" customHeight="1">
      <c r="D41" s="16"/>
    </row>
  </sheetData>
  <mergeCells count="2">
    <mergeCell ref="B7:B8"/>
    <mergeCell ref="A3:G3"/>
  </mergeCells>
  <printOptions/>
  <pageMargins left="0.9" right="0.35" top="0.77" bottom="0.39" header="0.59" footer="0.2"/>
  <pageSetup blackAndWhite="1" firstPageNumber="3" useFirstPageNumber="1" horizontalDpi="600" verticalDpi="600" orientation="portrait" paperSize="9" scale="105" r:id="rId1"/>
  <headerFooter alignWithMargins="0">
    <oddFooter>&amp;C５</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徳島県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徳島県</cp:lastModifiedBy>
  <cp:lastPrinted>2013-03-21T06:14:33Z</cp:lastPrinted>
  <dcterms:created xsi:type="dcterms:W3CDTF">2006-07-27T05:52:40Z</dcterms:created>
  <dcterms:modified xsi:type="dcterms:W3CDTF">2013-03-21T06:14:45Z</dcterms:modified>
  <cp:category/>
  <cp:version/>
  <cp:contentType/>
  <cp:contentStatus/>
</cp:coreProperties>
</file>