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15" tabRatio="595" activeTab="0"/>
  </bookViews>
  <sheets>
    <sheet name="当初比較" sheetId="1" r:id="rId1"/>
    <sheet name="前年度比較" sheetId="2" r:id="rId2"/>
    <sheet name="臨時財政対策債" sheetId="3" r:id="rId3"/>
    <sheet name="合計・当初比較" sheetId="4" r:id="rId4"/>
    <sheet name="合計・前年度比較" sheetId="5" r:id="rId5"/>
  </sheets>
  <externalReferences>
    <externalReference r:id="rId8"/>
  </externalReferences>
  <definedNames>
    <definedName name="_xlnm.Print_Area" localSheetId="4">'合計・前年度比較'!$A$1:$G$37</definedName>
    <definedName name="_xlnm.Print_Area" localSheetId="3">'合計・当初比較'!$A$1:$G$37</definedName>
    <definedName name="_xlnm.Print_Area" localSheetId="1">'前年度比較'!$A$1:$G$37</definedName>
    <definedName name="_xlnm.Print_Area" localSheetId="0">'当初比較'!$A$1:$G$39</definedName>
    <definedName name="_xlnm.Print_Area" localSheetId="2">'臨時財政対策債'!$A$1:$G$37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<sst xmlns="http://schemas.openxmlformats.org/spreadsheetml/2006/main" count="192" uniqueCount="73">
  <si>
    <t>（単位：千円、％）</t>
  </si>
  <si>
    <t>市町村名</t>
  </si>
  <si>
    <t>増減額</t>
  </si>
  <si>
    <t>増減率</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</si>
  <si>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</si>
  <si>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</si>
  <si>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</si>
  <si>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</si>
  <si>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</si>
  <si>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</si>
  <si>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</si>
  <si>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</si>
  <si>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</si>
  <si>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</si>
  <si>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</si>
  <si>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</si>
  <si>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</si>
  <si>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</si>
  <si>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</si>
  <si>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</si>
  <si>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</si>
  <si>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</si>
  <si>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</si>
  <si>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</si>
  <si>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</si>
  <si>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</si>
  <si>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</si>
  <si>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</si>
  <si>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</si>
  <si>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</si>
  <si>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</si>
  <si>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</si>
  <si>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</si>
  <si>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</si>
  <si>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</si>
  <si>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</si>
  <si>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</si>
  <si>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</si>
  <si>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</si>
  <si>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</si>
  <si>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</si>
  <si>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</si>
  <si>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A-B　　　 C</t>
  </si>
  <si>
    <t>A-B　　　 C</t>
  </si>
  <si>
    <t>C/B　　   Ｄ</t>
  </si>
  <si>
    <t>C/B　  　Ｄ</t>
  </si>
  <si>
    <t>当初算定</t>
  </si>
  <si>
    <t>C/B　  　Ｄ</t>
  </si>
  <si>
    <t>C/B　　   Ｄ</t>
  </si>
  <si>
    <t>変更決定額</t>
  </si>
  <si>
    <t>当初決定額</t>
  </si>
  <si>
    <t xml:space="preserve"> 　 （当初算定）  Ｂ</t>
  </si>
  <si>
    <t>（単位：千円）</t>
  </si>
  <si>
    <t>変更決定額</t>
  </si>
  <si>
    <t>当初決定額</t>
  </si>
  <si>
    <t xml:space="preserve"> 　 （当初算定）  Ｂ</t>
  </si>
  <si>
    <t>（当初決定額との比較）</t>
  </si>
  <si>
    <t>（前年度決定額との比較）</t>
  </si>
  <si>
    <t>（調整額復活後）A</t>
  </si>
  <si>
    <t>増減額(調整額)</t>
  </si>
  <si>
    <t>（調整額復活後）A</t>
  </si>
  <si>
    <t>　（当初） 　　A</t>
  </si>
  <si>
    <t>(調整額復活後) A</t>
  </si>
  <si>
    <t>（調整額復活後）B</t>
  </si>
  <si>
    <t>２６年度</t>
  </si>
  <si>
    <t>平成２７年度普通交付税決定額市町村別一覧</t>
  </si>
  <si>
    <t>　額の復活による普通交付税追加交付(平成２８年１月２６日交付決定)後の額である。</t>
  </si>
  <si>
    <t>　　なお，Ｂ欄は今年度の当初決定額（平成２７年７月２４日）である。</t>
  </si>
  <si>
    <t>２７年度</t>
  </si>
  <si>
    <t>平成２７年度臨時財政対策債発行可能額市町村別一覧</t>
  </si>
  <si>
    <t>平成２７年度普通交付税及び臨時財政対策債発行可能額の合計額市町村別一覧</t>
  </si>
  <si>
    <t>※平成２７年度の臨時財政対策債発行可能額は当初算定のとおりである。</t>
  </si>
  <si>
    <t>※Ａ欄は，平成２８年１月２０日に成立した国の補正予算(第１号)における交付税総額の増加に伴う，調整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</si>
</sst>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Red]\-#,##0.000000000"/>
    <numFmt numFmtId="177" formatCode="#,##0;&quot;△ &quot;#,##0"/>
    <numFmt numFmtId="178" formatCode="#,##0.0;&quot;△ &quot;#,##0.0"/>
    <numFmt numFmtId="179" formatCode="_ * #,##0.0_ ;_ * \-#,##0.0_ ;_ * &quot;-&quot;?_ ;_ @_ "/>
    <numFmt numFmtId="180" formatCode="_ * #,##0.000_ ;_ * \-#,##0.000_ ;_ * &quot;-&quot;???_ ;_ @_ "/>
    <numFmt numFmtId="181" formatCode="_ * #,##0.0000_ ;_ * \-#,##0.0000_ ;_ * &quot;-&quot;????_ ;_ @_ "/>
    <numFmt numFmtId="182" formatCode="_ * #,##0.000000_ ;_ * \-#,##0.000000_ ;_ * &quot;-&quot;??????_ ;_ @_ "/>
    <numFmt numFmtId="183" formatCode="#,##0;&quot;▲ &quot;#,##0"/>
    <numFmt numFmtId="184" formatCode="#,##0.0;&quot;▲ &quot;#,##0.0"/>
  </numFmts>
  <fonts count="44">
    <font>
      <sz val="10"/>
      <name val="ＭＳ Ｐゴシック"/>
      <family val="3"/>
    </font>
    <font>
      <sz val="11"/>
      <name val="ＭＳ Ｐゴシック"/>
      <family val="3"/>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
      <b/>
      <sz val="11"/>
      <name val="ＭＳ Ｐ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medium"/>
      <right style="thin"/>
      <top>
        <color indexed="63"/>
      </top>
      <bottom style="mediu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diagonalUp="1">
      <left style="thin"/>
      <right style="thin"/>
      <top style="medium"/>
      <bottom style="hair"/>
      <diagonal style="hair"/>
    </border>
    <border diagonalUp="1">
      <left style="thin"/>
      <right style="medium"/>
      <top style="medium"/>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medium"/>
      <diagonal style="hair"/>
    </border>
    <border diagonalUp="1">
      <left style="thin"/>
      <right style="medium"/>
      <top style="hair"/>
      <bottom style="medium"/>
      <diagonal style="hair"/>
    </border>
    <border>
      <left>
        <color indexed="63"/>
      </left>
      <right>
        <color indexed="63"/>
      </right>
      <top style="medium"/>
      <bottom>
        <color indexed="63"/>
      </bottom>
    </border>
    <border diagonalUp="1">
      <left style="thin"/>
      <right style="thin"/>
      <top style="medium"/>
      <bottom>
        <color indexed="63"/>
      </bottom>
      <diagonal style="hair"/>
    </border>
    <border diagonalUp="1">
      <left style="thin"/>
      <right style="thin"/>
      <top>
        <color indexed="63"/>
      </top>
      <bottom style="medium"/>
      <diagonal style="hair"/>
    </border>
    <border diagonalUp="1">
      <left style="thin"/>
      <right style="medium"/>
      <top style="medium"/>
      <bottom>
        <color indexed="63"/>
      </bottom>
      <diagonal style="hair"/>
    </border>
    <border diagonalUp="1">
      <left style="thin"/>
      <right style="medium"/>
      <top>
        <color indexed="63"/>
      </top>
      <bottom style="medium"/>
      <diagonal style="hair"/>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41" fontId="7" fillId="0" borderId="0">
      <alignment/>
      <protection/>
    </xf>
    <xf numFmtId="179" fontId="7" fillId="0" borderId="0">
      <alignment/>
      <protection/>
    </xf>
    <xf numFmtId="180" fontId="7" fillId="0" borderId="0">
      <alignment/>
      <protection/>
    </xf>
    <xf numFmtId="181" fontId="7" fillId="0" borderId="0">
      <alignment/>
      <protection/>
    </xf>
    <xf numFmtId="182" fontId="7" fillId="0" borderId="0">
      <alignment/>
      <protection/>
    </xf>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144">
    <xf numFmtId="0" fontId="0" fillId="0" borderId="0" xfId="0" applyAlignment="1">
      <alignment vertical="center"/>
    </xf>
    <xf numFmtId="38" fontId="1" fillId="0" borderId="0" xfId="54" applyFont="1" applyAlignment="1">
      <alignment vertical="center"/>
    </xf>
    <xf numFmtId="38" fontId="1" fillId="0" borderId="10" xfId="54" applyFont="1" applyBorder="1" applyAlignment="1">
      <alignment vertical="center"/>
    </xf>
    <xf numFmtId="38" fontId="1" fillId="0" borderId="10" xfId="54" applyFont="1" applyBorder="1" applyAlignment="1">
      <alignment horizontal="right" vertical="center"/>
    </xf>
    <xf numFmtId="38" fontId="1" fillId="0" borderId="11" xfId="54" applyFont="1" applyBorder="1" applyAlignment="1">
      <alignment horizontal="center" vertical="center"/>
    </xf>
    <xf numFmtId="38" fontId="1" fillId="0" borderId="12" xfId="54" applyFont="1" applyBorder="1" applyAlignment="1">
      <alignment horizontal="center" vertical="center"/>
    </xf>
    <xf numFmtId="38" fontId="1" fillId="0" borderId="13" xfId="54" applyFont="1" applyBorder="1" applyAlignment="1">
      <alignment horizontal="center" vertical="center"/>
    </xf>
    <xf numFmtId="38" fontId="1" fillId="0" borderId="14" xfId="54" applyFont="1" applyBorder="1" applyAlignment="1">
      <alignment horizontal="right" vertical="center"/>
    </xf>
    <xf numFmtId="38" fontId="1" fillId="0" borderId="15" xfId="54" applyFont="1" applyBorder="1" applyAlignment="1">
      <alignment horizontal="right" vertical="center"/>
    </xf>
    <xf numFmtId="38" fontId="1" fillId="0" borderId="16" xfId="54" applyFont="1" applyBorder="1" applyAlignment="1">
      <alignment horizontal="right" vertical="center"/>
    </xf>
    <xf numFmtId="38" fontId="1" fillId="0" borderId="17" xfId="54" applyFont="1" applyBorder="1" applyAlignment="1">
      <alignment horizontal="distributed" vertical="center"/>
    </xf>
    <xf numFmtId="38" fontId="1" fillId="0" borderId="18" xfId="54" applyFont="1" applyBorder="1" applyAlignment="1">
      <alignment horizontal="distributed" vertical="center"/>
    </xf>
    <xf numFmtId="177" fontId="1" fillId="0" borderId="0" xfId="54" applyNumberFormat="1" applyFont="1" applyFill="1" applyBorder="1" applyAlignment="1">
      <alignment vertical="center"/>
    </xf>
    <xf numFmtId="38" fontId="6" fillId="0" borderId="0" xfId="54" applyFont="1" applyAlignment="1">
      <alignment horizontal="left" vertical="center" indent="1"/>
    </xf>
    <xf numFmtId="38" fontId="5" fillId="0" borderId="0" xfId="54" applyFont="1" applyAlignment="1">
      <alignment horizontal="left" vertical="center" indent="4"/>
    </xf>
    <xf numFmtId="38" fontId="1" fillId="0" borderId="0" xfId="54" applyFont="1" applyBorder="1" applyAlignment="1">
      <alignment vertical="center"/>
    </xf>
    <xf numFmtId="38" fontId="1" fillId="0" borderId="0" xfId="54" applyFont="1" applyFill="1" applyAlignment="1">
      <alignment vertical="center"/>
    </xf>
    <xf numFmtId="177" fontId="1" fillId="0" borderId="19" xfId="54" applyNumberFormat="1" applyFont="1" applyFill="1" applyBorder="1" applyAlignment="1">
      <alignment vertical="center"/>
    </xf>
    <xf numFmtId="38" fontId="1" fillId="0" borderId="15" xfId="54" applyFont="1" applyFill="1" applyBorder="1" applyAlignment="1">
      <alignment horizontal="right" vertical="center"/>
    </xf>
    <xf numFmtId="38" fontId="8" fillId="0" borderId="0" xfId="54" applyFont="1" applyAlignment="1">
      <alignment horizontal="center" vertical="center"/>
    </xf>
    <xf numFmtId="38" fontId="1" fillId="0" borderId="17" xfId="54" applyFont="1" applyFill="1" applyBorder="1" applyAlignment="1">
      <alignment horizontal="distributed" vertical="center"/>
    </xf>
    <xf numFmtId="38" fontId="1" fillId="0" borderId="0" xfId="54" applyFont="1" applyAlignment="1">
      <alignment horizontal="center" vertical="center"/>
    </xf>
    <xf numFmtId="38" fontId="1" fillId="0" borderId="0" xfId="54" applyFont="1" applyFill="1" applyAlignment="1" applyProtection="1">
      <alignment vertical="center"/>
      <protection locked="0"/>
    </xf>
    <xf numFmtId="38" fontId="1" fillId="0" borderId="0" xfId="54" applyFont="1" applyAlignment="1">
      <alignment horizontal="distributed" vertical="center"/>
    </xf>
    <xf numFmtId="58" fontId="1" fillId="0" borderId="0" xfId="54" applyNumberFormat="1" applyFont="1" applyAlignment="1">
      <alignment vertical="center"/>
    </xf>
    <xf numFmtId="38" fontId="1" fillId="0" borderId="20" xfId="54" applyFont="1" applyBorder="1" applyAlignment="1">
      <alignment horizontal="center" vertical="center"/>
    </xf>
    <xf numFmtId="38" fontId="1" fillId="0" borderId="21" xfId="54" applyFont="1" applyBorder="1" applyAlignment="1">
      <alignment horizontal="center" vertical="center"/>
    </xf>
    <xf numFmtId="38" fontId="1" fillId="0" borderId="22" xfId="54" applyFont="1" applyBorder="1" applyAlignment="1">
      <alignment vertical="center"/>
    </xf>
    <xf numFmtId="38" fontId="1" fillId="0" borderId="23" xfId="54" applyFont="1" applyBorder="1" applyAlignment="1">
      <alignment vertical="center"/>
    </xf>
    <xf numFmtId="38" fontId="1" fillId="0" borderId="24" xfId="54" applyFont="1" applyBorder="1" applyAlignment="1">
      <alignment vertical="center"/>
    </xf>
    <xf numFmtId="38" fontId="1" fillId="0" borderId="25" xfId="54" applyFont="1" applyBorder="1" applyAlignment="1">
      <alignment horizontal="distributed" vertical="center"/>
    </xf>
    <xf numFmtId="177" fontId="1" fillId="0" borderId="26" xfId="54" applyNumberFormat="1" applyFont="1" applyBorder="1" applyAlignment="1">
      <alignment vertical="center"/>
    </xf>
    <xf numFmtId="38" fontId="1" fillId="0" borderId="27" xfId="54" applyFont="1" applyBorder="1" applyAlignment="1">
      <alignment vertical="center"/>
    </xf>
    <xf numFmtId="177" fontId="1" fillId="0" borderId="19" xfId="54" applyNumberFormat="1" applyFont="1" applyBorder="1" applyAlignment="1">
      <alignment vertical="center"/>
    </xf>
    <xf numFmtId="38" fontId="1" fillId="0" borderId="28" xfId="54" applyFont="1" applyBorder="1" applyAlignment="1">
      <alignment vertical="center"/>
    </xf>
    <xf numFmtId="177" fontId="1" fillId="0" borderId="29" xfId="54" applyNumberFormat="1" applyFont="1" applyBorder="1" applyAlignment="1">
      <alignment vertical="center"/>
    </xf>
    <xf numFmtId="38" fontId="1" fillId="0" borderId="0" xfId="54" applyFont="1" applyFill="1" applyAlignment="1">
      <alignment horizontal="distributed" vertical="center"/>
    </xf>
    <xf numFmtId="58" fontId="1" fillId="0" borderId="0" xfId="54" applyNumberFormat="1" applyFont="1" applyFill="1" applyAlignment="1">
      <alignment vertical="center"/>
    </xf>
    <xf numFmtId="38" fontId="8" fillId="0" borderId="0" xfId="54" applyFont="1" applyFill="1" applyAlignment="1">
      <alignment horizontal="left" vertical="center" indent="1"/>
    </xf>
    <xf numFmtId="38" fontId="5" fillId="0" borderId="0" xfId="54" applyFont="1" applyFill="1" applyAlignment="1">
      <alignment horizontal="left" vertical="center" indent="1"/>
    </xf>
    <xf numFmtId="38" fontId="1" fillId="0" borderId="10" xfId="54" applyFont="1" applyFill="1" applyBorder="1" applyAlignment="1">
      <alignment vertical="center"/>
    </xf>
    <xf numFmtId="38" fontId="1" fillId="0" borderId="10" xfId="54" applyFont="1" applyFill="1" applyBorder="1" applyAlignment="1">
      <alignment horizontal="right" vertical="center"/>
    </xf>
    <xf numFmtId="38" fontId="1" fillId="0" borderId="20" xfId="54" applyFont="1" applyFill="1" applyBorder="1" applyAlignment="1">
      <alignment horizontal="center" vertical="center"/>
    </xf>
    <xf numFmtId="38" fontId="1" fillId="0" borderId="21" xfId="54" applyFont="1" applyFill="1" applyBorder="1" applyAlignment="1">
      <alignment horizontal="center" vertical="center"/>
    </xf>
    <xf numFmtId="38" fontId="1" fillId="0" borderId="11" xfId="54" applyFont="1" applyFill="1" applyBorder="1" applyAlignment="1" applyProtection="1">
      <alignment horizontal="center" vertical="center"/>
      <protection locked="0"/>
    </xf>
    <xf numFmtId="38" fontId="1" fillId="0" borderId="12" xfId="54" applyFont="1" applyFill="1" applyBorder="1" applyAlignment="1" applyProtection="1">
      <alignment horizontal="center" vertical="center"/>
      <protection locked="0"/>
    </xf>
    <xf numFmtId="38" fontId="1" fillId="0" borderId="12" xfId="54" applyFont="1" applyFill="1" applyBorder="1" applyAlignment="1">
      <alignment horizontal="center" vertical="center"/>
    </xf>
    <xf numFmtId="38" fontId="1" fillId="0" borderId="13" xfId="54" applyFont="1" applyFill="1" applyBorder="1" applyAlignment="1">
      <alignment horizontal="center" vertical="center"/>
    </xf>
    <xf numFmtId="38" fontId="1" fillId="0" borderId="0" xfId="54" applyFont="1" applyFill="1" applyAlignment="1">
      <alignment horizontal="center" vertical="center"/>
    </xf>
    <xf numFmtId="38" fontId="1" fillId="0" borderId="22" xfId="54" applyFont="1" applyFill="1" applyBorder="1" applyAlignment="1">
      <alignment vertical="center"/>
    </xf>
    <xf numFmtId="38" fontId="1" fillId="0" borderId="23" xfId="54" applyFont="1" applyFill="1" applyBorder="1" applyAlignment="1">
      <alignment vertical="center"/>
    </xf>
    <xf numFmtId="38" fontId="1" fillId="0" borderId="30" xfId="54" applyFont="1" applyFill="1" applyBorder="1" applyAlignment="1">
      <alignment horizontal="right" vertical="center"/>
    </xf>
    <xf numFmtId="38" fontId="1" fillId="0" borderId="14" xfId="54" applyFont="1" applyFill="1" applyBorder="1" applyAlignment="1">
      <alignment horizontal="right" vertical="center"/>
    </xf>
    <xf numFmtId="38" fontId="1" fillId="0" borderId="16" xfId="54" applyFont="1" applyFill="1" applyBorder="1" applyAlignment="1">
      <alignment horizontal="right" vertical="center"/>
    </xf>
    <xf numFmtId="38" fontId="1" fillId="0" borderId="24" xfId="54" applyFont="1" applyFill="1" applyBorder="1" applyAlignment="1">
      <alignment vertical="center"/>
    </xf>
    <xf numFmtId="38" fontId="1" fillId="0" borderId="25" xfId="54" applyFont="1" applyFill="1" applyBorder="1" applyAlignment="1">
      <alignment horizontal="distributed" vertical="center"/>
    </xf>
    <xf numFmtId="177" fontId="1" fillId="0" borderId="26" xfId="54" applyNumberFormat="1" applyFont="1" applyFill="1" applyBorder="1" applyAlignment="1">
      <alignment vertical="center"/>
    </xf>
    <xf numFmtId="183" fontId="1" fillId="0" borderId="31" xfId="54" applyNumberFormat="1" applyFont="1" applyFill="1" applyBorder="1" applyAlignment="1" applyProtection="1">
      <alignment vertical="center"/>
      <protection locked="0"/>
    </xf>
    <xf numFmtId="183" fontId="1" fillId="0" borderId="32" xfId="54" applyNumberFormat="1" applyFont="1" applyFill="1" applyBorder="1" applyAlignment="1" applyProtection="1">
      <alignment vertical="center"/>
      <protection locked="0"/>
    </xf>
    <xf numFmtId="183" fontId="1" fillId="0" borderId="33" xfId="54" applyNumberFormat="1" applyFont="1" applyFill="1" applyBorder="1" applyAlignment="1">
      <alignment vertical="center"/>
    </xf>
    <xf numFmtId="184" fontId="1" fillId="0" borderId="34" xfId="54" applyNumberFormat="1" applyFont="1" applyFill="1" applyBorder="1" applyAlignment="1">
      <alignment vertical="center"/>
    </xf>
    <xf numFmtId="38" fontId="1" fillId="0" borderId="27" xfId="54" applyFont="1" applyFill="1" applyBorder="1" applyAlignment="1">
      <alignment vertical="center"/>
    </xf>
    <xf numFmtId="183" fontId="1" fillId="0" borderId="35" xfId="54" applyNumberFormat="1" applyFont="1" applyFill="1" applyBorder="1" applyAlignment="1" applyProtection="1">
      <alignment vertical="center"/>
      <protection locked="0"/>
    </xf>
    <xf numFmtId="183" fontId="1" fillId="0" borderId="36" xfId="54" applyNumberFormat="1" applyFont="1" applyFill="1" applyBorder="1" applyAlignment="1" applyProtection="1">
      <alignment vertical="center"/>
      <protection locked="0"/>
    </xf>
    <xf numFmtId="183" fontId="1" fillId="0" borderId="37" xfId="54" applyNumberFormat="1" applyFont="1" applyFill="1" applyBorder="1" applyAlignment="1">
      <alignment vertical="center"/>
    </xf>
    <xf numFmtId="184" fontId="1" fillId="0" borderId="38" xfId="54" applyNumberFormat="1" applyFont="1" applyFill="1" applyBorder="1" applyAlignment="1">
      <alignment vertical="center"/>
    </xf>
    <xf numFmtId="184" fontId="1" fillId="0" borderId="38" xfId="54" applyNumberFormat="1" applyFont="1" applyFill="1" applyBorder="1" applyAlignment="1">
      <alignment horizontal="right" vertical="center"/>
    </xf>
    <xf numFmtId="38" fontId="1" fillId="0" borderId="28" xfId="54" applyFont="1" applyFill="1" applyBorder="1" applyAlignment="1">
      <alignment vertical="center"/>
    </xf>
    <xf numFmtId="38" fontId="1" fillId="0" borderId="18" xfId="54" applyFont="1" applyFill="1" applyBorder="1" applyAlignment="1">
      <alignment horizontal="distributed" vertical="center"/>
    </xf>
    <xf numFmtId="177" fontId="1" fillId="0" borderId="29" xfId="54" applyNumberFormat="1" applyFont="1" applyFill="1" applyBorder="1" applyAlignment="1">
      <alignment vertical="center"/>
    </xf>
    <xf numFmtId="183" fontId="1" fillId="0" borderId="39" xfId="54" applyNumberFormat="1" applyFont="1" applyFill="1" applyBorder="1" applyAlignment="1" applyProtection="1">
      <alignment vertical="center"/>
      <protection locked="0"/>
    </xf>
    <xf numFmtId="183" fontId="1" fillId="0" borderId="40" xfId="54" applyNumberFormat="1" applyFont="1" applyFill="1" applyBorder="1" applyAlignment="1" applyProtection="1">
      <alignment vertical="center"/>
      <protection locked="0"/>
    </xf>
    <xf numFmtId="183" fontId="1" fillId="0" borderId="41" xfId="54" applyNumberFormat="1" applyFont="1" applyFill="1" applyBorder="1" applyAlignment="1">
      <alignment vertical="center"/>
    </xf>
    <xf numFmtId="184" fontId="1" fillId="0" borderId="42" xfId="54" applyNumberFormat="1" applyFont="1" applyFill="1" applyBorder="1" applyAlignment="1">
      <alignment vertical="center"/>
    </xf>
    <xf numFmtId="38" fontId="1" fillId="0" borderId="0" xfId="54" applyFont="1" applyFill="1" applyBorder="1" applyAlignment="1">
      <alignment vertical="center"/>
    </xf>
    <xf numFmtId="38" fontId="1" fillId="0" borderId="0" xfId="54" applyFont="1" applyFill="1" applyBorder="1" applyAlignment="1">
      <alignment horizontal="distributed" vertical="center"/>
    </xf>
    <xf numFmtId="183" fontId="1" fillId="0" borderId="0" xfId="54" applyNumberFormat="1" applyFont="1" applyFill="1" applyBorder="1" applyAlignment="1">
      <alignment vertical="center"/>
    </xf>
    <xf numFmtId="184" fontId="1" fillId="0" borderId="0" xfId="54" applyNumberFormat="1" applyFont="1" applyFill="1" applyBorder="1" applyAlignment="1">
      <alignment vertical="center"/>
    </xf>
    <xf numFmtId="38" fontId="1" fillId="0" borderId="0" xfId="54" applyFont="1" applyFill="1" applyAlignment="1" applyProtection="1">
      <alignment horizontal="left" vertical="center"/>
      <protection locked="0"/>
    </xf>
    <xf numFmtId="176" fontId="1" fillId="0" borderId="0" xfId="54" applyNumberFormat="1" applyFont="1" applyFill="1" applyBorder="1" applyAlignment="1" applyProtection="1">
      <alignment vertical="center"/>
      <protection locked="0"/>
    </xf>
    <xf numFmtId="38" fontId="1" fillId="0" borderId="0" xfId="54" applyFont="1" applyFill="1" applyAlignment="1" applyProtection="1">
      <alignment horizontal="distributed" vertical="center"/>
      <protection locked="0"/>
    </xf>
    <xf numFmtId="38" fontId="8" fillId="0" borderId="0" xfId="54" applyFont="1" applyFill="1" applyAlignment="1" applyProtection="1">
      <alignment vertical="center"/>
      <protection locked="0"/>
    </xf>
    <xf numFmtId="38" fontId="5" fillId="0" borderId="0" xfId="54" applyFont="1" applyFill="1" applyAlignment="1">
      <alignment vertical="center"/>
    </xf>
    <xf numFmtId="58" fontId="1" fillId="0" borderId="0" xfId="54" applyNumberFormat="1" applyFont="1" applyFill="1" applyAlignment="1">
      <alignment horizontal="right" vertical="center" shrinkToFit="1"/>
    </xf>
    <xf numFmtId="177" fontId="1" fillId="0" borderId="32" xfId="54" applyNumberFormat="1" applyFont="1" applyFill="1" applyBorder="1" applyAlignment="1" applyProtection="1">
      <alignment vertical="center"/>
      <protection/>
    </xf>
    <xf numFmtId="177" fontId="1" fillId="0" borderId="36" xfId="54" applyNumberFormat="1" applyFont="1" applyFill="1" applyBorder="1" applyAlignment="1" applyProtection="1">
      <alignment vertical="center"/>
      <protection/>
    </xf>
    <xf numFmtId="177" fontId="1" fillId="0" borderId="40" xfId="54" applyNumberFormat="1" applyFont="1" applyFill="1" applyBorder="1" applyAlignment="1" applyProtection="1">
      <alignment vertical="center"/>
      <protection/>
    </xf>
    <xf numFmtId="178" fontId="1" fillId="0" borderId="0" xfId="42" applyNumberFormat="1" applyFont="1" applyFill="1" applyBorder="1" applyAlignment="1">
      <alignment vertical="center"/>
    </xf>
    <xf numFmtId="176" fontId="1" fillId="0" borderId="0" xfId="54" applyNumberFormat="1" applyFont="1" applyFill="1" applyBorder="1" applyAlignment="1">
      <alignment vertical="center"/>
    </xf>
    <xf numFmtId="177" fontId="1" fillId="0" borderId="32" xfId="54" applyNumberFormat="1" applyFont="1" applyBorder="1" applyAlignment="1">
      <alignment vertical="center"/>
    </xf>
    <xf numFmtId="177" fontId="1" fillId="0" borderId="33" xfId="54" applyNumberFormat="1" applyFont="1" applyBorder="1" applyAlignment="1">
      <alignment vertical="center"/>
    </xf>
    <xf numFmtId="177" fontId="1" fillId="0" borderId="36" xfId="54" applyNumberFormat="1" applyFont="1" applyBorder="1" applyAlignment="1">
      <alignment vertical="center"/>
    </xf>
    <xf numFmtId="177" fontId="1" fillId="0" borderId="37" xfId="54" applyNumberFormat="1" applyFont="1" applyBorder="1" applyAlignment="1">
      <alignment vertical="center"/>
    </xf>
    <xf numFmtId="177" fontId="1" fillId="0" borderId="40" xfId="54" applyNumberFormat="1" applyFont="1" applyBorder="1" applyAlignment="1">
      <alignment vertical="center"/>
    </xf>
    <xf numFmtId="177" fontId="1" fillId="0" borderId="41" xfId="54" applyNumberFormat="1" applyFont="1" applyBorder="1" applyAlignment="1">
      <alignment vertical="center"/>
    </xf>
    <xf numFmtId="177" fontId="1" fillId="0" borderId="43" xfId="54" applyNumberFormat="1" applyFont="1" applyFill="1" applyBorder="1" applyAlignment="1" applyProtection="1">
      <alignment vertical="center"/>
      <protection locked="0"/>
    </xf>
    <xf numFmtId="177" fontId="1" fillId="0" borderId="43" xfId="54" applyNumberFormat="1" applyFont="1" applyFill="1" applyBorder="1" applyAlignment="1">
      <alignment vertical="center"/>
    </xf>
    <xf numFmtId="178" fontId="1" fillId="0" borderId="44" xfId="42" applyNumberFormat="1" applyFont="1" applyFill="1" applyBorder="1" applyAlignment="1">
      <alignment vertical="center"/>
    </xf>
    <xf numFmtId="177" fontId="1" fillId="0" borderId="45" xfId="54" applyNumberFormat="1" applyFont="1" applyFill="1" applyBorder="1" applyAlignment="1" applyProtection="1">
      <alignment vertical="center"/>
      <protection locked="0"/>
    </xf>
    <xf numFmtId="177" fontId="1" fillId="0" borderId="45" xfId="54" applyNumberFormat="1" applyFont="1" applyFill="1" applyBorder="1" applyAlignment="1">
      <alignment vertical="center"/>
    </xf>
    <xf numFmtId="178" fontId="1" fillId="0" borderId="46" xfId="42" applyNumberFormat="1" applyFont="1" applyFill="1" applyBorder="1" applyAlignment="1">
      <alignment vertical="center"/>
    </xf>
    <xf numFmtId="177" fontId="1" fillId="0" borderId="47" xfId="54" applyNumberFormat="1" applyFont="1" applyFill="1" applyBorder="1" applyAlignment="1" applyProtection="1">
      <alignment vertical="center"/>
      <protection locked="0"/>
    </xf>
    <xf numFmtId="177" fontId="1" fillId="0" borderId="47" xfId="54" applyNumberFormat="1" applyFont="1" applyFill="1" applyBorder="1" applyAlignment="1">
      <alignment vertical="center"/>
    </xf>
    <xf numFmtId="178" fontId="1" fillId="0" borderId="48" xfId="42" applyNumberFormat="1" applyFont="1" applyFill="1" applyBorder="1" applyAlignment="1">
      <alignment vertical="center"/>
    </xf>
    <xf numFmtId="38" fontId="9" fillId="0" borderId="0" xfId="54" applyFont="1" applyFill="1" applyAlignment="1">
      <alignment horizontal="center" vertical="center"/>
    </xf>
    <xf numFmtId="38" fontId="9" fillId="0" borderId="0" xfId="54" applyFont="1" applyAlignment="1">
      <alignment horizontal="center" vertical="center"/>
    </xf>
    <xf numFmtId="183" fontId="1" fillId="0" borderId="31" xfId="54" applyNumberFormat="1" applyFont="1" applyFill="1" applyBorder="1" applyAlignment="1">
      <alignment vertical="center"/>
    </xf>
    <xf numFmtId="183" fontId="1" fillId="0" borderId="32" xfId="54" applyNumberFormat="1" applyFont="1" applyFill="1" applyBorder="1" applyAlignment="1">
      <alignment vertical="center"/>
    </xf>
    <xf numFmtId="183" fontId="1" fillId="0" borderId="35" xfId="54" applyNumberFormat="1" applyFont="1" applyFill="1" applyBorder="1" applyAlignment="1">
      <alignment vertical="center"/>
    </xf>
    <xf numFmtId="183" fontId="1" fillId="0" borderId="36" xfId="54" applyNumberFormat="1" applyFont="1" applyFill="1" applyBorder="1" applyAlignment="1">
      <alignment vertical="center"/>
    </xf>
    <xf numFmtId="183" fontId="1" fillId="0" borderId="39" xfId="54" applyNumberFormat="1" applyFont="1" applyFill="1" applyBorder="1" applyAlignment="1">
      <alignment vertical="center"/>
    </xf>
    <xf numFmtId="183" fontId="1" fillId="0" borderId="40" xfId="54" applyNumberFormat="1" applyFont="1" applyFill="1" applyBorder="1" applyAlignment="1">
      <alignment vertical="center"/>
    </xf>
    <xf numFmtId="177" fontId="1" fillId="0" borderId="32" xfId="54" applyNumberFormat="1" applyFont="1" applyFill="1" applyBorder="1" applyAlignment="1">
      <alignment vertical="center"/>
    </xf>
    <xf numFmtId="177" fontId="1" fillId="0" borderId="36" xfId="54" applyNumberFormat="1" applyFont="1" applyFill="1" applyBorder="1" applyAlignment="1">
      <alignment vertical="center"/>
    </xf>
    <xf numFmtId="177" fontId="1" fillId="0" borderId="40" xfId="54" applyNumberFormat="1" applyFont="1" applyFill="1" applyBorder="1" applyAlignment="1">
      <alignment vertical="center"/>
    </xf>
    <xf numFmtId="177" fontId="1" fillId="0" borderId="39" xfId="54" applyNumberFormat="1" applyFont="1" applyFill="1" applyBorder="1" applyAlignment="1">
      <alignment vertical="center"/>
    </xf>
    <xf numFmtId="177" fontId="1" fillId="0" borderId="41" xfId="54" applyNumberFormat="1" applyFont="1" applyFill="1" applyBorder="1" applyAlignment="1">
      <alignment vertical="center"/>
    </xf>
    <xf numFmtId="183" fontId="1" fillId="0" borderId="33" xfId="54" applyNumberFormat="1" applyFont="1" applyBorder="1" applyAlignment="1">
      <alignment vertical="center"/>
    </xf>
    <xf numFmtId="183" fontId="1" fillId="0" borderId="37" xfId="54" applyNumberFormat="1" applyFont="1" applyBorder="1" applyAlignment="1">
      <alignment vertical="center"/>
    </xf>
    <xf numFmtId="183" fontId="1" fillId="0" borderId="41" xfId="54" applyNumberFormat="1" applyFont="1" applyBorder="1" applyAlignment="1">
      <alignment vertical="center"/>
    </xf>
    <xf numFmtId="184" fontId="1" fillId="0" borderId="34" xfId="54" applyNumberFormat="1" applyFont="1" applyBorder="1" applyAlignment="1">
      <alignment vertical="center"/>
    </xf>
    <xf numFmtId="184" fontId="1" fillId="0" borderId="38" xfId="54" applyNumberFormat="1" applyFont="1" applyBorder="1" applyAlignment="1">
      <alignment vertical="center"/>
    </xf>
    <xf numFmtId="184" fontId="1" fillId="0" borderId="42" xfId="54" applyNumberFormat="1" applyFont="1" applyBorder="1" applyAlignment="1">
      <alignment vertical="center"/>
    </xf>
    <xf numFmtId="38" fontId="1" fillId="0" borderId="30" xfId="54" applyFont="1" applyFill="1" applyBorder="1" applyAlignment="1">
      <alignment horizontal="right" vertical="center" shrinkToFit="1"/>
    </xf>
    <xf numFmtId="38" fontId="1" fillId="0" borderId="14" xfId="54" applyFont="1" applyFill="1" applyBorder="1" applyAlignment="1">
      <alignment horizontal="right" vertical="center"/>
    </xf>
    <xf numFmtId="38" fontId="0" fillId="0" borderId="0" xfId="54" applyFont="1" applyFill="1" applyAlignment="1">
      <alignment vertical="center"/>
    </xf>
    <xf numFmtId="38" fontId="0" fillId="0" borderId="0" xfId="54" applyFont="1" applyFill="1" applyAlignment="1" applyProtection="1">
      <alignment horizontal="left" vertical="center"/>
      <protection locked="0"/>
    </xf>
    <xf numFmtId="38" fontId="0" fillId="0" borderId="0" xfId="54" applyFont="1" applyFill="1" applyAlignment="1" applyProtection="1">
      <alignment vertical="center"/>
      <protection locked="0"/>
    </xf>
    <xf numFmtId="38" fontId="1" fillId="0" borderId="14" xfId="54" applyFont="1" applyBorder="1" applyAlignment="1">
      <alignment horizontal="right" vertical="center"/>
    </xf>
    <xf numFmtId="38" fontId="1" fillId="0" borderId="11" xfId="54" applyFont="1" applyFill="1" applyBorder="1" applyAlignment="1" applyProtection="1">
      <alignment horizontal="center" vertical="center"/>
      <protection locked="0"/>
    </xf>
    <xf numFmtId="38" fontId="1" fillId="0" borderId="12" xfId="54" applyFont="1" applyFill="1" applyBorder="1" applyAlignment="1" applyProtection="1">
      <alignment horizontal="center" vertical="center"/>
      <protection locked="0"/>
    </xf>
    <xf numFmtId="38" fontId="1" fillId="0" borderId="49" xfId="54" applyFont="1" applyFill="1" applyBorder="1" applyAlignment="1">
      <alignment horizontal="distributed" vertical="center"/>
    </xf>
    <xf numFmtId="0" fontId="0" fillId="0" borderId="10" xfId="0" applyFont="1" applyFill="1" applyBorder="1" applyAlignment="1">
      <alignment horizontal="distributed" vertical="center"/>
    </xf>
    <xf numFmtId="38" fontId="8" fillId="0" borderId="0" xfId="54" applyFont="1" applyFill="1" applyAlignment="1" applyProtection="1">
      <alignment horizontal="center" vertical="center"/>
      <protection locked="0"/>
    </xf>
    <xf numFmtId="58" fontId="1" fillId="0" borderId="0" xfId="54" applyNumberFormat="1" applyFont="1" applyFill="1" applyAlignment="1">
      <alignment horizontal="right" vertical="center" shrinkToFit="1"/>
    </xf>
    <xf numFmtId="38" fontId="1" fillId="0" borderId="50" xfId="54" applyFont="1" applyFill="1" applyBorder="1" applyAlignment="1" applyProtection="1">
      <alignment horizontal="center" vertical="center"/>
      <protection locked="0"/>
    </xf>
    <xf numFmtId="38" fontId="1" fillId="0" borderId="51" xfId="54" applyFont="1" applyFill="1" applyBorder="1" applyAlignment="1" applyProtection="1">
      <alignment horizontal="center" vertical="center"/>
      <protection locked="0"/>
    </xf>
    <xf numFmtId="38" fontId="1" fillId="0" borderId="50" xfId="54" applyFont="1" applyFill="1" applyBorder="1" applyAlignment="1">
      <alignment horizontal="center" vertical="center"/>
    </xf>
    <xf numFmtId="38" fontId="1" fillId="0" borderId="51" xfId="54" applyFont="1" applyFill="1" applyBorder="1" applyAlignment="1">
      <alignment horizontal="center" vertical="center"/>
    </xf>
    <xf numFmtId="38" fontId="1" fillId="0" borderId="52" xfId="54" applyFont="1" applyFill="1" applyBorder="1" applyAlignment="1">
      <alignment horizontal="center" vertical="center"/>
    </xf>
    <xf numFmtId="38" fontId="1" fillId="0" borderId="53" xfId="54" applyFont="1" applyFill="1" applyBorder="1" applyAlignment="1">
      <alignment horizontal="center" vertical="center"/>
    </xf>
    <xf numFmtId="38" fontId="1" fillId="0" borderId="49" xfId="54" applyFont="1" applyBorder="1" applyAlignment="1">
      <alignment horizontal="distributed" vertical="center"/>
    </xf>
    <xf numFmtId="0" fontId="0" fillId="0" borderId="10" xfId="0" applyFont="1" applyBorder="1" applyAlignment="1">
      <alignment horizontal="distributed" vertical="center"/>
    </xf>
    <xf numFmtId="38" fontId="8" fillId="0" borderId="0" xfId="54"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会計（小数０桁）" xfId="47"/>
    <cellStyle name="会計（小数１桁）" xfId="48"/>
    <cellStyle name="会計（小数３桁）" xfId="49"/>
    <cellStyle name="会計（小数４桁）" xfId="50"/>
    <cellStyle name="会計（小数６桁）"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showGridLines="0" tabSelected="1" view="pageBreakPreview" zoomScale="85" zoomScaleNormal="85" zoomScaleSheetLayoutView="85" zoomScalePageLayoutView="0" workbookViewId="0" topLeftCell="A25">
      <selection activeCell="A38" sqref="A38"/>
    </sheetView>
  </sheetViews>
  <sheetFormatPr defaultColWidth="10.281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33" t="s">
        <v>65</v>
      </c>
      <c r="B3" s="133"/>
      <c r="C3" s="133"/>
      <c r="D3" s="133"/>
      <c r="E3" s="133"/>
      <c r="F3" s="133"/>
      <c r="G3" s="133"/>
    </row>
    <row r="4" spans="4:5" ht="12.75" customHeight="1">
      <c r="D4" s="38"/>
      <c r="E4" s="104" t="s">
        <v>56</v>
      </c>
    </row>
    <row r="5" ht="12.75" customHeight="1">
      <c r="D5" s="39"/>
    </row>
    <row r="6" spans="1:7" ht="16.5" customHeight="1" thickBot="1">
      <c r="A6" s="40"/>
      <c r="B6" s="40"/>
      <c r="C6" s="40"/>
      <c r="D6" s="40"/>
      <c r="E6" s="40"/>
      <c r="F6" s="40"/>
      <c r="G6" s="41" t="s">
        <v>0</v>
      </c>
    </row>
    <row r="7" spans="1:7" s="48" customFormat="1" ht="16.5" customHeight="1">
      <c r="A7" s="42"/>
      <c r="B7" s="131" t="s">
        <v>1</v>
      </c>
      <c r="C7" s="43"/>
      <c r="D7" s="44" t="s">
        <v>49</v>
      </c>
      <c r="E7" s="45" t="s">
        <v>50</v>
      </c>
      <c r="F7" s="46" t="s">
        <v>59</v>
      </c>
      <c r="G7" s="47" t="s">
        <v>3</v>
      </c>
    </row>
    <row r="8" spans="1:7" ht="16.5" customHeight="1" thickBot="1">
      <c r="A8" s="49"/>
      <c r="B8" s="132"/>
      <c r="C8" s="50"/>
      <c r="D8" s="51" t="s">
        <v>58</v>
      </c>
      <c r="E8" s="52" t="s">
        <v>51</v>
      </c>
      <c r="F8" s="18" t="s">
        <v>42</v>
      </c>
      <c r="G8" s="53" t="s">
        <v>45</v>
      </c>
    </row>
    <row r="9" spans="1:7" ht="18.75" customHeight="1">
      <c r="A9" s="54"/>
      <c r="B9" s="55" t="s">
        <v>4</v>
      </c>
      <c r="C9" s="56"/>
      <c r="D9" s="57">
        <v>7208604</v>
      </c>
      <c r="E9" s="58">
        <v>7162429</v>
      </c>
      <c r="F9" s="59">
        <f>D9-E9</f>
        <v>46175</v>
      </c>
      <c r="G9" s="60">
        <f>F9/E9*100</f>
        <v>0.6446835284510325</v>
      </c>
    </row>
    <row r="10" spans="1:7" ht="18.75" customHeight="1">
      <c r="A10" s="61"/>
      <c r="B10" s="20" t="s">
        <v>5</v>
      </c>
      <c r="C10" s="17"/>
      <c r="D10" s="62">
        <v>3682330</v>
      </c>
      <c r="E10" s="63">
        <v>3670275</v>
      </c>
      <c r="F10" s="64">
        <f aca="true" t="shared" si="0" ref="F10:F35">D10-E10</f>
        <v>12055</v>
      </c>
      <c r="G10" s="65">
        <f aca="true" t="shared" si="1" ref="G10:G35">F10/E10*100</f>
        <v>0.32844950310262855</v>
      </c>
    </row>
    <row r="11" spans="1:7" ht="18.75" customHeight="1">
      <c r="A11" s="61"/>
      <c r="B11" s="20" t="s">
        <v>6</v>
      </c>
      <c r="C11" s="17"/>
      <c r="D11" s="62">
        <v>3444782</v>
      </c>
      <c r="E11" s="63">
        <v>3436348</v>
      </c>
      <c r="F11" s="64">
        <f t="shared" si="0"/>
        <v>8434</v>
      </c>
      <c r="G11" s="65">
        <f t="shared" si="1"/>
        <v>0.2454349792279478</v>
      </c>
    </row>
    <row r="12" spans="1:7" ht="18.75" customHeight="1">
      <c r="A12" s="61"/>
      <c r="B12" s="20" t="s">
        <v>7</v>
      </c>
      <c r="C12" s="17"/>
      <c r="D12" s="62">
        <v>3379319</v>
      </c>
      <c r="E12" s="63">
        <v>3360935</v>
      </c>
      <c r="F12" s="64">
        <f t="shared" si="0"/>
        <v>18384</v>
      </c>
      <c r="G12" s="65">
        <f t="shared" si="1"/>
        <v>0.546990643972585</v>
      </c>
    </row>
    <row r="13" spans="1:7" ht="18.75" customHeight="1">
      <c r="A13" s="61"/>
      <c r="B13" s="20" t="s">
        <v>8</v>
      </c>
      <c r="C13" s="17"/>
      <c r="D13" s="62">
        <v>7286422</v>
      </c>
      <c r="E13" s="63">
        <v>7273742</v>
      </c>
      <c r="F13" s="64">
        <f t="shared" si="0"/>
        <v>12680</v>
      </c>
      <c r="G13" s="65">
        <f t="shared" si="1"/>
        <v>0.1743256772098873</v>
      </c>
    </row>
    <row r="14" spans="1:7" ht="18.75" customHeight="1">
      <c r="A14" s="61"/>
      <c r="B14" s="20" t="s">
        <v>9</v>
      </c>
      <c r="C14" s="17"/>
      <c r="D14" s="62">
        <v>7818723</v>
      </c>
      <c r="E14" s="63">
        <v>7805869</v>
      </c>
      <c r="F14" s="64">
        <f t="shared" si="0"/>
        <v>12854</v>
      </c>
      <c r="G14" s="65">
        <f t="shared" si="1"/>
        <v>0.16467096744769866</v>
      </c>
    </row>
    <row r="15" spans="1:7" ht="18.75" customHeight="1">
      <c r="A15" s="61"/>
      <c r="B15" s="20" t="s">
        <v>10</v>
      </c>
      <c r="C15" s="17"/>
      <c r="D15" s="62">
        <v>8119318</v>
      </c>
      <c r="E15" s="63">
        <v>8106763</v>
      </c>
      <c r="F15" s="64">
        <f t="shared" si="0"/>
        <v>12555</v>
      </c>
      <c r="G15" s="65">
        <f t="shared" si="1"/>
        <v>0.15487069253165536</v>
      </c>
    </row>
    <row r="16" spans="1:7" ht="18.75" customHeight="1">
      <c r="A16" s="61"/>
      <c r="B16" s="20" t="s">
        <v>11</v>
      </c>
      <c r="C16" s="17"/>
      <c r="D16" s="62">
        <v>11801584</v>
      </c>
      <c r="E16" s="63">
        <v>11785167</v>
      </c>
      <c r="F16" s="64">
        <f t="shared" si="0"/>
        <v>16417</v>
      </c>
      <c r="G16" s="65">
        <f t="shared" si="1"/>
        <v>0.13930222626459174</v>
      </c>
    </row>
    <row r="17" spans="1:7" ht="18.75" customHeight="1">
      <c r="A17" s="61"/>
      <c r="B17" s="20" t="s">
        <v>12</v>
      </c>
      <c r="C17" s="17"/>
      <c r="D17" s="62">
        <v>1545080</v>
      </c>
      <c r="E17" s="63">
        <v>1542746</v>
      </c>
      <c r="F17" s="64">
        <f t="shared" si="0"/>
        <v>2334</v>
      </c>
      <c r="G17" s="65">
        <f t="shared" si="1"/>
        <v>0.151288676165746</v>
      </c>
    </row>
    <row r="18" spans="1:7" ht="18.75" customHeight="1">
      <c r="A18" s="61"/>
      <c r="B18" s="20" t="s">
        <v>13</v>
      </c>
      <c r="C18" s="17"/>
      <c r="D18" s="62">
        <v>1417703</v>
      </c>
      <c r="E18" s="63">
        <v>1415895</v>
      </c>
      <c r="F18" s="64">
        <f t="shared" si="0"/>
        <v>1808</v>
      </c>
      <c r="G18" s="65">
        <f t="shared" si="1"/>
        <v>0.12769308458607453</v>
      </c>
    </row>
    <row r="19" spans="1:7" ht="18.75" customHeight="1">
      <c r="A19" s="61"/>
      <c r="B19" s="20" t="s">
        <v>14</v>
      </c>
      <c r="C19" s="17"/>
      <c r="D19" s="62">
        <v>1302040</v>
      </c>
      <c r="E19" s="63">
        <v>1300293</v>
      </c>
      <c r="F19" s="64">
        <f t="shared" si="0"/>
        <v>1747</v>
      </c>
      <c r="G19" s="65">
        <f t="shared" si="1"/>
        <v>0.13435433398472496</v>
      </c>
    </row>
    <row r="20" spans="1:7" ht="18.75" customHeight="1">
      <c r="A20" s="61"/>
      <c r="B20" s="20" t="s">
        <v>15</v>
      </c>
      <c r="C20" s="17"/>
      <c r="D20" s="62">
        <v>2357212</v>
      </c>
      <c r="E20" s="63">
        <v>2351842</v>
      </c>
      <c r="F20" s="64">
        <f t="shared" si="0"/>
        <v>5370</v>
      </c>
      <c r="G20" s="65">
        <f t="shared" si="1"/>
        <v>0.2283316651373689</v>
      </c>
    </row>
    <row r="21" spans="1:7" ht="18.75" customHeight="1">
      <c r="A21" s="61"/>
      <c r="B21" s="20" t="s">
        <v>16</v>
      </c>
      <c r="C21" s="17"/>
      <c r="D21" s="62">
        <v>2129490</v>
      </c>
      <c r="E21" s="63">
        <v>2126426</v>
      </c>
      <c r="F21" s="64">
        <f t="shared" si="0"/>
        <v>3064</v>
      </c>
      <c r="G21" s="65">
        <f t="shared" si="1"/>
        <v>0.14409154139386932</v>
      </c>
    </row>
    <row r="22" spans="1:7" ht="18.75" customHeight="1">
      <c r="A22" s="61"/>
      <c r="B22" s="20" t="s">
        <v>17</v>
      </c>
      <c r="C22" s="17"/>
      <c r="D22" s="62">
        <v>5246300</v>
      </c>
      <c r="E22" s="63">
        <v>5239037</v>
      </c>
      <c r="F22" s="64">
        <f t="shared" si="0"/>
        <v>7263</v>
      </c>
      <c r="G22" s="65">
        <f t="shared" si="1"/>
        <v>0.13863234789141593</v>
      </c>
    </row>
    <row r="23" spans="1:7" ht="18.75" customHeight="1">
      <c r="A23" s="61"/>
      <c r="B23" s="20" t="s">
        <v>18</v>
      </c>
      <c r="C23" s="17"/>
      <c r="D23" s="62">
        <v>1540809</v>
      </c>
      <c r="E23" s="63">
        <v>1538660</v>
      </c>
      <c r="F23" s="64">
        <f t="shared" si="0"/>
        <v>2149</v>
      </c>
      <c r="G23" s="65">
        <f t="shared" si="1"/>
        <v>0.13966698295919827</v>
      </c>
    </row>
    <row r="24" spans="1:7" ht="18.75" customHeight="1">
      <c r="A24" s="61"/>
      <c r="B24" s="20" t="s">
        <v>19</v>
      </c>
      <c r="C24" s="17"/>
      <c r="D24" s="62">
        <v>2945113</v>
      </c>
      <c r="E24" s="63">
        <v>2941149</v>
      </c>
      <c r="F24" s="64">
        <f t="shared" si="0"/>
        <v>3964</v>
      </c>
      <c r="G24" s="65">
        <f t="shared" si="1"/>
        <v>0.13477725881959737</v>
      </c>
    </row>
    <row r="25" spans="1:7" ht="18.75" customHeight="1">
      <c r="A25" s="61"/>
      <c r="B25" s="20" t="s">
        <v>20</v>
      </c>
      <c r="C25" s="17"/>
      <c r="D25" s="62">
        <v>4150025</v>
      </c>
      <c r="E25" s="63">
        <v>4144434</v>
      </c>
      <c r="F25" s="64">
        <f t="shared" si="0"/>
        <v>5591</v>
      </c>
      <c r="G25" s="65">
        <f t="shared" si="1"/>
        <v>0.13490382522679817</v>
      </c>
    </row>
    <row r="26" spans="1:7" ht="18.75" customHeight="1">
      <c r="A26" s="61"/>
      <c r="B26" s="20" t="s">
        <v>21</v>
      </c>
      <c r="C26" s="17"/>
      <c r="D26" s="62">
        <v>294403</v>
      </c>
      <c r="E26" s="63">
        <v>291404</v>
      </c>
      <c r="F26" s="64">
        <f t="shared" si="0"/>
        <v>2999</v>
      </c>
      <c r="G26" s="66">
        <f t="shared" si="1"/>
        <v>1.0291553993768103</v>
      </c>
    </row>
    <row r="27" spans="1:7" ht="18.75" customHeight="1">
      <c r="A27" s="61"/>
      <c r="B27" s="20" t="s">
        <v>22</v>
      </c>
      <c r="C27" s="17"/>
      <c r="D27" s="62">
        <v>915053</v>
      </c>
      <c r="E27" s="63">
        <v>911068</v>
      </c>
      <c r="F27" s="64">
        <f t="shared" si="0"/>
        <v>3985</v>
      </c>
      <c r="G27" s="65">
        <f t="shared" si="1"/>
        <v>0.43739874520891964</v>
      </c>
    </row>
    <row r="28" spans="1:7" ht="18.75" customHeight="1">
      <c r="A28" s="61"/>
      <c r="B28" s="20" t="s">
        <v>23</v>
      </c>
      <c r="C28" s="17"/>
      <c r="D28" s="62">
        <v>1540836</v>
      </c>
      <c r="E28" s="63">
        <v>1534940</v>
      </c>
      <c r="F28" s="64">
        <f t="shared" si="0"/>
        <v>5896</v>
      </c>
      <c r="G28" s="65">
        <f t="shared" si="1"/>
        <v>0.38411924896087146</v>
      </c>
    </row>
    <row r="29" spans="1:7" ht="18.75" customHeight="1">
      <c r="A29" s="61"/>
      <c r="B29" s="20" t="s">
        <v>24</v>
      </c>
      <c r="C29" s="17"/>
      <c r="D29" s="62">
        <v>1384261</v>
      </c>
      <c r="E29" s="63">
        <v>1380861</v>
      </c>
      <c r="F29" s="64">
        <f t="shared" si="0"/>
        <v>3400</v>
      </c>
      <c r="G29" s="65">
        <f t="shared" si="1"/>
        <v>0.24622318973452068</v>
      </c>
    </row>
    <row r="30" spans="1:7" ht="18.75" customHeight="1">
      <c r="A30" s="61"/>
      <c r="B30" s="20" t="s">
        <v>25</v>
      </c>
      <c r="C30" s="17"/>
      <c r="D30" s="62">
        <v>1679243</v>
      </c>
      <c r="E30" s="63">
        <v>1676054</v>
      </c>
      <c r="F30" s="64">
        <f t="shared" si="0"/>
        <v>3189</v>
      </c>
      <c r="G30" s="65">
        <f t="shared" si="1"/>
        <v>0.19026833264322032</v>
      </c>
    </row>
    <row r="31" spans="1:7" ht="18.75" customHeight="1">
      <c r="A31" s="61"/>
      <c r="B31" s="20" t="s">
        <v>26</v>
      </c>
      <c r="C31" s="17"/>
      <c r="D31" s="62">
        <v>4212192</v>
      </c>
      <c r="E31" s="63">
        <v>4206470</v>
      </c>
      <c r="F31" s="64">
        <f t="shared" si="0"/>
        <v>5722</v>
      </c>
      <c r="G31" s="65">
        <f t="shared" si="1"/>
        <v>0.1360285465009854</v>
      </c>
    </row>
    <row r="32" spans="1:7" ht="18.75" customHeight="1" thickBot="1">
      <c r="A32" s="67"/>
      <c r="B32" s="68" t="s">
        <v>27</v>
      </c>
      <c r="C32" s="69"/>
      <c r="D32" s="70">
        <v>3280846</v>
      </c>
      <c r="E32" s="71">
        <v>3275641</v>
      </c>
      <c r="F32" s="72">
        <f t="shared" si="0"/>
        <v>5205</v>
      </c>
      <c r="G32" s="73">
        <f t="shared" si="1"/>
        <v>0.1589001969385534</v>
      </c>
    </row>
    <row r="33" spans="1:7" ht="18.75" customHeight="1">
      <c r="A33" s="54"/>
      <c r="B33" s="55" t="s">
        <v>28</v>
      </c>
      <c r="C33" s="56"/>
      <c r="D33" s="106">
        <f>SUM(D9:D16)</f>
        <v>52741082</v>
      </c>
      <c r="E33" s="107">
        <f>SUM(E9:E16)</f>
        <v>52601528</v>
      </c>
      <c r="F33" s="59">
        <f t="shared" si="0"/>
        <v>139554</v>
      </c>
      <c r="G33" s="60">
        <f t="shared" si="1"/>
        <v>0.2653040801400294</v>
      </c>
    </row>
    <row r="34" spans="1:7" ht="18.75" customHeight="1">
      <c r="A34" s="61"/>
      <c r="B34" s="20" t="s">
        <v>29</v>
      </c>
      <c r="C34" s="17"/>
      <c r="D34" s="108">
        <f>SUM(D17:D32)</f>
        <v>35940606</v>
      </c>
      <c r="E34" s="109">
        <f>SUM(E17:E32)</f>
        <v>35876920</v>
      </c>
      <c r="F34" s="64">
        <f t="shared" si="0"/>
        <v>63686</v>
      </c>
      <c r="G34" s="65">
        <f t="shared" si="1"/>
        <v>0.1775124509015824</v>
      </c>
    </row>
    <row r="35" spans="1:7" ht="18.75" customHeight="1" thickBot="1">
      <c r="A35" s="67"/>
      <c r="B35" s="68" t="s">
        <v>30</v>
      </c>
      <c r="C35" s="69"/>
      <c r="D35" s="110">
        <f>SUM(D33,D34)</f>
        <v>88681688</v>
      </c>
      <c r="E35" s="111">
        <f>SUM(E33:E34)</f>
        <v>88478448</v>
      </c>
      <c r="F35" s="72">
        <f t="shared" si="0"/>
        <v>203240</v>
      </c>
      <c r="G35" s="73">
        <f t="shared" si="1"/>
        <v>0.22970565668150056</v>
      </c>
    </row>
    <row r="36" spans="1:7" ht="4.5" customHeight="1">
      <c r="A36" s="74"/>
      <c r="B36" s="75"/>
      <c r="C36" s="12"/>
      <c r="D36" s="76"/>
      <c r="E36" s="76"/>
      <c r="F36" s="76"/>
      <c r="G36" s="77"/>
    </row>
    <row r="37" spans="1:7" ht="16.5" customHeight="1">
      <c r="A37" s="126" t="s">
        <v>72</v>
      </c>
      <c r="B37" s="22"/>
      <c r="C37" s="22"/>
      <c r="D37" s="22"/>
      <c r="E37" s="22"/>
      <c r="F37" s="22"/>
      <c r="G37" s="79"/>
    </row>
    <row r="38" spans="1:7" ht="16.5" customHeight="1">
      <c r="A38" s="126" t="s">
        <v>66</v>
      </c>
      <c r="B38" s="22"/>
      <c r="C38" s="22"/>
      <c r="D38" s="22"/>
      <c r="E38" s="22"/>
      <c r="F38" s="22"/>
      <c r="G38" s="22"/>
    </row>
    <row r="39" spans="1:7" ht="16.5" customHeight="1">
      <c r="A39" s="127" t="s">
        <v>67</v>
      </c>
      <c r="B39" s="80"/>
      <c r="C39" s="22"/>
      <c r="D39" s="22"/>
      <c r="E39" s="22"/>
      <c r="F39" s="22"/>
      <c r="G39" s="22"/>
    </row>
    <row r="40" spans="1:7" ht="16.5" customHeight="1">
      <c r="A40" s="22"/>
      <c r="B40" s="80"/>
      <c r="C40" s="22"/>
      <c r="D40" s="22"/>
      <c r="E40" s="22"/>
      <c r="F40" s="22"/>
      <c r="G40" s="22"/>
    </row>
  </sheetData>
  <sheetProtection/>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4"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dimension ref="A1:G40"/>
  <sheetViews>
    <sheetView showGridLines="0" view="pageBreakPreview" zoomScaleNormal="85" zoomScaleSheetLayoutView="100" zoomScalePageLayoutView="0" workbookViewId="0" topLeftCell="A1">
      <selection activeCell="E29" sqref="E29"/>
    </sheetView>
  </sheetViews>
  <sheetFormatPr defaultColWidth="10.281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33" t="s">
        <v>65</v>
      </c>
      <c r="B3" s="133"/>
      <c r="C3" s="133"/>
      <c r="D3" s="133"/>
      <c r="E3" s="133"/>
      <c r="F3" s="133"/>
      <c r="G3" s="133"/>
    </row>
    <row r="4" spans="4:5" ht="12.75" customHeight="1">
      <c r="D4" s="38"/>
      <c r="E4" s="104" t="s">
        <v>57</v>
      </c>
    </row>
    <row r="5" ht="12.75" customHeight="1">
      <c r="D5" s="39"/>
    </row>
    <row r="6" spans="1:7" ht="16.5" customHeight="1" thickBot="1">
      <c r="A6" s="40"/>
      <c r="B6" s="40"/>
      <c r="C6" s="40"/>
      <c r="D6" s="40"/>
      <c r="E6" s="40"/>
      <c r="F6" s="40"/>
      <c r="G6" s="41" t="s">
        <v>0</v>
      </c>
    </row>
    <row r="7" spans="1:7" s="48" customFormat="1" ht="16.5" customHeight="1">
      <c r="A7" s="42"/>
      <c r="B7" s="131" t="s">
        <v>1</v>
      </c>
      <c r="C7" s="43"/>
      <c r="D7" s="129" t="s">
        <v>68</v>
      </c>
      <c r="E7" s="130" t="s">
        <v>64</v>
      </c>
      <c r="F7" s="46" t="s">
        <v>2</v>
      </c>
      <c r="G7" s="47" t="s">
        <v>3</v>
      </c>
    </row>
    <row r="8" spans="1:7" ht="16.5" customHeight="1" thickBot="1">
      <c r="A8" s="49"/>
      <c r="B8" s="132"/>
      <c r="C8" s="50"/>
      <c r="D8" s="123" t="s">
        <v>60</v>
      </c>
      <c r="E8" s="124" t="s">
        <v>63</v>
      </c>
      <c r="F8" s="18" t="s">
        <v>42</v>
      </c>
      <c r="G8" s="53" t="s">
        <v>47</v>
      </c>
    </row>
    <row r="9" spans="1:7" ht="18.75" customHeight="1">
      <c r="A9" s="54"/>
      <c r="B9" s="55" t="s">
        <v>4</v>
      </c>
      <c r="C9" s="56"/>
      <c r="D9" s="57">
        <f>'当初比較'!D9</f>
        <v>7208604</v>
      </c>
      <c r="E9" s="58">
        <v>7359503</v>
      </c>
      <c r="F9" s="59">
        <f aca="true" t="shared" si="0" ref="F9:F35">D9-E9</f>
        <v>-150899</v>
      </c>
      <c r="G9" s="60">
        <f aca="true" t="shared" si="1" ref="G9:G35">F9/E9*100</f>
        <v>-2.0503966096623647</v>
      </c>
    </row>
    <row r="10" spans="1:7" ht="18.75" customHeight="1">
      <c r="A10" s="61"/>
      <c r="B10" s="20" t="s">
        <v>5</v>
      </c>
      <c r="C10" s="17"/>
      <c r="D10" s="62">
        <f>'当初比較'!D10</f>
        <v>3682330</v>
      </c>
      <c r="E10" s="63">
        <v>3539209</v>
      </c>
      <c r="F10" s="64">
        <f t="shared" si="0"/>
        <v>143121</v>
      </c>
      <c r="G10" s="65">
        <f t="shared" si="1"/>
        <v>4.043869689526671</v>
      </c>
    </row>
    <row r="11" spans="1:7" ht="18.75" customHeight="1">
      <c r="A11" s="61"/>
      <c r="B11" s="20" t="s">
        <v>6</v>
      </c>
      <c r="C11" s="17"/>
      <c r="D11" s="62">
        <f>'当初比較'!D11</f>
        <v>3444782</v>
      </c>
      <c r="E11" s="63">
        <v>3414313</v>
      </c>
      <c r="F11" s="64">
        <f t="shared" si="0"/>
        <v>30469</v>
      </c>
      <c r="G11" s="65">
        <f t="shared" si="1"/>
        <v>0.8923903578845876</v>
      </c>
    </row>
    <row r="12" spans="1:7" ht="18.75" customHeight="1">
      <c r="A12" s="61"/>
      <c r="B12" s="20" t="s">
        <v>7</v>
      </c>
      <c r="C12" s="17"/>
      <c r="D12" s="62">
        <f>'当初比較'!D12</f>
        <v>3379319</v>
      </c>
      <c r="E12" s="63">
        <v>3524617</v>
      </c>
      <c r="F12" s="64">
        <f t="shared" si="0"/>
        <v>-145298</v>
      </c>
      <c r="G12" s="65">
        <f t="shared" si="1"/>
        <v>-4.122376984506402</v>
      </c>
    </row>
    <row r="13" spans="1:7" ht="18.75" customHeight="1">
      <c r="A13" s="61"/>
      <c r="B13" s="20" t="s">
        <v>8</v>
      </c>
      <c r="C13" s="17"/>
      <c r="D13" s="62">
        <f>'当初比較'!D13</f>
        <v>7286422</v>
      </c>
      <c r="E13" s="63">
        <v>7394269</v>
      </c>
      <c r="F13" s="64">
        <f t="shared" si="0"/>
        <v>-107847</v>
      </c>
      <c r="G13" s="65">
        <f t="shared" si="1"/>
        <v>-1.4585214576315793</v>
      </c>
    </row>
    <row r="14" spans="1:7" ht="18.75" customHeight="1">
      <c r="A14" s="61"/>
      <c r="B14" s="20" t="s">
        <v>9</v>
      </c>
      <c r="C14" s="17"/>
      <c r="D14" s="62">
        <f>'当初比較'!D14</f>
        <v>7818723</v>
      </c>
      <c r="E14" s="63">
        <v>7580958</v>
      </c>
      <c r="F14" s="64">
        <f t="shared" si="0"/>
        <v>237765</v>
      </c>
      <c r="G14" s="65">
        <f t="shared" si="1"/>
        <v>3.1363450371311914</v>
      </c>
    </row>
    <row r="15" spans="1:7" ht="18.75" customHeight="1">
      <c r="A15" s="61"/>
      <c r="B15" s="20" t="s">
        <v>10</v>
      </c>
      <c r="C15" s="17"/>
      <c r="D15" s="62">
        <f>'当初比較'!D15</f>
        <v>8119318</v>
      </c>
      <c r="E15" s="63">
        <v>7955497</v>
      </c>
      <c r="F15" s="64">
        <f t="shared" si="0"/>
        <v>163821</v>
      </c>
      <c r="G15" s="65">
        <f t="shared" si="1"/>
        <v>2.059217670498776</v>
      </c>
    </row>
    <row r="16" spans="1:7" ht="18.75" customHeight="1">
      <c r="A16" s="61"/>
      <c r="B16" s="20" t="s">
        <v>11</v>
      </c>
      <c r="C16" s="17"/>
      <c r="D16" s="62">
        <f>'当初比較'!D16</f>
        <v>11801584</v>
      </c>
      <c r="E16" s="63">
        <v>12173149</v>
      </c>
      <c r="F16" s="64">
        <f t="shared" si="0"/>
        <v>-371565</v>
      </c>
      <c r="G16" s="65">
        <f t="shared" si="1"/>
        <v>-3.0523326380051703</v>
      </c>
    </row>
    <row r="17" spans="1:7" ht="18.75" customHeight="1">
      <c r="A17" s="61"/>
      <c r="B17" s="20" t="s">
        <v>12</v>
      </c>
      <c r="C17" s="17"/>
      <c r="D17" s="62">
        <f>'当初比較'!D17</f>
        <v>1545080</v>
      </c>
      <c r="E17" s="63">
        <v>1467424</v>
      </c>
      <c r="F17" s="64">
        <f t="shared" si="0"/>
        <v>77656</v>
      </c>
      <c r="G17" s="65">
        <f t="shared" si="1"/>
        <v>5.291994679111149</v>
      </c>
    </row>
    <row r="18" spans="1:7" ht="18.75" customHeight="1">
      <c r="A18" s="61"/>
      <c r="B18" s="20" t="s">
        <v>13</v>
      </c>
      <c r="C18" s="17"/>
      <c r="D18" s="62">
        <f>'当初比較'!D18</f>
        <v>1417703</v>
      </c>
      <c r="E18" s="63">
        <v>1326554</v>
      </c>
      <c r="F18" s="64">
        <f t="shared" si="0"/>
        <v>91149</v>
      </c>
      <c r="G18" s="65">
        <f t="shared" si="1"/>
        <v>6.871111164717004</v>
      </c>
    </row>
    <row r="19" spans="1:7" ht="18.75" customHeight="1">
      <c r="A19" s="61"/>
      <c r="B19" s="20" t="s">
        <v>14</v>
      </c>
      <c r="C19" s="17"/>
      <c r="D19" s="62">
        <f>'当初比較'!D19</f>
        <v>1302040</v>
      </c>
      <c r="E19" s="63">
        <v>1236700</v>
      </c>
      <c r="F19" s="64">
        <f t="shared" si="0"/>
        <v>65340</v>
      </c>
      <c r="G19" s="65">
        <f t="shared" si="1"/>
        <v>5.283415541360071</v>
      </c>
    </row>
    <row r="20" spans="1:7" ht="18.75" customHeight="1">
      <c r="A20" s="61"/>
      <c r="B20" s="20" t="s">
        <v>15</v>
      </c>
      <c r="C20" s="17"/>
      <c r="D20" s="62">
        <f>'当初比較'!D20</f>
        <v>2357212</v>
      </c>
      <c r="E20" s="63">
        <v>2309647</v>
      </c>
      <c r="F20" s="64">
        <f t="shared" si="0"/>
        <v>47565</v>
      </c>
      <c r="G20" s="65">
        <f t="shared" si="1"/>
        <v>2.059405614797413</v>
      </c>
    </row>
    <row r="21" spans="1:7" ht="18.75" customHeight="1">
      <c r="A21" s="61"/>
      <c r="B21" s="20" t="s">
        <v>16</v>
      </c>
      <c r="C21" s="17"/>
      <c r="D21" s="62">
        <f>'当初比較'!D21</f>
        <v>2129490</v>
      </c>
      <c r="E21" s="63">
        <v>2089794</v>
      </c>
      <c r="F21" s="64">
        <f t="shared" si="0"/>
        <v>39696</v>
      </c>
      <c r="G21" s="65">
        <f t="shared" si="1"/>
        <v>1.8995173686975846</v>
      </c>
    </row>
    <row r="22" spans="1:7" ht="18.75" customHeight="1">
      <c r="A22" s="61"/>
      <c r="B22" s="20" t="s">
        <v>17</v>
      </c>
      <c r="C22" s="17"/>
      <c r="D22" s="62">
        <f>'当初比較'!D22</f>
        <v>5246300</v>
      </c>
      <c r="E22" s="63">
        <v>5395415</v>
      </c>
      <c r="F22" s="64">
        <f t="shared" si="0"/>
        <v>-149115</v>
      </c>
      <c r="G22" s="65">
        <f t="shared" si="1"/>
        <v>-2.763735505053828</v>
      </c>
    </row>
    <row r="23" spans="1:7" ht="18.75" customHeight="1">
      <c r="A23" s="61"/>
      <c r="B23" s="20" t="s">
        <v>18</v>
      </c>
      <c r="C23" s="17"/>
      <c r="D23" s="62">
        <f>'当初比較'!D23</f>
        <v>1540809</v>
      </c>
      <c r="E23" s="63">
        <v>1448085</v>
      </c>
      <c r="F23" s="64">
        <f t="shared" si="0"/>
        <v>92724</v>
      </c>
      <c r="G23" s="65">
        <f t="shared" si="1"/>
        <v>6.403215280870943</v>
      </c>
    </row>
    <row r="24" spans="1:7" ht="18.75" customHeight="1">
      <c r="A24" s="61"/>
      <c r="B24" s="20" t="s">
        <v>19</v>
      </c>
      <c r="C24" s="17"/>
      <c r="D24" s="62">
        <f>'当初比較'!D24</f>
        <v>2945113</v>
      </c>
      <c r="E24" s="63">
        <v>2883199</v>
      </c>
      <c r="F24" s="64">
        <f t="shared" si="0"/>
        <v>61914</v>
      </c>
      <c r="G24" s="65">
        <f t="shared" si="1"/>
        <v>2.147406405177027</v>
      </c>
    </row>
    <row r="25" spans="1:7" ht="18.75" customHeight="1">
      <c r="A25" s="61"/>
      <c r="B25" s="20" t="s">
        <v>20</v>
      </c>
      <c r="C25" s="17"/>
      <c r="D25" s="62">
        <f>'当初比較'!D25</f>
        <v>4150025</v>
      </c>
      <c r="E25" s="63">
        <v>4157561</v>
      </c>
      <c r="F25" s="64">
        <f t="shared" si="0"/>
        <v>-7536</v>
      </c>
      <c r="G25" s="65">
        <f t="shared" si="1"/>
        <v>-0.1812601186128117</v>
      </c>
    </row>
    <row r="26" spans="1:7" ht="18.75" customHeight="1">
      <c r="A26" s="61"/>
      <c r="B26" s="20" t="s">
        <v>21</v>
      </c>
      <c r="C26" s="17"/>
      <c r="D26" s="62">
        <f>'当初比較'!D26</f>
        <v>294403</v>
      </c>
      <c r="E26" s="63">
        <v>256255</v>
      </c>
      <c r="F26" s="64">
        <f t="shared" si="0"/>
        <v>38148</v>
      </c>
      <c r="G26" s="66">
        <f t="shared" si="1"/>
        <v>14.886733917386977</v>
      </c>
    </row>
    <row r="27" spans="1:7" ht="18.75" customHeight="1">
      <c r="A27" s="61"/>
      <c r="B27" s="20" t="s">
        <v>22</v>
      </c>
      <c r="C27" s="17"/>
      <c r="D27" s="62">
        <f>'当初比較'!D27</f>
        <v>915053</v>
      </c>
      <c r="E27" s="63">
        <v>831190</v>
      </c>
      <c r="F27" s="64">
        <f t="shared" si="0"/>
        <v>83863</v>
      </c>
      <c r="G27" s="65">
        <f t="shared" si="1"/>
        <v>10.089510220286577</v>
      </c>
    </row>
    <row r="28" spans="1:7" ht="18.75" customHeight="1">
      <c r="A28" s="61"/>
      <c r="B28" s="20" t="s">
        <v>23</v>
      </c>
      <c r="C28" s="17"/>
      <c r="D28" s="62">
        <f>'当初比較'!D28</f>
        <v>1540836</v>
      </c>
      <c r="E28" s="63">
        <v>1490668</v>
      </c>
      <c r="F28" s="64">
        <f t="shared" si="0"/>
        <v>50168</v>
      </c>
      <c r="G28" s="65">
        <f t="shared" si="1"/>
        <v>3.3654710505625665</v>
      </c>
    </row>
    <row r="29" spans="1:7" ht="18.75" customHeight="1">
      <c r="A29" s="61"/>
      <c r="B29" s="20" t="s">
        <v>24</v>
      </c>
      <c r="C29" s="17"/>
      <c r="D29" s="62">
        <f>'当初比較'!D29</f>
        <v>1384261</v>
      </c>
      <c r="E29" s="63">
        <v>1442087</v>
      </c>
      <c r="F29" s="64">
        <f t="shared" si="0"/>
        <v>-57826</v>
      </c>
      <c r="G29" s="65">
        <f t="shared" si="1"/>
        <v>-4.009882898881967</v>
      </c>
    </row>
    <row r="30" spans="1:7" ht="18.75" customHeight="1">
      <c r="A30" s="61"/>
      <c r="B30" s="20" t="s">
        <v>25</v>
      </c>
      <c r="C30" s="17"/>
      <c r="D30" s="62">
        <f>'当初比較'!D30</f>
        <v>1679243</v>
      </c>
      <c r="E30" s="63">
        <v>1626505</v>
      </c>
      <c r="F30" s="64">
        <f t="shared" si="0"/>
        <v>52738</v>
      </c>
      <c r="G30" s="65">
        <f t="shared" si="1"/>
        <v>3.2424124118892963</v>
      </c>
    </row>
    <row r="31" spans="1:7" ht="18.75" customHeight="1">
      <c r="A31" s="61"/>
      <c r="B31" s="20" t="s">
        <v>26</v>
      </c>
      <c r="C31" s="17"/>
      <c r="D31" s="62">
        <f>'当初比較'!D31</f>
        <v>4212192</v>
      </c>
      <c r="E31" s="63">
        <v>4230284</v>
      </c>
      <c r="F31" s="64">
        <f t="shared" si="0"/>
        <v>-18092</v>
      </c>
      <c r="G31" s="65">
        <f t="shared" si="1"/>
        <v>-0.42767814170396123</v>
      </c>
    </row>
    <row r="32" spans="1:7" ht="18.75" customHeight="1" thickBot="1">
      <c r="A32" s="67"/>
      <c r="B32" s="68" t="s">
        <v>27</v>
      </c>
      <c r="C32" s="69"/>
      <c r="D32" s="70">
        <f>'当初比較'!D32</f>
        <v>3280846</v>
      </c>
      <c r="E32" s="71">
        <v>3324294</v>
      </c>
      <c r="F32" s="72">
        <f t="shared" si="0"/>
        <v>-43448</v>
      </c>
      <c r="G32" s="73">
        <f t="shared" si="1"/>
        <v>-1.3069842799704239</v>
      </c>
    </row>
    <row r="33" spans="1:7" ht="18.75" customHeight="1">
      <c r="A33" s="54"/>
      <c r="B33" s="55" t="s">
        <v>28</v>
      </c>
      <c r="C33" s="56"/>
      <c r="D33" s="106">
        <f>SUM(D9:D16)</f>
        <v>52741082</v>
      </c>
      <c r="E33" s="107">
        <f>SUM(E9:E16)</f>
        <v>52941515</v>
      </c>
      <c r="F33" s="59">
        <f t="shared" si="0"/>
        <v>-200433</v>
      </c>
      <c r="G33" s="60">
        <f t="shared" si="1"/>
        <v>-0.37859324577318954</v>
      </c>
    </row>
    <row r="34" spans="1:7" ht="18.75" customHeight="1">
      <c r="A34" s="61"/>
      <c r="B34" s="20" t="s">
        <v>29</v>
      </c>
      <c r="C34" s="17"/>
      <c r="D34" s="108">
        <f>SUM(D17:D32)</f>
        <v>35940606</v>
      </c>
      <c r="E34" s="109">
        <f>SUM(E17:E32)</f>
        <v>35515662</v>
      </c>
      <c r="F34" s="64">
        <f t="shared" si="0"/>
        <v>424944</v>
      </c>
      <c r="G34" s="65">
        <f t="shared" si="1"/>
        <v>1.1964974776480304</v>
      </c>
    </row>
    <row r="35" spans="1:7" ht="18.75" customHeight="1" thickBot="1">
      <c r="A35" s="67"/>
      <c r="B35" s="68" t="s">
        <v>30</v>
      </c>
      <c r="C35" s="69"/>
      <c r="D35" s="110">
        <f>SUM(D33,D34)</f>
        <v>88681688</v>
      </c>
      <c r="E35" s="111">
        <f>SUM(E33:E34)</f>
        <v>88457177</v>
      </c>
      <c r="F35" s="72">
        <f t="shared" si="0"/>
        <v>224511</v>
      </c>
      <c r="G35" s="73">
        <f t="shared" si="1"/>
        <v>0.2538075570736335</v>
      </c>
    </row>
    <row r="36" spans="1:7" ht="4.5" customHeight="1">
      <c r="A36" s="74"/>
      <c r="B36" s="75"/>
      <c r="C36" s="12"/>
      <c r="D36" s="76"/>
      <c r="E36" s="76"/>
      <c r="F36" s="76"/>
      <c r="G36" s="77"/>
    </row>
    <row r="37" spans="1:7" ht="16.5" customHeight="1">
      <c r="A37" s="78"/>
      <c r="B37" s="22"/>
      <c r="C37" s="22"/>
      <c r="D37" s="22"/>
      <c r="E37" s="22"/>
      <c r="F37" s="22"/>
      <c r="G37" s="79"/>
    </row>
    <row r="38" spans="1:7" ht="16.5" customHeight="1">
      <c r="A38" s="78"/>
      <c r="B38" s="22"/>
      <c r="C38" s="22"/>
      <c r="D38" s="22"/>
      <c r="E38" s="22"/>
      <c r="F38" s="22"/>
      <c r="G38" s="22"/>
    </row>
    <row r="39" spans="1:7" ht="16.5" customHeight="1">
      <c r="A39" s="22"/>
      <c r="B39" s="80"/>
      <c r="C39" s="22"/>
      <c r="D39" s="22"/>
      <c r="E39" s="22"/>
      <c r="F39" s="22"/>
      <c r="G39" s="22"/>
    </row>
    <row r="40" spans="1:7" ht="16.5" customHeight="1">
      <c r="A40" s="22"/>
      <c r="B40" s="80"/>
      <c r="C40" s="22"/>
      <c r="D40" s="22"/>
      <c r="E40" s="22"/>
      <c r="F40" s="22"/>
      <c r="G40" s="22"/>
    </row>
  </sheetData>
  <sheetProtection/>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G40"/>
  <sheetViews>
    <sheetView showGridLines="0" view="pageBreakPreview" zoomScaleNormal="85" zoomScaleSheetLayoutView="100" zoomScalePageLayoutView="0" workbookViewId="0" topLeftCell="A25">
      <selection activeCell="A38" sqref="A38"/>
    </sheetView>
  </sheetViews>
  <sheetFormatPr defaultColWidth="10.28125" defaultRowHeight="16.5" customHeight="1"/>
  <cols>
    <col min="1" max="1" width="3.28125" style="16" customWidth="1"/>
    <col min="2" max="2" width="12.57421875" style="36" bestFit="1" customWidth="1"/>
    <col min="3" max="3" width="3.28125" style="16" customWidth="1"/>
    <col min="4" max="7" width="17.28125" style="16" customWidth="1"/>
    <col min="8" max="16384" width="10.28125" style="16" customWidth="1"/>
  </cols>
  <sheetData>
    <row r="1" spans="6:7" ht="16.5" customHeight="1">
      <c r="F1" s="134"/>
      <c r="G1" s="134"/>
    </row>
    <row r="2" spans="6:7" ht="16.5" customHeight="1">
      <c r="F2" s="83"/>
      <c r="G2" s="83"/>
    </row>
    <row r="3" spans="1:7" ht="16.5" customHeight="1">
      <c r="A3" s="133" t="s">
        <v>69</v>
      </c>
      <c r="B3" s="133"/>
      <c r="C3" s="133"/>
      <c r="D3" s="133"/>
      <c r="E3" s="133"/>
      <c r="F3" s="133"/>
      <c r="G3" s="133"/>
    </row>
    <row r="4" spans="3:5" ht="12.75" customHeight="1">
      <c r="C4" s="81"/>
      <c r="E4" s="104"/>
    </row>
    <row r="5" ht="12.75" customHeight="1">
      <c r="D5" s="82"/>
    </row>
    <row r="6" spans="1:7" ht="16.5" customHeight="1" thickBot="1">
      <c r="A6" s="40"/>
      <c r="B6" s="40"/>
      <c r="C6" s="40"/>
      <c r="D6" s="40"/>
      <c r="E6" s="40"/>
      <c r="F6" s="40"/>
      <c r="G6" s="41" t="s">
        <v>52</v>
      </c>
    </row>
    <row r="7" spans="1:7" s="48" customFormat="1" ht="16.5" customHeight="1">
      <c r="A7" s="42"/>
      <c r="B7" s="131" t="s">
        <v>31</v>
      </c>
      <c r="C7" s="43"/>
      <c r="D7" s="44" t="s">
        <v>46</v>
      </c>
      <c r="E7" s="135"/>
      <c r="F7" s="137"/>
      <c r="G7" s="139"/>
    </row>
    <row r="8" spans="1:7" ht="16.5" customHeight="1" thickBot="1">
      <c r="A8" s="49"/>
      <c r="B8" s="132"/>
      <c r="C8" s="50"/>
      <c r="D8" s="52" t="s">
        <v>61</v>
      </c>
      <c r="E8" s="136"/>
      <c r="F8" s="138"/>
      <c r="G8" s="140"/>
    </row>
    <row r="9" spans="1:7" ht="18.75" customHeight="1">
      <c r="A9" s="54"/>
      <c r="B9" s="55" t="s">
        <v>4</v>
      </c>
      <c r="C9" s="56"/>
      <c r="D9" s="84">
        <v>4108365</v>
      </c>
      <c r="E9" s="95"/>
      <c r="F9" s="96"/>
      <c r="G9" s="97"/>
    </row>
    <row r="10" spans="1:7" ht="18.75" customHeight="1">
      <c r="A10" s="61"/>
      <c r="B10" s="20" t="s">
        <v>5</v>
      </c>
      <c r="C10" s="17"/>
      <c r="D10" s="85">
        <v>1130736</v>
      </c>
      <c r="E10" s="98"/>
      <c r="F10" s="99"/>
      <c r="G10" s="100"/>
    </row>
    <row r="11" spans="1:7" ht="18.75" customHeight="1">
      <c r="A11" s="61"/>
      <c r="B11" s="20" t="s">
        <v>6</v>
      </c>
      <c r="C11" s="17"/>
      <c r="D11" s="85">
        <v>628979</v>
      </c>
      <c r="E11" s="98"/>
      <c r="F11" s="99"/>
      <c r="G11" s="100"/>
    </row>
    <row r="12" spans="1:7" ht="18.75" customHeight="1">
      <c r="A12" s="61"/>
      <c r="B12" s="20" t="s">
        <v>7</v>
      </c>
      <c r="C12" s="17"/>
      <c r="D12" s="85">
        <v>627484</v>
      </c>
      <c r="E12" s="98"/>
      <c r="F12" s="99"/>
      <c r="G12" s="100"/>
    </row>
    <row r="13" spans="1:7" ht="18.75" customHeight="1">
      <c r="A13" s="61"/>
      <c r="B13" s="20" t="s">
        <v>8</v>
      </c>
      <c r="C13" s="17"/>
      <c r="D13" s="85">
        <v>749367</v>
      </c>
      <c r="E13" s="98"/>
      <c r="F13" s="99"/>
      <c r="G13" s="100"/>
    </row>
    <row r="14" spans="1:7" ht="18.75" customHeight="1">
      <c r="A14" s="61"/>
      <c r="B14" s="20" t="s">
        <v>9</v>
      </c>
      <c r="C14" s="17"/>
      <c r="D14" s="85">
        <v>702321</v>
      </c>
      <c r="E14" s="98"/>
      <c r="F14" s="99"/>
      <c r="G14" s="100"/>
    </row>
    <row r="15" spans="1:7" ht="18.75" customHeight="1">
      <c r="A15" s="61"/>
      <c r="B15" s="20" t="s">
        <v>10</v>
      </c>
      <c r="C15" s="17"/>
      <c r="D15" s="85">
        <v>664750</v>
      </c>
      <c r="E15" s="98"/>
      <c r="F15" s="99"/>
      <c r="G15" s="100"/>
    </row>
    <row r="16" spans="1:7" ht="18.75" customHeight="1">
      <c r="A16" s="61"/>
      <c r="B16" s="20" t="s">
        <v>11</v>
      </c>
      <c r="C16" s="17"/>
      <c r="D16" s="85">
        <v>784293</v>
      </c>
      <c r="E16" s="98"/>
      <c r="F16" s="99"/>
      <c r="G16" s="100"/>
    </row>
    <row r="17" spans="1:7" ht="18.75" customHeight="1">
      <c r="A17" s="61"/>
      <c r="B17" s="20" t="s">
        <v>12</v>
      </c>
      <c r="C17" s="17"/>
      <c r="D17" s="85">
        <v>122519</v>
      </c>
      <c r="E17" s="98"/>
      <c r="F17" s="99"/>
      <c r="G17" s="100"/>
    </row>
    <row r="18" spans="1:7" ht="18.75" customHeight="1">
      <c r="A18" s="61"/>
      <c r="B18" s="20" t="s">
        <v>13</v>
      </c>
      <c r="C18" s="17"/>
      <c r="D18" s="85">
        <v>81760</v>
      </c>
      <c r="E18" s="98"/>
      <c r="F18" s="99"/>
      <c r="G18" s="100"/>
    </row>
    <row r="19" spans="1:7" ht="18.75" customHeight="1">
      <c r="A19" s="61"/>
      <c r="B19" s="20" t="s">
        <v>14</v>
      </c>
      <c r="C19" s="17"/>
      <c r="D19" s="85">
        <v>81376</v>
      </c>
      <c r="E19" s="98"/>
      <c r="F19" s="99"/>
      <c r="G19" s="100"/>
    </row>
    <row r="20" spans="1:7" ht="18.75" customHeight="1">
      <c r="A20" s="61"/>
      <c r="B20" s="20" t="s">
        <v>15</v>
      </c>
      <c r="C20" s="17"/>
      <c r="D20" s="85">
        <v>396852</v>
      </c>
      <c r="E20" s="98"/>
      <c r="F20" s="99"/>
      <c r="G20" s="100"/>
    </row>
    <row r="21" spans="1:7" ht="18.75" customHeight="1">
      <c r="A21" s="61"/>
      <c r="B21" s="20" t="s">
        <v>16</v>
      </c>
      <c r="C21" s="17"/>
      <c r="D21" s="85">
        <v>153934</v>
      </c>
      <c r="E21" s="98"/>
      <c r="F21" s="99"/>
      <c r="G21" s="100"/>
    </row>
    <row r="22" spans="1:7" ht="18.75" customHeight="1">
      <c r="A22" s="61"/>
      <c r="B22" s="20" t="s">
        <v>17</v>
      </c>
      <c r="C22" s="17"/>
      <c r="D22" s="85">
        <v>325630</v>
      </c>
      <c r="E22" s="98"/>
      <c r="F22" s="99"/>
      <c r="G22" s="100"/>
    </row>
    <row r="23" spans="1:7" ht="18.75" customHeight="1">
      <c r="A23" s="61"/>
      <c r="B23" s="20" t="s">
        <v>18</v>
      </c>
      <c r="C23" s="17"/>
      <c r="D23" s="85">
        <v>106346</v>
      </c>
      <c r="E23" s="98"/>
      <c r="F23" s="99"/>
      <c r="G23" s="100"/>
    </row>
    <row r="24" spans="1:7" ht="18.75" customHeight="1">
      <c r="A24" s="61"/>
      <c r="B24" s="20" t="s">
        <v>19</v>
      </c>
      <c r="C24" s="17"/>
      <c r="D24" s="85">
        <v>186810</v>
      </c>
      <c r="E24" s="98"/>
      <c r="F24" s="99"/>
      <c r="G24" s="100"/>
    </row>
    <row r="25" spans="1:7" ht="18.75" customHeight="1">
      <c r="A25" s="61"/>
      <c r="B25" s="20" t="s">
        <v>32</v>
      </c>
      <c r="C25" s="17"/>
      <c r="D25" s="85">
        <v>258376</v>
      </c>
      <c r="E25" s="98"/>
      <c r="F25" s="99"/>
      <c r="G25" s="100"/>
    </row>
    <row r="26" spans="1:7" ht="18.75" customHeight="1">
      <c r="A26" s="61"/>
      <c r="B26" s="20" t="s">
        <v>21</v>
      </c>
      <c r="C26" s="17"/>
      <c r="D26" s="85">
        <v>301077</v>
      </c>
      <c r="E26" s="98"/>
      <c r="F26" s="99"/>
      <c r="G26" s="100"/>
    </row>
    <row r="27" spans="1:7" ht="18.75" customHeight="1">
      <c r="A27" s="61"/>
      <c r="B27" s="20" t="s">
        <v>22</v>
      </c>
      <c r="C27" s="17"/>
      <c r="D27" s="85">
        <v>383587</v>
      </c>
      <c r="E27" s="98"/>
      <c r="F27" s="99"/>
      <c r="G27" s="100"/>
    </row>
    <row r="28" spans="1:7" ht="18.75" customHeight="1">
      <c r="A28" s="61"/>
      <c r="B28" s="20" t="s">
        <v>23</v>
      </c>
      <c r="C28" s="17"/>
      <c r="D28" s="85">
        <v>521035</v>
      </c>
      <c r="E28" s="98"/>
      <c r="F28" s="99"/>
      <c r="G28" s="100"/>
    </row>
    <row r="29" spans="1:7" ht="18.75" customHeight="1">
      <c r="A29" s="61"/>
      <c r="B29" s="20" t="s">
        <v>24</v>
      </c>
      <c r="C29" s="17"/>
      <c r="D29" s="85">
        <v>223551</v>
      </c>
      <c r="E29" s="98"/>
      <c r="F29" s="99"/>
      <c r="G29" s="100"/>
    </row>
    <row r="30" spans="1:7" ht="18.75" customHeight="1">
      <c r="A30" s="61"/>
      <c r="B30" s="20" t="s">
        <v>25</v>
      </c>
      <c r="C30" s="17"/>
      <c r="D30" s="85">
        <v>206413</v>
      </c>
      <c r="E30" s="98"/>
      <c r="F30" s="99"/>
      <c r="G30" s="100"/>
    </row>
    <row r="31" spans="1:7" ht="18.75" customHeight="1">
      <c r="A31" s="61"/>
      <c r="B31" s="20" t="s">
        <v>26</v>
      </c>
      <c r="C31" s="17"/>
      <c r="D31" s="85">
        <v>267258</v>
      </c>
      <c r="E31" s="98"/>
      <c r="F31" s="99"/>
      <c r="G31" s="100"/>
    </row>
    <row r="32" spans="1:7" ht="18.75" customHeight="1" thickBot="1">
      <c r="A32" s="67"/>
      <c r="B32" s="68" t="s">
        <v>27</v>
      </c>
      <c r="C32" s="69"/>
      <c r="D32" s="86">
        <v>269676</v>
      </c>
      <c r="E32" s="101"/>
      <c r="F32" s="102"/>
      <c r="G32" s="103"/>
    </row>
    <row r="33" spans="1:7" ht="18.75" customHeight="1">
      <c r="A33" s="54"/>
      <c r="B33" s="55" t="s">
        <v>28</v>
      </c>
      <c r="C33" s="56"/>
      <c r="D33" s="112">
        <f>SUM(D9:D16)</f>
        <v>9396295</v>
      </c>
      <c r="E33" s="96"/>
      <c r="F33" s="96"/>
      <c r="G33" s="97"/>
    </row>
    <row r="34" spans="1:7" ht="18.75" customHeight="1">
      <c r="A34" s="61"/>
      <c r="B34" s="20" t="s">
        <v>29</v>
      </c>
      <c r="C34" s="17"/>
      <c r="D34" s="113">
        <f>SUM(D17:D32)</f>
        <v>3886200</v>
      </c>
      <c r="E34" s="99"/>
      <c r="F34" s="99"/>
      <c r="G34" s="100"/>
    </row>
    <row r="35" spans="1:7" ht="18.75" customHeight="1" thickBot="1">
      <c r="A35" s="67"/>
      <c r="B35" s="68" t="s">
        <v>30</v>
      </c>
      <c r="C35" s="69"/>
      <c r="D35" s="114">
        <f>SUM(D33,D34)</f>
        <v>13282495</v>
      </c>
      <c r="E35" s="102"/>
      <c r="F35" s="102"/>
      <c r="G35" s="103"/>
    </row>
    <row r="36" spans="1:7" ht="3.75" customHeight="1">
      <c r="A36" s="74"/>
      <c r="B36" s="75"/>
      <c r="C36" s="12"/>
      <c r="D36" s="12"/>
      <c r="E36" s="12"/>
      <c r="F36" s="12"/>
      <c r="G36" s="87"/>
    </row>
    <row r="37" spans="1:7" ht="16.5" customHeight="1">
      <c r="A37" s="125" t="s">
        <v>71</v>
      </c>
      <c r="B37" s="16"/>
      <c r="G37" s="88"/>
    </row>
    <row r="38" ht="16.5" customHeight="1">
      <c r="B38" s="16"/>
    </row>
    <row r="39" ht="16.5" customHeight="1">
      <c r="C39" s="36"/>
    </row>
    <row r="40" spans="4:7" ht="16.5" customHeight="1">
      <c r="D40" s="12"/>
      <c r="G40" s="88"/>
    </row>
  </sheetData>
  <sheetProtection/>
  <mergeCells count="6">
    <mergeCell ref="B7:B8"/>
    <mergeCell ref="F1:G1"/>
    <mergeCell ref="E7:E8"/>
    <mergeCell ref="F7:F8"/>
    <mergeCell ref="G7:G8"/>
    <mergeCell ref="A3:G3"/>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A1:G41"/>
  <sheetViews>
    <sheetView showGridLines="0" view="pageBreakPreview" zoomScaleSheetLayoutView="100" zoomScalePageLayoutView="0" workbookViewId="0" topLeftCell="A1">
      <selection activeCell="G10" sqref="G10"/>
    </sheetView>
  </sheetViews>
  <sheetFormatPr defaultColWidth="10.281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43" t="s">
        <v>70</v>
      </c>
      <c r="B3" s="143"/>
      <c r="C3" s="143"/>
      <c r="D3" s="143"/>
      <c r="E3" s="143"/>
      <c r="F3" s="143"/>
      <c r="G3" s="143"/>
    </row>
    <row r="4" spans="1:7" ht="12.75" customHeight="1">
      <c r="A4" s="19"/>
      <c r="B4" s="19"/>
      <c r="C4" s="19"/>
      <c r="D4" s="19"/>
      <c r="E4" s="105" t="s">
        <v>56</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41" t="s">
        <v>31</v>
      </c>
      <c r="C7" s="26"/>
      <c r="D7" s="4" t="s">
        <v>53</v>
      </c>
      <c r="E7" s="5" t="s">
        <v>54</v>
      </c>
      <c r="F7" s="5" t="s">
        <v>2</v>
      </c>
      <c r="G7" s="6" t="s">
        <v>3</v>
      </c>
    </row>
    <row r="8" spans="1:7" ht="16.5" customHeight="1" thickBot="1">
      <c r="A8" s="27"/>
      <c r="B8" s="142"/>
      <c r="C8" s="28"/>
      <c r="D8" s="7" t="s">
        <v>62</v>
      </c>
      <c r="E8" s="7" t="s">
        <v>55</v>
      </c>
      <c r="F8" s="8" t="s">
        <v>43</v>
      </c>
      <c r="G8" s="9" t="s">
        <v>44</v>
      </c>
    </row>
    <row r="9" spans="1:7" ht="18.75" customHeight="1">
      <c r="A9" s="29"/>
      <c r="B9" s="30" t="s">
        <v>4</v>
      </c>
      <c r="C9" s="31"/>
      <c r="D9" s="89">
        <f>SUM('当初比較'!D9,'臨時財政対策債'!D9)</f>
        <v>11316969</v>
      </c>
      <c r="E9" s="90">
        <f>'臨時財政対策債'!D9+'当初比較'!E9</f>
        <v>11270794</v>
      </c>
      <c r="F9" s="117">
        <f>D9-E9</f>
        <v>46175</v>
      </c>
      <c r="G9" s="120">
        <f>F9/E9*100</f>
        <v>0.4096871968381287</v>
      </c>
    </row>
    <row r="10" spans="1:7" ht="18.75" customHeight="1">
      <c r="A10" s="32"/>
      <c r="B10" s="10" t="s">
        <v>5</v>
      </c>
      <c r="C10" s="33"/>
      <c r="D10" s="91">
        <f>SUM('当初比較'!D10,'臨時財政対策債'!D10)</f>
        <v>4813066</v>
      </c>
      <c r="E10" s="92">
        <f>'臨時財政対策債'!D10+'当初比較'!E10</f>
        <v>4801011</v>
      </c>
      <c r="F10" s="118">
        <f aca="true" t="shared" si="0" ref="F10:F31">D10-E10</f>
        <v>12055</v>
      </c>
      <c r="G10" s="121">
        <f aca="true" t="shared" si="1" ref="G10:G35">F10/E10*100</f>
        <v>0.25109294688139644</v>
      </c>
    </row>
    <row r="11" spans="1:7" ht="18.75" customHeight="1">
      <c r="A11" s="32"/>
      <c r="B11" s="10" t="s">
        <v>6</v>
      </c>
      <c r="C11" s="33"/>
      <c r="D11" s="91">
        <f>SUM('当初比較'!D11,'臨時財政対策債'!D11)</f>
        <v>4073761</v>
      </c>
      <c r="E11" s="92">
        <f>'臨時財政対策債'!D11+'当初比較'!E11</f>
        <v>4065327</v>
      </c>
      <c r="F11" s="118">
        <f t="shared" si="0"/>
        <v>8434</v>
      </c>
      <c r="G11" s="121">
        <f t="shared" si="1"/>
        <v>0.20746178597687223</v>
      </c>
    </row>
    <row r="12" spans="1:7" ht="18.75" customHeight="1">
      <c r="A12" s="32"/>
      <c r="B12" s="10" t="s">
        <v>7</v>
      </c>
      <c r="C12" s="33"/>
      <c r="D12" s="91">
        <f>SUM('当初比較'!D12,'臨時財政対策債'!D12)</f>
        <v>4006803</v>
      </c>
      <c r="E12" s="92">
        <f>'臨時財政対策債'!D12+'当初比較'!E12</f>
        <v>3988419</v>
      </c>
      <c r="F12" s="118">
        <f>D12-E12</f>
        <v>18384</v>
      </c>
      <c r="G12" s="121">
        <f>F12/E12*100</f>
        <v>0.4609345206709726</v>
      </c>
    </row>
    <row r="13" spans="1:7" ht="18.75" customHeight="1">
      <c r="A13" s="32"/>
      <c r="B13" s="10" t="s">
        <v>33</v>
      </c>
      <c r="C13" s="33"/>
      <c r="D13" s="91">
        <f>SUM('当初比較'!D13,'臨時財政対策債'!D13)</f>
        <v>8035789</v>
      </c>
      <c r="E13" s="92">
        <f>'臨時財政対策債'!D13+'当初比較'!E13</f>
        <v>8023109</v>
      </c>
      <c r="F13" s="118">
        <f t="shared" si="0"/>
        <v>12680</v>
      </c>
      <c r="G13" s="121">
        <f t="shared" si="1"/>
        <v>0.1580434716766281</v>
      </c>
    </row>
    <row r="14" spans="1:7" ht="18.75" customHeight="1">
      <c r="A14" s="32"/>
      <c r="B14" s="10" t="s">
        <v>34</v>
      </c>
      <c r="C14" s="33"/>
      <c r="D14" s="91">
        <f>SUM('当初比較'!D14,'臨時財政対策債'!D14)</f>
        <v>8521044</v>
      </c>
      <c r="E14" s="92">
        <f>'臨時財政対策債'!D14+'当初比較'!E14</f>
        <v>8508190</v>
      </c>
      <c r="F14" s="118">
        <f t="shared" si="0"/>
        <v>12854</v>
      </c>
      <c r="G14" s="121">
        <f t="shared" si="1"/>
        <v>0.1510779613525321</v>
      </c>
    </row>
    <row r="15" spans="1:7" ht="18.75" customHeight="1">
      <c r="A15" s="32"/>
      <c r="B15" s="10" t="s">
        <v>35</v>
      </c>
      <c r="C15" s="33"/>
      <c r="D15" s="91">
        <f>SUM('当初比較'!D15,'臨時財政対策債'!D15)</f>
        <v>8784068</v>
      </c>
      <c r="E15" s="92">
        <f>'臨時財政対策債'!D15+'当初比較'!E15</f>
        <v>8771513</v>
      </c>
      <c r="F15" s="118">
        <f t="shared" si="0"/>
        <v>12555</v>
      </c>
      <c r="G15" s="121">
        <f t="shared" si="1"/>
        <v>0.14313380143197643</v>
      </c>
    </row>
    <row r="16" spans="1:7" ht="18.75" customHeight="1">
      <c r="A16" s="32"/>
      <c r="B16" s="10" t="s">
        <v>36</v>
      </c>
      <c r="C16" s="33"/>
      <c r="D16" s="91">
        <f>SUM('当初比較'!D16,'臨時財政対策債'!D16)</f>
        <v>12585877</v>
      </c>
      <c r="E16" s="92">
        <f>'臨時財政対策債'!D16+'当初比較'!E16</f>
        <v>12569460</v>
      </c>
      <c r="F16" s="118">
        <f t="shared" si="0"/>
        <v>16417</v>
      </c>
      <c r="G16" s="121">
        <f t="shared" si="1"/>
        <v>0.13061022510115788</v>
      </c>
    </row>
    <row r="17" spans="1:7" ht="18.75" customHeight="1">
      <c r="A17" s="32"/>
      <c r="B17" s="10" t="s">
        <v>12</v>
      </c>
      <c r="C17" s="33"/>
      <c r="D17" s="91">
        <f>SUM('当初比較'!D17,'臨時財政対策債'!D17)</f>
        <v>1667599</v>
      </c>
      <c r="E17" s="92">
        <f>'臨時財政対策債'!D17+'当初比較'!E17</f>
        <v>1665265</v>
      </c>
      <c r="F17" s="118">
        <f t="shared" si="0"/>
        <v>2334</v>
      </c>
      <c r="G17" s="121">
        <f t="shared" si="1"/>
        <v>0.14015787277100042</v>
      </c>
    </row>
    <row r="18" spans="1:7" ht="18.75" customHeight="1">
      <c r="A18" s="32"/>
      <c r="B18" s="10" t="s">
        <v>13</v>
      </c>
      <c r="C18" s="33"/>
      <c r="D18" s="91">
        <f>SUM('当初比較'!D18,'臨時財政対策債'!D18)</f>
        <v>1499463</v>
      </c>
      <c r="E18" s="92">
        <f>'臨時財政対策債'!D18+'当初比較'!E18</f>
        <v>1497655</v>
      </c>
      <c r="F18" s="118">
        <f t="shared" si="0"/>
        <v>1808</v>
      </c>
      <c r="G18" s="121">
        <f t="shared" si="1"/>
        <v>0.12072206215717238</v>
      </c>
    </row>
    <row r="19" spans="1:7" ht="18.75" customHeight="1">
      <c r="A19" s="32"/>
      <c r="B19" s="10" t="s">
        <v>14</v>
      </c>
      <c r="C19" s="33"/>
      <c r="D19" s="91">
        <f>SUM('当初比較'!D19,'臨時財政対策債'!D19)</f>
        <v>1383416</v>
      </c>
      <c r="E19" s="92">
        <f>'臨時財政対策債'!D19+'当初比較'!E19</f>
        <v>1381669</v>
      </c>
      <c r="F19" s="118">
        <f t="shared" si="0"/>
        <v>1747</v>
      </c>
      <c r="G19" s="121">
        <f t="shared" si="1"/>
        <v>0.12644128224632672</v>
      </c>
    </row>
    <row r="20" spans="1:7" ht="18.75" customHeight="1">
      <c r="A20" s="32"/>
      <c r="B20" s="10" t="s">
        <v>15</v>
      </c>
      <c r="C20" s="33"/>
      <c r="D20" s="91">
        <f>SUM('当初比較'!D20,'臨時財政対策債'!D20)</f>
        <v>2754064</v>
      </c>
      <c r="E20" s="92">
        <f>'臨時財政対策債'!D20+'当初比較'!E20</f>
        <v>2748694</v>
      </c>
      <c r="F20" s="118">
        <f t="shared" si="0"/>
        <v>5370</v>
      </c>
      <c r="G20" s="121">
        <f t="shared" si="1"/>
        <v>0.1953655081285876</v>
      </c>
    </row>
    <row r="21" spans="1:7" ht="18.75" customHeight="1">
      <c r="A21" s="32"/>
      <c r="B21" s="10" t="s">
        <v>16</v>
      </c>
      <c r="C21" s="33"/>
      <c r="D21" s="91">
        <f>SUM('当初比較'!D21,'臨時財政対策債'!D21)</f>
        <v>2283424</v>
      </c>
      <c r="E21" s="92">
        <f>'臨時財政対策債'!D21+'当初比較'!E21</f>
        <v>2280360</v>
      </c>
      <c r="F21" s="118">
        <f t="shared" si="0"/>
        <v>3064</v>
      </c>
      <c r="G21" s="121">
        <f t="shared" si="1"/>
        <v>0.1343647494255293</v>
      </c>
    </row>
    <row r="22" spans="1:7" ht="18.75" customHeight="1">
      <c r="A22" s="32"/>
      <c r="B22" s="10" t="s">
        <v>37</v>
      </c>
      <c r="C22" s="33"/>
      <c r="D22" s="91">
        <f>SUM('当初比較'!D22,'臨時財政対策債'!D22)</f>
        <v>5571930</v>
      </c>
      <c r="E22" s="92">
        <f>'臨時財政対策債'!D22+'当初比較'!E22</f>
        <v>5564667</v>
      </c>
      <c r="F22" s="118">
        <f t="shared" si="0"/>
        <v>7263</v>
      </c>
      <c r="G22" s="121">
        <f t="shared" si="1"/>
        <v>0.13051993946807597</v>
      </c>
    </row>
    <row r="23" spans="1:7" ht="18.75" customHeight="1">
      <c r="A23" s="32"/>
      <c r="B23" s="10" t="s">
        <v>18</v>
      </c>
      <c r="C23" s="33"/>
      <c r="D23" s="91">
        <f>SUM('当初比較'!D23,'臨時財政対策債'!D23)</f>
        <v>1647155</v>
      </c>
      <c r="E23" s="92">
        <f>'臨時財政対策債'!D23+'当初比較'!E23</f>
        <v>1645006</v>
      </c>
      <c r="F23" s="118">
        <f t="shared" si="0"/>
        <v>2149</v>
      </c>
      <c r="G23" s="121">
        <f t="shared" si="1"/>
        <v>0.1306378213818065</v>
      </c>
    </row>
    <row r="24" spans="1:7" ht="18.75" customHeight="1">
      <c r="A24" s="32"/>
      <c r="B24" s="10" t="s">
        <v>38</v>
      </c>
      <c r="C24" s="33"/>
      <c r="D24" s="91">
        <f>SUM('当初比較'!D24,'臨時財政対策債'!D24)</f>
        <v>3131923</v>
      </c>
      <c r="E24" s="92">
        <f>'臨時財政対策債'!D24+'当初比較'!E24</f>
        <v>3127959</v>
      </c>
      <c r="F24" s="118">
        <f t="shared" si="0"/>
        <v>3964</v>
      </c>
      <c r="G24" s="121">
        <f t="shared" si="1"/>
        <v>0.12672800378777344</v>
      </c>
    </row>
    <row r="25" spans="1:7" ht="18.75" customHeight="1">
      <c r="A25" s="32"/>
      <c r="B25" s="10" t="s">
        <v>39</v>
      </c>
      <c r="C25" s="33"/>
      <c r="D25" s="91">
        <f>SUM('当初比較'!D25,'臨時財政対策債'!D25)</f>
        <v>4408401</v>
      </c>
      <c r="E25" s="92">
        <f>'臨時財政対策債'!D25+'当初比較'!E25</f>
        <v>4402810</v>
      </c>
      <c r="F25" s="118">
        <f t="shared" si="0"/>
        <v>5591</v>
      </c>
      <c r="G25" s="121">
        <f t="shared" si="1"/>
        <v>0.12698708324910682</v>
      </c>
    </row>
    <row r="26" spans="1:7" ht="18.75" customHeight="1">
      <c r="A26" s="32"/>
      <c r="B26" s="10" t="s">
        <v>21</v>
      </c>
      <c r="C26" s="33"/>
      <c r="D26" s="91">
        <f>SUM('当初比較'!D26,'臨時財政対策債'!D26)</f>
        <v>595480</v>
      </c>
      <c r="E26" s="92">
        <f>'臨時財政対策債'!D26+'当初比較'!E26</f>
        <v>592481</v>
      </c>
      <c r="F26" s="118">
        <f t="shared" si="0"/>
        <v>2999</v>
      </c>
      <c r="G26" s="121">
        <f t="shared" si="1"/>
        <v>0.5061765693752205</v>
      </c>
    </row>
    <row r="27" spans="1:7" ht="18.75" customHeight="1">
      <c r="A27" s="32"/>
      <c r="B27" s="10" t="s">
        <v>22</v>
      </c>
      <c r="C27" s="33"/>
      <c r="D27" s="91">
        <f>SUM('当初比較'!D27,'臨時財政対策債'!D27)</f>
        <v>1298640</v>
      </c>
      <c r="E27" s="92">
        <f>'臨時財政対策債'!D27+'当初比較'!E27</f>
        <v>1294655</v>
      </c>
      <c r="F27" s="118">
        <f>D27-E27</f>
        <v>3985</v>
      </c>
      <c r="G27" s="121">
        <f t="shared" si="1"/>
        <v>0.30780400956239307</v>
      </c>
    </row>
    <row r="28" spans="1:7" ht="18.75" customHeight="1">
      <c r="A28" s="32"/>
      <c r="B28" s="10" t="s">
        <v>23</v>
      </c>
      <c r="C28" s="33"/>
      <c r="D28" s="91">
        <f>SUM('当初比較'!D28,'臨時財政対策債'!D28)</f>
        <v>2061871</v>
      </c>
      <c r="E28" s="92">
        <f>'臨時財政対策債'!D28+'当初比較'!E28</f>
        <v>2055975</v>
      </c>
      <c r="F28" s="118">
        <f>D28-E28</f>
        <v>5896</v>
      </c>
      <c r="G28" s="121">
        <f t="shared" si="1"/>
        <v>0.286773915052469</v>
      </c>
    </row>
    <row r="29" spans="1:7" ht="18.75" customHeight="1">
      <c r="A29" s="32"/>
      <c r="B29" s="10" t="s">
        <v>24</v>
      </c>
      <c r="C29" s="33"/>
      <c r="D29" s="91">
        <f>SUM('当初比較'!D29,'臨時財政対策債'!D29)</f>
        <v>1607812</v>
      </c>
      <c r="E29" s="92">
        <f>'臨時財政対策債'!D29+'当初比較'!E29</f>
        <v>1604412</v>
      </c>
      <c r="F29" s="118">
        <f t="shared" si="0"/>
        <v>3400</v>
      </c>
      <c r="G29" s="121">
        <f t="shared" si="1"/>
        <v>0.2119156426154878</v>
      </c>
    </row>
    <row r="30" spans="1:7" ht="18.75" customHeight="1">
      <c r="A30" s="32"/>
      <c r="B30" s="10" t="s">
        <v>25</v>
      </c>
      <c r="C30" s="33"/>
      <c r="D30" s="91">
        <f>SUM('当初比較'!D30,'臨時財政対策債'!D30)</f>
        <v>1885656</v>
      </c>
      <c r="E30" s="92">
        <f>'臨時財政対策債'!D30+'当初比較'!E30</f>
        <v>1882467</v>
      </c>
      <c r="F30" s="118">
        <f t="shared" si="0"/>
        <v>3189</v>
      </c>
      <c r="G30" s="121">
        <f t="shared" si="1"/>
        <v>0.1694053600939618</v>
      </c>
    </row>
    <row r="31" spans="1:7" ht="18.75" customHeight="1">
      <c r="A31" s="32"/>
      <c r="B31" s="10" t="s">
        <v>40</v>
      </c>
      <c r="C31" s="33"/>
      <c r="D31" s="91">
        <f>SUM('当初比較'!D31,'臨時財政対策債'!D31)</f>
        <v>4479450</v>
      </c>
      <c r="E31" s="92">
        <f>'臨時財政対策債'!D31+'当初比較'!E31</f>
        <v>4473728</v>
      </c>
      <c r="F31" s="118">
        <f t="shared" si="0"/>
        <v>5722</v>
      </c>
      <c r="G31" s="121">
        <f t="shared" si="1"/>
        <v>0.12790227747417812</v>
      </c>
    </row>
    <row r="32" spans="1:7" ht="18.75" customHeight="1" thickBot="1">
      <c r="A32" s="34"/>
      <c r="B32" s="11" t="s">
        <v>41</v>
      </c>
      <c r="C32" s="35"/>
      <c r="D32" s="93">
        <f>SUM('当初比較'!D32,'臨時財政対策債'!D32)</f>
        <v>3550522</v>
      </c>
      <c r="E32" s="94">
        <f>'臨時財政対策債'!D32+'当初比較'!E32</f>
        <v>3545317</v>
      </c>
      <c r="F32" s="119">
        <f>D32-E32</f>
        <v>5205</v>
      </c>
      <c r="G32" s="122">
        <f>F32/E32*100</f>
        <v>0.14681338791425422</v>
      </c>
    </row>
    <row r="33" spans="1:7" ht="18.75" customHeight="1">
      <c r="A33" s="29"/>
      <c r="B33" s="30" t="s">
        <v>28</v>
      </c>
      <c r="C33" s="31"/>
      <c r="D33" s="89">
        <f>SUM(D9:D16)</f>
        <v>62137377</v>
      </c>
      <c r="E33" s="90">
        <f>SUM(E9:E16)</f>
        <v>61997823</v>
      </c>
      <c r="F33" s="117">
        <f>SUM(F9:F16)</f>
        <v>139554</v>
      </c>
      <c r="G33" s="120">
        <f t="shared" si="1"/>
        <v>0.2250950005131632</v>
      </c>
    </row>
    <row r="34" spans="1:7" ht="18.75" customHeight="1">
      <c r="A34" s="32"/>
      <c r="B34" s="10" t="s">
        <v>29</v>
      </c>
      <c r="C34" s="33"/>
      <c r="D34" s="91">
        <f>SUM(D17:D32)</f>
        <v>39826806</v>
      </c>
      <c r="E34" s="92">
        <f>SUM(E17:E32)</f>
        <v>39763120</v>
      </c>
      <c r="F34" s="118">
        <f>SUM(F17:F32)</f>
        <v>63686</v>
      </c>
      <c r="G34" s="121">
        <f t="shared" si="1"/>
        <v>0.1601634881769841</v>
      </c>
    </row>
    <row r="35" spans="1:7" s="16" customFormat="1" ht="18.75" customHeight="1" thickBot="1">
      <c r="A35" s="67"/>
      <c r="B35" s="68" t="s">
        <v>30</v>
      </c>
      <c r="C35" s="69"/>
      <c r="D35" s="115">
        <f>SUM(D33:D34)</f>
        <v>101964183</v>
      </c>
      <c r="E35" s="116">
        <f>SUM(E33:E34)</f>
        <v>101760943</v>
      </c>
      <c r="F35" s="72">
        <f>SUM(F33:F34)</f>
        <v>203240</v>
      </c>
      <c r="G35" s="73">
        <f t="shared" si="1"/>
        <v>0.199722991953799</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G41"/>
  <sheetViews>
    <sheetView showGridLines="0" view="pageBreakPreview" zoomScaleSheetLayoutView="100" zoomScalePageLayoutView="0" workbookViewId="0" topLeftCell="A22">
      <selection activeCell="G30" sqref="G30"/>
    </sheetView>
  </sheetViews>
  <sheetFormatPr defaultColWidth="10.281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43" t="s">
        <v>70</v>
      </c>
      <c r="B3" s="143"/>
      <c r="C3" s="143"/>
      <c r="D3" s="143"/>
      <c r="E3" s="143"/>
      <c r="F3" s="143"/>
      <c r="G3" s="143"/>
    </row>
    <row r="4" spans="1:7" ht="12.75" customHeight="1">
      <c r="A4" s="19"/>
      <c r="B4" s="19"/>
      <c r="C4" s="19"/>
      <c r="D4" s="19"/>
      <c r="E4" s="105" t="s">
        <v>57</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41" t="s">
        <v>31</v>
      </c>
      <c r="C7" s="26"/>
      <c r="D7" s="129" t="s">
        <v>68</v>
      </c>
      <c r="E7" s="130" t="s">
        <v>64</v>
      </c>
      <c r="F7" s="5" t="s">
        <v>2</v>
      </c>
      <c r="G7" s="6" t="s">
        <v>3</v>
      </c>
    </row>
    <row r="8" spans="1:7" ht="16.5" customHeight="1" thickBot="1">
      <c r="A8" s="27"/>
      <c r="B8" s="142"/>
      <c r="C8" s="28"/>
      <c r="D8" s="7" t="s">
        <v>60</v>
      </c>
      <c r="E8" s="128" t="s">
        <v>63</v>
      </c>
      <c r="F8" s="8" t="s">
        <v>42</v>
      </c>
      <c r="G8" s="9" t="s">
        <v>48</v>
      </c>
    </row>
    <row r="9" spans="1:7" ht="18.75" customHeight="1">
      <c r="A9" s="29"/>
      <c r="B9" s="30" t="s">
        <v>4</v>
      </c>
      <c r="C9" s="31"/>
      <c r="D9" s="89">
        <f>SUM('当初比較'!D9,'臨時財政対策債'!D9)</f>
        <v>11316969</v>
      </c>
      <c r="E9" s="90">
        <v>12512787</v>
      </c>
      <c r="F9" s="117">
        <f aca="true" t="shared" si="0" ref="F9:F32">D9-E9</f>
        <v>-1195818</v>
      </c>
      <c r="G9" s="120">
        <f aca="true" t="shared" si="1" ref="G9:G35">F9/E9*100</f>
        <v>-9.556767808802308</v>
      </c>
    </row>
    <row r="10" spans="1:7" ht="18.75" customHeight="1">
      <c r="A10" s="32"/>
      <c r="B10" s="10" t="s">
        <v>5</v>
      </c>
      <c r="C10" s="33"/>
      <c r="D10" s="91">
        <f>SUM('当初比較'!D10,'臨時財政対策債'!D10)</f>
        <v>4813066</v>
      </c>
      <c r="E10" s="92">
        <v>4709730</v>
      </c>
      <c r="F10" s="118">
        <f t="shared" si="0"/>
        <v>103336</v>
      </c>
      <c r="G10" s="121">
        <f t="shared" si="1"/>
        <v>2.1940960522153072</v>
      </c>
    </row>
    <row r="11" spans="1:7" ht="18.75" customHeight="1">
      <c r="A11" s="32"/>
      <c r="B11" s="10" t="s">
        <v>6</v>
      </c>
      <c r="C11" s="33"/>
      <c r="D11" s="91">
        <f>SUM('当初比較'!D11,'臨時財政対策債'!D11)</f>
        <v>4073761</v>
      </c>
      <c r="E11" s="92">
        <v>4103936</v>
      </c>
      <c r="F11" s="118">
        <f t="shared" si="0"/>
        <v>-30175</v>
      </c>
      <c r="G11" s="121">
        <f t="shared" si="1"/>
        <v>-0.735269750795334</v>
      </c>
    </row>
    <row r="12" spans="1:7" ht="18.75" customHeight="1">
      <c r="A12" s="32"/>
      <c r="B12" s="10" t="s">
        <v>7</v>
      </c>
      <c r="C12" s="33"/>
      <c r="D12" s="91">
        <f>SUM('当初比較'!D12,'臨時財政対策債'!D12)</f>
        <v>4006803</v>
      </c>
      <c r="E12" s="92">
        <v>4412935</v>
      </c>
      <c r="F12" s="118">
        <f t="shared" si="0"/>
        <v>-406132</v>
      </c>
      <c r="G12" s="121">
        <f t="shared" si="1"/>
        <v>-9.203217359875005</v>
      </c>
    </row>
    <row r="13" spans="1:7" ht="18.75" customHeight="1">
      <c r="A13" s="32"/>
      <c r="B13" s="10" t="s">
        <v>33</v>
      </c>
      <c r="C13" s="33"/>
      <c r="D13" s="91">
        <f>SUM('当初比較'!D13,'臨時財政対策債'!D13)</f>
        <v>8035789</v>
      </c>
      <c r="E13" s="92">
        <v>8208454</v>
      </c>
      <c r="F13" s="118">
        <f t="shared" si="0"/>
        <v>-172665</v>
      </c>
      <c r="G13" s="121">
        <f t="shared" si="1"/>
        <v>-2.1035020723756266</v>
      </c>
    </row>
    <row r="14" spans="1:7" ht="18.75" customHeight="1">
      <c r="A14" s="32"/>
      <c r="B14" s="10" t="s">
        <v>34</v>
      </c>
      <c r="C14" s="33"/>
      <c r="D14" s="91">
        <f>SUM('当初比較'!D14,'臨時財政対策債'!D14)</f>
        <v>8521044</v>
      </c>
      <c r="E14" s="92">
        <v>8318595</v>
      </c>
      <c r="F14" s="118">
        <f t="shared" si="0"/>
        <v>202449</v>
      </c>
      <c r="G14" s="121">
        <f t="shared" si="1"/>
        <v>2.4336922280745727</v>
      </c>
    </row>
    <row r="15" spans="1:7" ht="18.75" customHeight="1">
      <c r="A15" s="32"/>
      <c r="B15" s="10" t="s">
        <v>35</v>
      </c>
      <c r="C15" s="33"/>
      <c r="D15" s="91">
        <f>SUM('当初比較'!D15,'臨時財政対策債'!D15)</f>
        <v>8784068</v>
      </c>
      <c r="E15" s="92">
        <v>8641403</v>
      </c>
      <c r="F15" s="118">
        <f t="shared" si="0"/>
        <v>142665</v>
      </c>
      <c r="G15" s="121">
        <f t="shared" si="1"/>
        <v>1.6509471899412629</v>
      </c>
    </row>
    <row r="16" spans="1:7" ht="18.75" customHeight="1">
      <c r="A16" s="32"/>
      <c r="B16" s="10" t="s">
        <v>36</v>
      </c>
      <c r="C16" s="33"/>
      <c r="D16" s="91">
        <f>SUM('当初比較'!D16,'臨時財政対策債'!D16)</f>
        <v>12585877</v>
      </c>
      <c r="E16" s="92">
        <v>13030352</v>
      </c>
      <c r="F16" s="118">
        <f t="shared" si="0"/>
        <v>-444475</v>
      </c>
      <c r="G16" s="121">
        <f t="shared" si="1"/>
        <v>-3.4110743900088036</v>
      </c>
    </row>
    <row r="17" spans="1:7" ht="18.75" customHeight="1">
      <c r="A17" s="32"/>
      <c r="B17" s="10" t="s">
        <v>12</v>
      </c>
      <c r="C17" s="33"/>
      <c r="D17" s="91">
        <f>SUM('当初比較'!D17,'臨時財政対策債'!D17)</f>
        <v>1667599</v>
      </c>
      <c r="E17" s="92">
        <v>1589863</v>
      </c>
      <c r="F17" s="118">
        <f t="shared" si="0"/>
        <v>77736</v>
      </c>
      <c r="G17" s="121">
        <f t="shared" si="1"/>
        <v>4.889477898410115</v>
      </c>
    </row>
    <row r="18" spans="1:7" ht="18.75" customHeight="1">
      <c r="A18" s="32"/>
      <c r="B18" s="10" t="s">
        <v>13</v>
      </c>
      <c r="C18" s="33"/>
      <c r="D18" s="91">
        <f>SUM('当初比較'!D18,'臨時財政対策債'!D18)</f>
        <v>1499463</v>
      </c>
      <c r="E18" s="92">
        <v>1406428</v>
      </c>
      <c r="F18" s="118">
        <f>D18-E18</f>
        <v>93035</v>
      </c>
      <c r="G18" s="121">
        <f t="shared" si="1"/>
        <v>6.614984912132011</v>
      </c>
    </row>
    <row r="19" spans="1:7" ht="18.75" customHeight="1">
      <c r="A19" s="32"/>
      <c r="B19" s="10" t="s">
        <v>14</v>
      </c>
      <c r="C19" s="33"/>
      <c r="D19" s="91">
        <f>SUM('当初比較'!D19,'臨時財政対策債'!D19)</f>
        <v>1383416</v>
      </c>
      <c r="E19" s="92">
        <v>1317491</v>
      </c>
      <c r="F19" s="118">
        <f t="shared" si="0"/>
        <v>65925</v>
      </c>
      <c r="G19" s="121">
        <f t="shared" si="1"/>
        <v>5.003829248169437</v>
      </c>
    </row>
    <row r="20" spans="1:7" ht="18.75" customHeight="1">
      <c r="A20" s="32"/>
      <c r="B20" s="10" t="s">
        <v>15</v>
      </c>
      <c r="C20" s="33"/>
      <c r="D20" s="91">
        <f>SUM('当初比較'!D20,'臨時財政対策債'!D20)</f>
        <v>2754064</v>
      </c>
      <c r="E20" s="92">
        <v>2738774</v>
      </c>
      <c r="F20" s="118">
        <f t="shared" si="0"/>
        <v>15290</v>
      </c>
      <c r="G20" s="121">
        <f t="shared" si="1"/>
        <v>0.558278996368448</v>
      </c>
    </row>
    <row r="21" spans="1:7" ht="18.75" customHeight="1">
      <c r="A21" s="32"/>
      <c r="B21" s="10" t="s">
        <v>16</v>
      </c>
      <c r="C21" s="33"/>
      <c r="D21" s="91">
        <f>SUM('当初比較'!D21,'臨時財政対策債'!D21)</f>
        <v>2283424</v>
      </c>
      <c r="E21" s="92">
        <v>2249481</v>
      </c>
      <c r="F21" s="118">
        <f t="shared" si="0"/>
        <v>33943</v>
      </c>
      <c r="G21" s="121">
        <f t="shared" si="1"/>
        <v>1.5089258366707698</v>
      </c>
    </row>
    <row r="22" spans="1:7" ht="18.75" customHeight="1">
      <c r="A22" s="32"/>
      <c r="B22" s="10" t="s">
        <v>37</v>
      </c>
      <c r="C22" s="33"/>
      <c r="D22" s="91">
        <f>SUM('当初比較'!D22,'臨時財政対策債'!D22)</f>
        <v>5571930</v>
      </c>
      <c r="E22" s="92">
        <v>5746435</v>
      </c>
      <c r="F22" s="118">
        <f t="shared" si="0"/>
        <v>-174505</v>
      </c>
      <c r="G22" s="121">
        <f t="shared" si="1"/>
        <v>-3.03675235167543</v>
      </c>
    </row>
    <row r="23" spans="1:7" ht="18.75" customHeight="1">
      <c r="A23" s="32"/>
      <c r="B23" s="10" t="s">
        <v>18</v>
      </c>
      <c r="C23" s="33"/>
      <c r="D23" s="91">
        <f>SUM('当初比較'!D23,'臨時財政対策債'!D23)</f>
        <v>1647155</v>
      </c>
      <c r="E23" s="92">
        <v>1552806</v>
      </c>
      <c r="F23" s="118">
        <f t="shared" si="0"/>
        <v>94349</v>
      </c>
      <c r="G23" s="121">
        <f t="shared" si="1"/>
        <v>6.076032678905157</v>
      </c>
    </row>
    <row r="24" spans="1:7" ht="18.75" customHeight="1">
      <c r="A24" s="32"/>
      <c r="B24" s="10" t="s">
        <v>38</v>
      </c>
      <c r="C24" s="33"/>
      <c r="D24" s="91">
        <f>SUM('当初比較'!D24,'臨時財政対策債'!D24)</f>
        <v>3131923</v>
      </c>
      <c r="E24" s="92">
        <v>3074298</v>
      </c>
      <c r="F24" s="118">
        <f t="shared" si="0"/>
        <v>57625</v>
      </c>
      <c r="G24" s="121">
        <f t="shared" si="1"/>
        <v>1.8744116543028686</v>
      </c>
    </row>
    <row r="25" spans="1:7" ht="18.75" customHeight="1">
      <c r="A25" s="32"/>
      <c r="B25" s="10" t="s">
        <v>39</v>
      </c>
      <c r="C25" s="33"/>
      <c r="D25" s="91">
        <f>SUM('当初比較'!D25,'臨時財政対策債'!D25)</f>
        <v>4408401</v>
      </c>
      <c r="E25" s="92">
        <v>4428579</v>
      </c>
      <c r="F25" s="118">
        <f t="shared" si="0"/>
        <v>-20178</v>
      </c>
      <c r="G25" s="121">
        <f t="shared" si="1"/>
        <v>-0.4556314790816648</v>
      </c>
    </row>
    <row r="26" spans="1:7" ht="18.75" customHeight="1">
      <c r="A26" s="32"/>
      <c r="B26" s="10" t="s">
        <v>21</v>
      </c>
      <c r="C26" s="33"/>
      <c r="D26" s="91">
        <f>SUM('当初比較'!D26,'臨時財政対策債'!D26)</f>
        <v>595480</v>
      </c>
      <c r="E26" s="92">
        <v>563280</v>
      </c>
      <c r="F26" s="118">
        <f t="shared" si="0"/>
        <v>32200</v>
      </c>
      <c r="G26" s="121">
        <f t="shared" si="1"/>
        <v>5.716517540122141</v>
      </c>
    </row>
    <row r="27" spans="1:7" ht="18.75" customHeight="1">
      <c r="A27" s="32"/>
      <c r="B27" s="10" t="s">
        <v>22</v>
      </c>
      <c r="C27" s="33"/>
      <c r="D27" s="91">
        <f>SUM('当初比較'!D27,'臨時財政対策債'!D27)</f>
        <v>1298640</v>
      </c>
      <c r="E27" s="92">
        <v>1224158</v>
      </c>
      <c r="F27" s="118">
        <f t="shared" si="0"/>
        <v>74482</v>
      </c>
      <c r="G27" s="121">
        <f t="shared" si="1"/>
        <v>6.084345321437266</v>
      </c>
    </row>
    <row r="28" spans="1:7" ht="18.75" customHeight="1">
      <c r="A28" s="32"/>
      <c r="B28" s="10" t="s">
        <v>23</v>
      </c>
      <c r="C28" s="33"/>
      <c r="D28" s="91">
        <f>SUM('当初比較'!D28,'臨時財政対策債'!D28)</f>
        <v>2061871</v>
      </c>
      <c r="E28" s="92">
        <v>2033815</v>
      </c>
      <c r="F28" s="118">
        <f t="shared" si="0"/>
        <v>28056</v>
      </c>
      <c r="G28" s="121">
        <f t="shared" si="1"/>
        <v>1.3794765010583558</v>
      </c>
    </row>
    <row r="29" spans="1:7" ht="18.75" customHeight="1">
      <c r="A29" s="32"/>
      <c r="B29" s="10" t="s">
        <v>24</v>
      </c>
      <c r="C29" s="33"/>
      <c r="D29" s="91">
        <f>SUM('当初比較'!D29,'臨時財政対策債'!D29)</f>
        <v>1607812</v>
      </c>
      <c r="E29" s="92">
        <v>1699087</v>
      </c>
      <c r="F29" s="118">
        <f t="shared" si="0"/>
        <v>-91275</v>
      </c>
      <c r="G29" s="121">
        <f t="shared" si="1"/>
        <v>-5.372002728524201</v>
      </c>
    </row>
    <row r="30" spans="1:7" ht="18.75" customHeight="1">
      <c r="A30" s="32"/>
      <c r="B30" s="10" t="s">
        <v>25</v>
      </c>
      <c r="C30" s="33"/>
      <c r="D30" s="91">
        <f>SUM('当初比較'!D30,'臨時財政対策債'!D30)</f>
        <v>1885656</v>
      </c>
      <c r="E30" s="92">
        <v>1843943</v>
      </c>
      <c r="F30" s="118">
        <f t="shared" si="0"/>
        <v>41713</v>
      </c>
      <c r="G30" s="121">
        <f t="shared" si="1"/>
        <v>2.2621632013570916</v>
      </c>
    </row>
    <row r="31" spans="1:7" ht="18.75" customHeight="1">
      <c r="A31" s="32"/>
      <c r="B31" s="10" t="s">
        <v>40</v>
      </c>
      <c r="C31" s="33"/>
      <c r="D31" s="91">
        <f>SUM('当初比較'!D31,'臨時財政対策債'!D31)</f>
        <v>4479450</v>
      </c>
      <c r="E31" s="92">
        <v>4516222</v>
      </c>
      <c r="F31" s="118">
        <f t="shared" si="0"/>
        <v>-36772</v>
      </c>
      <c r="G31" s="121">
        <f t="shared" si="1"/>
        <v>-0.8142203815490027</v>
      </c>
    </row>
    <row r="32" spans="1:7" ht="18.75" customHeight="1" thickBot="1">
      <c r="A32" s="34"/>
      <c r="B32" s="11" t="s">
        <v>41</v>
      </c>
      <c r="C32" s="35"/>
      <c r="D32" s="93">
        <f>SUM('当初比較'!D32,'臨時財政対策債'!D32)</f>
        <v>3550522</v>
      </c>
      <c r="E32" s="94">
        <v>3616369</v>
      </c>
      <c r="F32" s="119">
        <f t="shared" si="0"/>
        <v>-65847</v>
      </c>
      <c r="G32" s="122">
        <f t="shared" si="1"/>
        <v>-1.8208042376206632</v>
      </c>
    </row>
    <row r="33" spans="1:7" ht="18.75" customHeight="1">
      <c r="A33" s="29"/>
      <c r="B33" s="30" t="s">
        <v>28</v>
      </c>
      <c r="C33" s="31"/>
      <c r="D33" s="89">
        <f>SUM(D9:D16)</f>
        <v>62137377</v>
      </c>
      <c r="E33" s="90">
        <f>SUM(E9:E16)</f>
        <v>63938192</v>
      </c>
      <c r="F33" s="117">
        <f>SUM(F9:F16)</f>
        <v>-1800815</v>
      </c>
      <c r="G33" s="120">
        <f t="shared" si="1"/>
        <v>-2.816493466064852</v>
      </c>
    </row>
    <row r="34" spans="1:7" ht="18.75" customHeight="1">
      <c r="A34" s="32"/>
      <c r="B34" s="10" t="s">
        <v>29</v>
      </c>
      <c r="C34" s="33"/>
      <c r="D34" s="91">
        <f>SUM(D17:D32)</f>
        <v>39826806</v>
      </c>
      <c r="E34" s="92">
        <f>SUM(E17:E32)</f>
        <v>39601029</v>
      </c>
      <c r="F34" s="118">
        <f>SUM(F17:F32)</f>
        <v>225777</v>
      </c>
      <c r="G34" s="121">
        <f t="shared" si="1"/>
        <v>0.5701291246750179</v>
      </c>
    </row>
    <row r="35" spans="1:7" s="16" customFormat="1" ht="18.75" customHeight="1" thickBot="1">
      <c r="A35" s="67"/>
      <c r="B35" s="68" t="s">
        <v>30</v>
      </c>
      <c r="C35" s="69"/>
      <c r="D35" s="115">
        <f>SUM(D33:D34)</f>
        <v>101964183</v>
      </c>
      <c r="E35" s="116">
        <f>SUM(E33:E34)</f>
        <v>103539221</v>
      </c>
      <c r="F35" s="72">
        <f>SUM(F33:F34)</f>
        <v>-1575038</v>
      </c>
      <c r="G35" s="73">
        <f t="shared" si="1"/>
        <v>-1.5211993916778648</v>
      </c>
    </row>
    <row r="36" spans="2:6" ht="3" customHeight="1">
      <c r="B36" s="15"/>
      <c r="E36" s="16"/>
      <c r="F36" s="16"/>
    </row>
    <row r="37" spans="2:6" ht="16.5" customHeight="1">
      <c r="B37" s="1"/>
      <c r="E37" s="16"/>
      <c r="F37" s="16"/>
    </row>
    <row r="40" ht="16.5" customHeight="1">
      <c r="D40" s="16"/>
    </row>
    <row r="41" ht="16.5" customHeight="1">
      <c r="D41" s="16"/>
    </row>
  </sheetData>
  <sheetProtection/>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kanrisya</cp:lastModifiedBy>
  <cp:lastPrinted>2016-02-03T05:08:47Z</cp:lastPrinted>
  <dcterms:created xsi:type="dcterms:W3CDTF">2006-07-27T05:52:40Z</dcterms:created>
  <dcterms:modified xsi:type="dcterms:W3CDTF">2016-02-03T05:09:37Z</dcterms:modified>
  <cp:category/>
  <cp:version/>
  <cp:contentType/>
  <cp:contentStatus/>
</cp:coreProperties>
</file>