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dfs.pref.tokushima.jp\KenFileServer\105\004000\長期保存\04財政担当\01旧財政係\地方交付税\01普通交付税等\■H28普通交付税\01 各種立案文書\280801 HP更新\"/>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D10" i="3"/>
  <c r="D11" i="3"/>
  <c r="D12" i="3"/>
  <c r="D13" i="3"/>
  <c r="D14" i="3"/>
  <c r="D15" i="3"/>
  <c r="D16" i="3"/>
  <c r="D17" i="3"/>
  <c r="D18" i="3"/>
  <c r="D19" i="3"/>
  <c r="D20" i="3"/>
  <c r="D21" i="3"/>
  <c r="D22" i="3"/>
  <c r="D23" i="3"/>
  <c r="D24" i="3"/>
  <c r="D25" i="3"/>
  <c r="D26" i="3"/>
  <c r="D27" i="3"/>
  <c r="D28" i="3"/>
  <c r="D29" i="3"/>
  <c r="D30" i="3"/>
  <c r="D31" i="3"/>
  <c r="D32" i="3"/>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9" i="2"/>
  <c r="E9" i="2"/>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D33" i="1"/>
  <c r="E33" i="1"/>
  <c r="F33" i="1"/>
  <c r="G33" i="1"/>
  <c r="D34" i="1"/>
  <c r="E34" i="1"/>
  <c r="F34" i="1"/>
  <c r="G34" i="1"/>
  <c r="D35" i="1"/>
  <c r="E35" i="1"/>
  <c r="F35" i="1"/>
  <c r="G35" i="1"/>
  <c r="B33" i="2"/>
  <c r="C33" i="2"/>
  <c r="D33" i="2"/>
  <c r="E33" i="2"/>
  <c r="B34" i="2"/>
  <c r="C34" i="2"/>
  <c r="D34" i="2"/>
  <c r="E34" i="2"/>
  <c r="B35" i="2"/>
  <c r="C35" i="2"/>
  <c r="D35" i="2"/>
  <c r="E35" i="2"/>
  <c r="F32" i="3"/>
  <c r="G32" i="3"/>
  <c r="F31" i="3"/>
  <c r="G31" i="3"/>
  <c r="F30" i="3"/>
  <c r="G30" i="3"/>
  <c r="F29" i="3"/>
  <c r="G29" i="3"/>
  <c r="F28" i="3"/>
  <c r="G28" i="3"/>
  <c r="F27" i="3"/>
  <c r="G27" i="3"/>
  <c r="F26" i="3"/>
  <c r="G26" i="3"/>
  <c r="F25" i="3"/>
  <c r="G25" i="3"/>
  <c r="F24" i="3"/>
  <c r="G24" i="3"/>
  <c r="F23" i="3"/>
  <c r="G23" i="3"/>
  <c r="F22" i="3"/>
  <c r="G22" i="3"/>
  <c r="F21" i="3"/>
  <c r="G21" i="3"/>
  <c r="F20" i="3"/>
  <c r="G20" i="3"/>
  <c r="F19" i="3"/>
  <c r="G19" i="3"/>
  <c r="F18" i="3"/>
  <c r="G18" i="3"/>
  <c r="F17" i="3"/>
  <c r="F16" i="3"/>
  <c r="G16" i="3"/>
  <c r="F15" i="3"/>
  <c r="G15" i="3"/>
  <c r="F14" i="3"/>
  <c r="G14" i="3"/>
  <c r="F13" i="3"/>
  <c r="G13" i="3"/>
  <c r="F12" i="3"/>
  <c r="G12" i="3"/>
  <c r="F11" i="3"/>
  <c r="G11" i="3"/>
  <c r="F10" i="3"/>
  <c r="G10" i="3"/>
  <c r="F9" i="3"/>
  <c r="G9" i="3"/>
  <c r="F33" i="3"/>
  <c r="G17" i="3"/>
  <c r="F34" i="3"/>
  <c r="F35" i="3"/>
  <c r="D34" i="3"/>
  <c r="D35" i="3"/>
  <c r="D33" i="3"/>
  <c r="E35" i="3"/>
  <c r="G35" i="3"/>
  <c r="E34" i="3"/>
  <c r="G34" i="3"/>
  <c r="E33" i="3"/>
  <c r="G33" i="3"/>
</calcChain>
</file>

<file path=xl/sharedStrings.xml><?xml version="1.0" encoding="utf-8"?>
<sst xmlns="http://schemas.openxmlformats.org/spreadsheetml/2006/main" count="117" uniqueCount="67">
  <si>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</si>
  <si>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</si>
  <si>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</si>
  <si>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</si>
  <si>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</si>
  <si>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</si>
  <si>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</si>
  <si>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</si>
  <si>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</si>
  <si>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</si>
  <si>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</si>
  <si>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</si>
  <si>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</si>
  <si>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</si>
  <si>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</si>
  <si>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</si>
  <si>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</si>
  <si>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</si>
  <si>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</si>
  <si>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</si>
  <si>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</si>
  <si>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</si>
  <si>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</si>
  <si>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</si>
  <si>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</si>
  <si>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</si>
  <si>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</si>
  <si>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</si>
  <si>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</si>
  <si>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</si>
  <si>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</si>
  <si>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</si>
  <si>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</si>
  <si>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</si>
  <si>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</si>
  <si>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</si>
  <si>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</si>
  <si>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</si>
  <si>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</si>
  <si>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</si>
  <si>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</si>
  <si>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</si>
  <si>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(当初)  　 Ｂ</t>
    <rPh sb="1" eb="3">
      <t>トウショ</t>
    </rPh>
    <phoneticPr fontId="3"/>
  </si>
  <si>
    <t>増減額</t>
    <rPh sb="0" eb="3">
      <t>ゾウゲンガク</t>
    </rPh>
    <phoneticPr fontId="3"/>
  </si>
  <si>
    <t>A-B　　　C</t>
    <phoneticPr fontId="3"/>
  </si>
  <si>
    <t>C/B　　　Ｄ</t>
    <phoneticPr fontId="3"/>
  </si>
  <si>
    <t>（当初） 　 Ｂ</t>
    <rPh sb="1" eb="3">
      <t>トウショ</t>
    </rPh>
    <phoneticPr fontId="3"/>
  </si>
  <si>
    <t>増減額</t>
    <phoneticPr fontId="3"/>
  </si>
  <si>
    <t>増減率</t>
    <phoneticPr fontId="3"/>
  </si>
  <si>
    <t>平成２７年度</t>
    <phoneticPr fontId="3"/>
  </si>
  <si>
    <t>平成２７年度</t>
    <rPh sb="0" eb="2">
      <t>ヘイセイ</t>
    </rPh>
    <rPh sb="4" eb="6">
      <t>ネンド</t>
    </rPh>
    <phoneticPr fontId="3"/>
  </si>
  <si>
    <t>平成２８年度</t>
    <phoneticPr fontId="3"/>
  </si>
  <si>
    <t>平成２８年度</t>
    <rPh sb="0" eb="2">
      <t>ヘイセイ</t>
    </rPh>
    <rPh sb="4" eb="6">
      <t>ネンド</t>
    </rPh>
    <phoneticPr fontId="3"/>
  </si>
  <si>
    <t>平成２８年度普通交付税決定額市町村別一覧</t>
    <rPh sb="0" eb="2">
      <t>ヘイセイ</t>
    </rPh>
    <rPh sb="4" eb="6">
      <t>ネンド</t>
    </rPh>
    <rPh sb="6" eb="8">
      <t>フツウ</t>
    </rPh>
    <rPh sb="8" eb="11">
      <t>コウフゼイ</t>
    </rPh>
    <rPh sb="11" eb="14">
      <t>ケッテイガク</t>
    </rPh>
    <rPh sb="14" eb="17">
      <t>シチョウソン</t>
    </rPh>
    <rPh sb="17" eb="18">
      <t>ベツ</t>
    </rPh>
    <rPh sb="18" eb="20">
      <t>イチラン</t>
    </rPh>
    <phoneticPr fontId="3"/>
  </si>
  <si>
    <t>平成２８年度臨時財政対策債発行可能額市町村別一覧</t>
    <rPh sb="0" eb="2">
      <t>ヘイセイ</t>
    </rPh>
    <rPh sb="4" eb="6">
      <t>ネンド</t>
    </rPh>
    <rPh sb="6" eb="8">
      <t>リンジ</t>
    </rPh>
    <rPh sb="8" eb="10">
      <t>ザイセイ</t>
    </rPh>
    <rPh sb="10" eb="12">
      <t>タイサク</t>
    </rPh>
    <rPh sb="12" eb="13">
      <t>サイ</t>
    </rPh>
    <rPh sb="13" eb="15">
      <t>ハッコウ</t>
    </rPh>
    <rPh sb="15" eb="18">
      <t>カノウガク</t>
    </rPh>
    <rPh sb="18" eb="21">
      <t>シチョウソン</t>
    </rPh>
    <rPh sb="21" eb="22">
      <t>ベツ</t>
    </rPh>
    <rPh sb="22" eb="24">
      <t>イチラン</t>
    </rPh>
    <phoneticPr fontId="3"/>
  </si>
  <si>
    <t>※</t>
    <phoneticPr fontId="3"/>
  </si>
  <si>
    <t>佐那河内村</t>
    <phoneticPr fontId="3"/>
  </si>
  <si>
    <t>（単位：千円、％）</t>
    <rPh sb="1" eb="3">
      <t>タンイ</t>
    </rPh>
    <rPh sb="4" eb="6">
      <t>センエン</t>
    </rPh>
    <phoneticPr fontId="3"/>
  </si>
  <si>
    <t>平成２７年度
　　　　（当初）　　B</t>
    <rPh sb="12" eb="14">
      <t>トウショ</t>
    </rPh>
    <phoneticPr fontId="3"/>
  </si>
  <si>
    <t>　　　　A-B　　　C</t>
    <phoneticPr fontId="3"/>
  </si>
  <si>
    <r>
      <rPr>
        <sz val="11"/>
        <rFont val="ＭＳ Ｐゴシック"/>
        <family val="3"/>
        <charset val="128"/>
      </rPr>
      <t xml:space="preserve">        </t>
    </r>
    <r>
      <rPr>
        <sz val="11"/>
        <rFont val="ＭＳ Ｐゴシック"/>
        <family val="3"/>
        <charset val="128"/>
      </rPr>
      <t>C</t>
    </r>
    <r>
      <rPr>
        <sz val="11"/>
        <rFont val="ＭＳ Ｐゴシック"/>
        <family val="3"/>
        <charset val="128"/>
      </rPr>
      <t>/B     D</t>
    </r>
    <phoneticPr fontId="3"/>
  </si>
  <si>
    <t>※２７年度の額は当初算定額。</t>
    <rPh sb="3" eb="5">
      <t>ネンド</t>
    </rPh>
    <rPh sb="6" eb="7">
      <t>ガク</t>
    </rPh>
    <rPh sb="8" eb="10">
      <t>トウショ</t>
    </rPh>
    <rPh sb="10" eb="13">
      <t>サンテイガク</t>
    </rPh>
    <phoneticPr fontId="3"/>
  </si>
  <si>
    <t>※２７年度は当初交付額。</t>
    <rPh sb="3" eb="5">
      <t>ネンド</t>
    </rPh>
    <rPh sb="6" eb="8">
      <t>トウショ</t>
    </rPh>
    <rPh sb="8" eb="11">
      <t>コウフガク</t>
    </rPh>
    <phoneticPr fontId="3"/>
  </si>
  <si>
    <t>平成２８年度普通交付税及び臨時財政対策債発行可能額の合計額市町村別一覧</t>
    <rPh sb="0" eb="2">
      <t>ヘイセイ</t>
    </rPh>
    <rPh sb="4" eb="6">
      <t>ネンド</t>
    </rPh>
    <rPh sb="6" eb="8">
      <t>フツウ</t>
    </rPh>
    <rPh sb="8" eb="11">
      <t>コウフゼイ</t>
    </rPh>
    <rPh sb="11" eb="12">
      <t>オヨ</t>
    </rPh>
    <rPh sb="13" eb="15">
      <t>リンジ</t>
    </rPh>
    <rPh sb="15" eb="17">
      <t>ザイセイ</t>
    </rPh>
    <rPh sb="17" eb="19">
      <t>タイサク</t>
    </rPh>
    <rPh sb="19" eb="20">
      <t>サイ</t>
    </rPh>
    <rPh sb="20" eb="22">
      <t>ハッコウ</t>
    </rPh>
    <rPh sb="22" eb="25">
      <t>カノウガク</t>
    </rPh>
    <rPh sb="26" eb="29">
      <t>ゴウケイガク</t>
    </rPh>
    <rPh sb="29" eb="32">
      <t>シチョウソン</t>
    </rPh>
    <rPh sb="32" eb="33">
      <t>ベツ</t>
    </rPh>
    <rPh sb="33" eb="35">
      <t>イチラン</t>
    </rPh>
    <phoneticPr fontId="3"/>
  </si>
  <si>
    <t>２７年度は当初交付額。</t>
    <rPh sb="2" eb="4">
      <t>ネンド</t>
    </rPh>
    <rPh sb="5" eb="7">
      <t>トウショ</t>
    </rPh>
    <rPh sb="7" eb="10">
      <t>コウフガク</t>
    </rPh>
    <phoneticPr fontId="3"/>
  </si>
  <si>
    <t>平成２８年度　　　　　　</t>
    <rPh sb="0" eb="2">
      <t>ヘイセイ</t>
    </rPh>
    <rPh sb="4" eb="6">
      <t>ネンド</t>
    </rPh>
    <phoneticPr fontId="3"/>
  </si>
  <si>
    <t>　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</si>
</sst>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7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48">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8" xfId="6" applyFont="1" applyBorder="1" applyAlignment="1">
      <alignment horizontal="righ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38" fontId="1" fillId="0" borderId="64" xfId="6" applyFont="1" applyBorder="1" applyAlignment="1">
      <alignment horizontal="center" vertical="center"/>
    </xf>
    <xf numFmtId="38" fontId="2" fillId="0" borderId="65" xfId="6" applyFont="1" applyBorder="1" applyAlignment="1" applyProtection="1">
      <alignment horizontal="center" vertical="center"/>
      <protection locked="0"/>
    </xf>
    <xf numFmtId="38" fontId="2" fillId="0" borderId="66" xfId="6" applyFont="1" applyBorder="1" applyAlignment="1" applyProtection="1">
      <alignment horizontal="center" vertical="center"/>
      <protection locked="0"/>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0" xfId="6" applyFont="1" applyAlignment="1" applyProtection="1">
      <alignment horizontal="center" vertical="center"/>
      <protection locked="0"/>
    </xf>
    <xf numFmtId="38" fontId="1" fillId="0" borderId="4" xfId="6" applyFont="1" applyBorder="1" applyAlignment="1" applyProtection="1">
      <alignment horizontal="center" vertical="center"/>
      <protection locked="0"/>
    </xf>
    <xf numFmtId="38" fontId="1" fillId="0" borderId="4" xfId="6" applyFont="1" applyBorder="1" applyAlignment="1">
      <alignment horizontal="center" vertical="center"/>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0" xfId="6" applyFont="1" applyAlignment="1">
      <alignment vertical="center"/>
    </xf>
    <xf numFmtId="38" fontId="1" fillId="0" borderId="1" xfId="6" applyFont="1" applyBorder="1" applyAlignment="1">
      <alignment vertical="center" shrinkToFit="1"/>
    </xf>
    <xf numFmtId="38" fontId="1" fillId="0" borderId="8" xfId="6" applyFont="1" applyBorder="1" applyAlignment="1">
      <alignment horizontal="center" vertical="center"/>
    </xf>
    <xf numFmtId="38" fontId="1" fillId="0" borderId="7" xfId="6" applyFont="1" applyBorder="1" applyAlignment="1">
      <alignment horizontal="center" vertical="center"/>
    </xf>
    <xf numFmtId="38" fontId="1" fillId="0" borderId="68" xfId="6" applyFont="1" applyBorder="1" applyAlignment="1" applyProtection="1">
      <alignment horizontal="center" vertical="center" wrapText="1"/>
      <protection locked="0"/>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7"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1" fillId="0" borderId="69" xfId="6" applyFont="1" applyBorder="1" applyAlignment="1" applyProtection="1">
      <alignment horizontal="center" vertical="center" wrapText="1"/>
      <protection locked="0"/>
    </xf>
    <xf numFmtId="38" fontId="1" fillId="0" borderId="9" xfId="6" applyFont="1" applyBorder="1" applyAlignment="1" applyProtection="1">
      <alignment horizontal="center" vertical="center"/>
      <protection locked="0"/>
    </xf>
    <xf numFmtId="38" fontId="7" fillId="0" borderId="0" xfId="6" applyFont="1" applyAlignment="1" applyProtection="1">
      <alignment horizontal="center" vertical="center"/>
      <protection locked="0"/>
    </xf>
    <xf numFmtId="38" fontId="7" fillId="0" borderId="0" xfId="6" applyFont="1" applyAlignment="1">
      <alignment horizontal="center" vertical="center"/>
    </xf>
    <xf numFmtId="38" fontId="1" fillId="0" borderId="6" xfId="6" applyFont="1" applyBorder="1" applyAlignment="1" applyProtection="1">
      <alignment horizontal="right" vertical="center"/>
      <protection locked="0"/>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85" zoomScaleNormal="85" zoomScaleSheetLayoutView="85" workbookViewId="0">
      <selection activeCell="B2" sqref="B2"/>
    </sheetView>
  </sheetViews>
  <sheetFormatPr defaultColWidth="10.28515625" defaultRowHeight="16.5" customHeight="1" x14ac:dyDescent="0.15"/>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x14ac:dyDescent="0.15">
      <c r="A1" s="1"/>
      <c r="F1" s="139"/>
      <c r="G1" s="139"/>
    </row>
    <row r="2" spans="1:7" ht="16.5" customHeight="1" x14ac:dyDescent="0.15">
      <c r="A2" s="1"/>
    </row>
    <row r="3" spans="1:7" ht="16.5" customHeight="1" x14ac:dyDescent="0.15">
      <c r="C3" s="1"/>
      <c r="D3" s="50" t="s">
        <v>53</v>
      </c>
      <c r="E3" s="1"/>
      <c r="F3" s="1"/>
    </row>
    <row r="4" spans="1:7" ht="16.5" customHeight="1" x14ac:dyDescent="0.15">
      <c r="C4" s="1"/>
      <c r="D4" s="49"/>
      <c r="E4" s="1"/>
      <c r="F4" s="1"/>
    </row>
    <row r="5" spans="1:7" ht="13.5" customHeight="1" x14ac:dyDescent="0.15">
      <c r="C5" s="1"/>
      <c r="D5" s="4"/>
      <c r="E5" s="1"/>
      <c r="F5" s="1"/>
    </row>
    <row r="6" spans="1:7" ht="16.5" customHeight="1" thickBot="1" x14ac:dyDescent="0.2">
      <c r="A6" s="6"/>
      <c r="B6" s="5"/>
      <c r="C6" s="6"/>
      <c r="D6" s="6"/>
      <c r="E6" s="6"/>
      <c r="F6" s="6"/>
      <c r="G6" s="7" t="s">
        <v>0</v>
      </c>
    </row>
    <row r="7" spans="1:7" s="12" customFormat="1" ht="16.5" customHeight="1" x14ac:dyDescent="0.15">
      <c r="A7" s="8"/>
      <c r="B7" s="137" t="s">
        <v>1</v>
      </c>
      <c r="C7" s="9"/>
      <c r="D7" s="102" t="s">
        <v>52</v>
      </c>
      <c r="E7" s="128" t="s">
        <v>50</v>
      </c>
      <c r="F7" s="10" t="s">
        <v>43</v>
      </c>
      <c r="G7" s="11" t="s">
        <v>2</v>
      </c>
    </row>
    <row r="8" spans="1:7" ht="16.5" customHeight="1" thickBot="1" x14ac:dyDescent="0.2">
      <c r="A8" s="13"/>
      <c r="B8" s="138"/>
      <c r="C8" s="14"/>
      <c r="D8" s="47" t="s">
        <v>3</v>
      </c>
      <c r="E8" s="15" t="s">
        <v>46</v>
      </c>
      <c r="F8" s="16" t="s">
        <v>44</v>
      </c>
      <c r="G8" s="17" t="s">
        <v>45</v>
      </c>
    </row>
    <row r="9" spans="1:7" ht="16.5" customHeight="1" x14ac:dyDescent="0.15">
      <c r="A9" s="18"/>
      <c r="B9" s="19" t="s">
        <v>4</v>
      </c>
      <c r="C9" s="20"/>
      <c r="D9" s="61">
        <v>7481008</v>
      </c>
      <c r="E9" s="62">
        <v>7162429</v>
      </c>
      <c r="F9" s="63">
        <f>D9-E9</f>
        <v>318579</v>
      </c>
      <c r="G9" s="64">
        <f>F9/E9*100</f>
        <v>4.4479184366085862</v>
      </c>
    </row>
    <row r="10" spans="1:7" ht="16.5" customHeight="1" x14ac:dyDescent="0.15">
      <c r="A10" s="21"/>
      <c r="B10" s="22" t="s">
        <v>5</v>
      </c>
      <c r="C10" s="23"/>
      <c r="D10" s="65">
        <v>3831118</v>
      </c>
      <c r="E10" s="66">
        <v>3670275</v>
      </c>
      <c r="F10" s="67">
        <f t="shared" ref="F10:F35" si="0">D10-E10</f>
        <v>160843</v>
      </c>
      <c r="G10" s="68">
        <f t="shared" ref="G10:G35" si="1">F10/E10*100</f>
        <v>4.3823146766931638</v>
      </c>
    </row>
    <row r="11" spans="1:7" ht="16.5" customHeight="1" x14ac:dyDescent="0.15">
      <c r="A11" s="21"/>
      <c r="B11" s="22" t="s">
        <v>6</v>
      </c>
      <c r="C11" s="23"/>
      <c r="D11" s="65">
        <v>3259898</v>
      </c>
      <c r="E11" s="66">
        <v>3436348</v>
      </c>
      <c r="F11" s="67">
        <f t="shared" si="0"/>
        <v>-176450</v>
      </c>
      <c r="G11" s="68">
        <f t="shared" si="1"/>
        <v>-5.134811724540123</v>
      </c>
    </row>
    <row r="12" spans="1:7" ht="16.5" customHeight="1" x14ac:dyDescent="0.15">
      <c r="A12" s="21"/>
      <c r="B12" s="22" t="s">
        <v>7</v>
      </c>
      <c r="C12" s="23"/>
      <c r="D12" s="65">
        <v>3371530</v>
      </c>
      <c r="E12" s="66">
        <v>3360935</v>
      </c>
      <c r="F12" s="67">
        <f t="shared" si="0"/>
        <v>10595</v>
      </c>
      <c r="G12" s="68">
        <f t="shared" si="1"/>
        <v>0.31523965801183301</v>
      </c>
    </row>
    <row r="13" spans="1:7" ht="16.5" customHeight="1" x14ac:dyDescent="0.15">
      <c r="A13" s="21"/>
      <c r="B13" s="24" t="s">
        <v>8</v>
      </c>
      <c r="C13" s="23"/>
      <c r="D13" s="65">
        <v>7079769</v>
      </c>
      <c r="E13" s="66">
        <v>7273742</v>
      </c>
      <c r="F13" s="67">
        <f t="shared" si="0"/>
        <v>-193973</v>
      </c>
      <c r="G13" s="68">
        <f t="shared" si="1"/>
        <v>-2.6667566707755102</v>
      </c>
    </row>
    <row r="14" spans="1:7" ht="16.5" customHeight="1" x14ac:dyDescent="0.15">
      <c r="A14" s="21"/>
      <c r="B14" s="24" t="s">
        <v>9</v>
      </c>
      <c r="C14" s="23"/>
      <c r="D14" s="65">
        <v>7711097</v>
      </c>
      <c r="E14" s="66">
        <v>7805869</v>
      </c>
      <c r="F14" s="67">
        <f t="shared" si="0"/>
        <v>-94772</v>
      </c>
      <c r="G14" s="68">
        <f t="shared" si="1"/>
        <v>-1.2141120994984671</v>
      </c>
    </row>
    <row r="15" spans="1:7" ht="16.5" customHeight="1" x14ac:dyDescent="0.15">
      <c r="A15" s="21"/>
      <c r="B15" s="24" t="s">
        <v>10</v>
      </c>
      <c r="C15" s="23"/>
      <c r="D15" s="65">
        <v>7808939</v>
      </c>
      <c r="E15" s="66">
        <v>8106763</v>
      </c>
      <c r="F15" s="67">
        <f t="shared" si="0"/>
        <v>-297824</v>
      </c>
      <c r="G15" s="68">
        <f t="shared" si="1"/>
        <v>-3.6737721332176605</v>
      </c>
    </row>
    <row r="16" spans="1:7" ht="16.5" customHeight="1" x14ac:dyDescent="0.15">
      <c r="A16" s="21"/>
      <c r="B16" s="24" t="s">
        <v>11</v>
      </c>
      <c r="C16" s="23"/>
      <c r="D16" s="65">
        <v>11287285</v>
      </c>
      <c r="E16" s="66">
        <v>11785167</v>
      </c>
      <c r="F16" s="67">
        <f t="shared" si="0"/>
        <v>-497882</v>
      </c>
      <c r="G16" s="68">
        <f t="shared" si="1"/>
        <v>-4.2246495106942481</v>
      </c>
    </row>
    <row r="17" spans="1:7" ht="16.5" customHeight="1" x14ac:dyDescent="0.15">
      <c r="A17" s="21"/>
      <c r="B17" s="22" t="s">
        <v>12</v>
      </c>
      <c r="C17" s="23"/>
      <c r="D17" s="65">
        <v>1528143</v>
      </c>
      <c r="E17" s="66">
        <v>1542746</v>
      </c>
      <c r="F17" s="67">
        <f t="shared" si="0"/>
        <v>-14603</v>
      </c>
      <c r="G17" s="68">
        <f t="shared" si="1"/>
        <v>-0.94655892804129771</v>
      </c>
    </row>
    <row r="18" spans="1:7" ht="16.5" customHeight="1" x14ac:dyDescent="0.15">
      <c r="A18" s="21"/>
      <c r="B18" s="22" t="s">
        <v>13</v>
      </c>
      <c r="C18" s="23"/>
      <c r="D18" s="65">
        <v>1397073</v>
      </c>
      <c r="E18" s="66">
        <v>1415895</v>
      </c>
      <c r="F18" s="67">
        <f t="shared" si="0"/>
        <v>-18822</v>
      </c>
      <c r="G18" s="68">
        <f t="shared" si="1"/>
        <v>-1.3293358617694109</v>
      </c>
    </row>
    <row r="19" spans="1:7" ht="16.5" customHeight="1" x14ac:dyDescent="0.15">
      <c r="A19" s="21"/>
      <c r="B19" s="22" t="s">
        <v>14</v>
      </c>
      <c r="C19" s="23"/>
      <c r="D19" s="65">
        <v>1264404</v>
      </c>
      <c r="E19" s="66">
        <v>1300293</v>
      </c>
      <c r="F19" s="67">
        <f t="shared" si="0"/>
        <v>-35889</v>
      </c>
      <c r="G19" s="68">
        <f t="shared" si="1"/>
        <v>-2.7600702303250113</v>
      </c>
    </row>
    <row r="20" spans="1:7" ht="16.5" customHeight="1" x14ac:dyDescent="0.15">
      <c r="A20" s="21"/>
      <c r="B20" s="22" t="s">
        <v>15</v>
      </c>
      <c r="C20" s="23"/>
      <c r="D20" s="65">
        <v>2274431</v>
      </c>
      <c r="E20" s="66">
        <v>2351842</v>
      </c>
      <c r="F20" s="67">
        <f t="shared" si="0"/>
        <v>-77411</v>
      </c>
      <c r="G20" s="68">
        <f t="shared" si="1"/>
        <v>-3.2915051266199007</v>
      </c>
    </row>
    <row r="21" spans="1:7" ht="16.5" customHeight="1" x14ac:dyDescent="0.15">
      <c r="A21" s="21"/>
      <c r="B21" s="22" t="s">
        <v>16</v>
      </c>
      <c r="C21" s="23"/>
      <c r="D21" s="65">
        <v>2077540</v>
      </c>
      <c r="E21" s="66">
        <v>2126426</v>
      </c>
      <c r="F21" s="67">
        <f t="shared" si="0"/>
        <v>-48886</v>
      </c>
      <c r="G21" s="68">
        <f t="shared" si="1"/>
        <v>-2.2989748996673289</v>
      </c>
    </row>
    <row r="22" spans="1:7" ht="16.5" customHeight="1" x14ac:dyDescent="0.15">
      <c r="A22" s="21"/>
      <c r="B22" s="24" t="s">
        <v>17</v>
      </c>
      <c r="C22" s="23"/>
      <c r="D22" s="65">
        <v>5119875</v>
      </c>
      <c r="E22" s="66">
        <v>5239037</v>
      </c>
      <c r="F22" s="67">
        <f t="shared" si="0"/>
        <v>-119162</v>
      </c>
      <c r="G22" s="68">
        <f t="shared" si="1"/>
        <v>-2.2745019743132184</v>
      </c>
    </row>
    <row r="23" spans="1:7" ht="16.5" customHeight="1" x14ac:dyDescent="0.15">
      <c r="A23" s="21"/>
      <c r="B23" s="22" t="s">
        <v>18</v>
      </c>
      <c r="C23" s="23"/>
      <c r="D23" s="65">
        <v>1566889</v>
      </c>
      <c r="E23" s="66">
        <v>1538660</v>
      </c>
      <c r="F23" s="67">
        <f t="shared" si="0"/>
        <v>28229</v>
      </c>
      <c r="G23" s="68">
        <f t="shared" si="1"/>
        <v>1.8346483303653829</v>
      </c>
    </row>
    <row r="24" spans="1:7" ht="16.5" customHeight="1" x14ac:dyDescent="0.15">
      <c r="A24" s="21"/>
      <c r="B24" s="24" t="s">
        <v>19</v>
      </c>
      <c r="C24" s="23"/>
      <c r="D24" s="65">
        <v>2831220</v>
      </c>
      <c r="E24" s="66">
        <v>2941149</v>
      </c>
      <c r="F24" s="67">
        <f t="shared" si="0"/>
        <v>-109929</v>
      </c>
      <c r="G24" s="68">
        <f t="shared" si="1"/>
        <v>-3.7376209093792938</v>
      </c>
    </row>
    <row r="25" spans="1:7" ht="16.5" customHeight="1" x14ac:dyDescent="0.15">
      <c r="A25" s="21"/>
      <c r="B25" s="24" t="s">
        <v>20</v>
      </c>
      <c r="C25" s="23"/>
      <c r="D25" s="65">
        <v>3958668</v>
      </c>
      <c r="E25" s="66">
        <v>4144434</v>
      </c>
      <c r="F25" s="67">
        <f t="shared" si="0"/>
        <v>-185766</v>
      </c>
      <c r="G25" s="68">
        <f t="shared" si="1"/>
        <v>-4.4823008401147177</v>
      </c>
    </row>
    <row r="26" spans="1:7" ht="16.5" customHeight="1" x14ac:dyDescent="0.15">
      <c r="A26" s="21"/>
      <c r="B26" s="22" t="s">
        <v>21</v>
      </c>
      <c r="C26" s="23"/>
      <c r="D26" s="65">
        <v>253535</v>
      </c>
      <c r="E26" s="66">
        <v>291404</v>
      </c>
      <c r="F26" s="67">
        <f t="shared" si="0"/>
        <v>-37869</v>
      </c>
      <c r="G26" s="68">
        <f t="shared" si="1"/>
        <v>-12.995360393131186</v>
      </c>
    </row>
    <row r="27" spans="1:7" ht="16.5" customHeight="1" x14ac:dyDescent="0.15">
      <c r="A27" s="21"/>
      <c r="B27" s="22" t="s">
        <v>22</v>
      </c>
      <c r="C27" s="23"/>
      <c r="D27" s="65">
        <v>795119</v>
      </c>
      <c r="E27" s="66">
        <v>911068</v>
      </c>
      <c r="F27" s="67">
        <f t="shared" si="0"/>
        <v>-115949</v>
      </c>
      <c r="G27" s="68">
        <f t="shared" si="1"/>
        <v>-12.726711946857975</v>
      </c>
    </row>
    <row r="28" spans="1:7" ht="16.5" customHeight="1" x14ac:dyDescent="0.15">
      <c r="A28" s="21"/>
      <c r="B28" s="22" t="s">
        <v>23</v>
      </c>
      <c r="C28" s="23"/>
      <c r="D28" s="65">
        <v>1523835</v>
      </c>
      <c r="E28" s="66">
        <v>1534940</v>
      </c>
      <c r="F28" s="67">
        <f t="shared" si="0"/>
        <v>-11105</v>
      </c>
      <c r="G28" s="68">
        <f t="shared" si="1"/>
        <v>-0.72348104811914471</v>
      </c>
    </row>
    <row r="29" spans="1:7" ht="16.5" customHeight="1" x14ac:dyDescent="0.15">
      <c r="A29" s="21"/>
      <c r="B29" s="22" t="s">
        <v>24</v>
      </c>
      <c r="C29" s="23"/>
      <c r="D29" s="65">
        <v>1528415</v>
      </c>
      <c r="E29" s="66">
        <v>1380861</v>
      </c>
      <c r="F29" s="67">
        <f t="shared" si="0"/>
        <v>147554</v>
      </c>
      <c r="G29" s="68">
        <f t="shared" si="1"/>
        <v>10.685651922966903</v>
      </c>
    </row>
    <row r="30" spans="1:7" ht="16.5" customHeight="1" x14ac:dyDescent="0.15">
      <c r="A30" s="21"/>
      <c r="B30" s="22" t="s">
        <v>25</v>
      </c>
      <c r="C30" s="23"/>
      <c r="D30" s="65">
        <v>1602333</v>
      </c>
      <c r="E30" s="66">
        <v>1676054</v>
      </c>
      <c r="F30" s="67">
        <f t="shared" si="0"/>
        <v>-73721</v>
      </c>
      <c r="G30" s="68">
        <f t="shared" si="1"/>
        <v>-4.398485967635887</v>
      </c>
    </row>
    <row r="31" spans="1:7" ht="16.5" customHeight="1" x14ac:dyDescent="0.15">
      <c r="A31" s="21"/>
      <c r="B31" s="24" t="s">
        <v>26</v>
      </c>
      <c r="C31" s="23"/>
      <c r="D31" s="65">
        <v>4061517</v>
      </c>
      <c r="E31" s="66">
        <v>4206470</v>
      </c>
      <c r="F31" s="67">
        <f t="shared" si="0"/>
        <v>-144953</v>
      </c>
      <c r="G31" s="68">
        <f t="shared" si="1"/>
        <v>-3.4459534954486779</v>
      </c>
    </row>
    <row r="32" spans="1:7" ht="16.5" customHeight="1" thickBot="1" x14ac:dyDescent="0.2">
      <c r="A32" s="28"/>
      <c r="B32" s="29" t="s">
        <v>27</v>
      </c>
      <c r="C32" s="30"/>
      <c r="D32" s="69">
        <v>3187396</v>
      </c>
      <c r="E32" s="70">
        <v>3275641</v>
      </c>
      <c r="F32" s="71">
        <f t="shared" si="0"/>
        <v>-88245</v>
      </c>
      <c r="G32" s="72">
        <f t="shared" si="1"/>
        <v>-2.6939765377219298</v>
      </c>
    </row>
    <row r="33" spans="1:7" ht="16.5" customHeight="1" x14ac:dyDescent="0.15">
      <c r="A33" s="31"/>
      <c r="B33" s="32" t="s">
        <v>28</v>
      </c>
      <c r="C33" s="33"/>
      <c r="D33" s="73">
        <f>SUM(D9:D16)</f>
        <v>51830644</v>
      </c>
      <c r="E33" s="74">
        <f>SUM(E9:E16)</f>
        <v>52601528</v>
      </c>
      <c r="F33" s="75">
        <f t="shared" si="0"/>
        <v>-770884</v>
      </c>
      <c r="G33" s="76">
        <f t="shared" si="1"/>
        <v>-1.4655163629467189</v>
      </c>
    </row>
    <row r="34" spans="1:7" ht="16.5" customHeight="1" x14ac:dyDescent="0.15">
      <c r="A34" s="25"/>
      <c r="B34" s="26" t="s">
        <v>29</v>
      </c>
      <c r="C34" s="27"/>
      <c r="D34" s="77">
        <f>SUM(D17:D32)</f>
        <v>34970393</v>
      </c>
      <c r="E34" s="78">
        <f>SUM(E17:E32)</f>
        <v>35876920</v>
      </c>
      <c r="F34" s="79">
        <f t="shared" si="0"/>
        <v>-906527</v>
      </c>
      <c r="G34" s="80">
        <f t="shared" si="1"/>
        <v>-2.5267692990368182</v>
      </c>
    </row>
    <row r="35" spans="1:7" ht="16.5" customHeight="1" thickBot="1" x14ac:dyDescent="0.2">
      <c r="A35" s="34"/>
      <c r="B35" s="35" t="s">
        <v>30</v>
      </c>
      <c r="C35" s="36"/>
      <c r="D35" s="81">
        <f>SUM(D33,D34)</f>
        <v>86801037</v>
      </c>
      <c r="E35" s="82">
        <f>SUM(E33:E34)</f>
        <v>88478448</v>
      </c>
      <c r="F35" s="83">
        <f t="shared" si="0"/>
        <v>-1677411</v>
      </c>
      <c r="G35" s="84">
        <f t="shared" si="1"/>
        <v>-1.8958413465841988</v>
      </c>
    </row>
    <row r="36" spans="1:7" ht="16.5" customHeight="1" x14ac:dyDescent="0.15">
      <c r="A36" s="127" t="s">
        <v>55</v>
      </c>
      <c r="B36" s="103" t="s">
        <v>64</v>
      </c>
      <c r="C36" s="53"/>
      <c r="D36" s="53"/>
      <c r="E36" s="53"/>
      <c r="F36" s="53"/>
      <c r="G36" s="53"/>
    </row>
    <row r="37" spans="1:7" ht="16.5" customHeight="1" x14ac:dyDescent="0.15">
      <c r="A37" s="51"/>
      <c r="B37" s="52"/>
      <c r="C37" s="53"/>
      <c r="D37" s="53"/>
      <c r="E37" s="53"/>
      <c r="F37" s="53"/>
      <c r="G37" s="53"/>
    </row>
    <row r="38" spans="1:7" ht="16.5" customHeight="1" x14ac:dyDescent="0.15">
      <c r="A38" s="53"/>
      <c r="B38" s="52"/>
      <c r="C38" s="53"/>
      <c r="D38" s="53"/>
      <c r="E38" s="53"/>
      <c r="F38" s="53"/>
      <c r="G38" s="53"/>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election activeCell="G10" sqref="G10"/>
    </sheetView>
  </sheetViews>
  <sheetFormatPr defaultColWidth="10.28515625" defaultRowHeight="16.5" customHeight="1" x14ac:dyDescent="0.15"/>
  <cols>
    <col min="1" max="1" width="11.42578125" style="2" customWidth="1"/>
    <col min="2" max="3" width="17.7109375" style="3" customWidth="1"/>
    <col min="4" max="5" width="15.7109375" style="3" customWidth="1"/>
    <col min="6" max="16384" width="10.28515625" style="3"/>
  </cols>
  <sheetData>
    <row r="1" spans="1:5" ht="16.5" customHeight="1" x14ac:dyDescent="0.15">
      <c r="D1" s="142"/>
      <c r="E1" s="142"/>
    </row>
    <row r="3" spans="1:5" ht="16.5" customHeight="1" x14ac:dyDescent="0.15">
      <c r="A3" s="145" t="s">
        <v>54</v>
      </c>
      <c r="B3" s="145"/>
      <c r="C3" s="145"/>
      <c r="D3" s="145"/>
      <c r="E3" s="145"/>
    </row>
    <row r="4" spans="1:5" ht="16.5" customHeight="1" x14ac:dyDescent="0.15">
      <c r="B4" s="54"/>
      <c r="C4" s="54"/>
    </row>
    <row r="5" spans="1:5" ht="12.75" customHeight="1" x14ac:dyDescent="0.15">
      <c r="B5" s="1"/>
      <c r="C5" s="1"/>
      <c r="D5" s="37"/>
      <c r="E5" s="37"/>
    </row>
    <row r="6" spans="1:5" ht="16.5" customHeight="1" thickBot="1" x14ac:dyDescent="0.2">
      <c r="A6" s="6"/>
      <c r="B6" s="6"/>
      <c r="C6" s="6"/>
      <c r="D6" s="6"/>
      <c r="E6" s="133" t="s">
        <v>57</v>
      </c>
    </row>
    <row r="7" spans="1:5" s="12" customFormat="1" ht="16.5" customHeight="1" x14ac:dyDescent="0.15">
      <c r="A7" s="140" t="s">
        <v>31</v>
      </c>
      <c r="B7" s="136" t="s">
        <v>65</v>
      </c>
      <c r="C7" s="143" t="s">
        <v>58</v>
      </c>
      <c r="D7" s="119" t="s">
        <v>47</v>
      </c>
      <c r="E7" s="120" t="s">
        <v>48</v>
      </c>
    </row>
    <row r="8" spans="1:5" ht="16.5" customHeight="1" thickBot="1" x14ac:dyDescent="0.2">
      <c r="A8" s="141"/>
      <c r="B8" s="147" t="s">
        <v>66</v>
      </c>
      <c r="C8" s="144"/>
      <c r="D8" s="134" t="s">
        <v>59</v>
      </c>
      <c r="E8" s="135" t="s">
        <v>60</v>
      </c>
    </row>
    <row r="9" spans="1:5" ht="16.5" customHeight="1" x14ac:dyDescent="0.15">
      <c r="A9" s="92" t="s">
        <v>4</v>
      </c>
      <c r="B9" s="86">
        <v>3902805</v>
      </c>
      <c r="C9" s="86">
        <v>4108365</v>
      </c>
      <c r="D9" s="104">
        <f>B9-C9</f>
        <v>-205560</v>
      </c>
      <c r="E9" s="121">
        <f>D9/C9*100</f>
        <v>-5.0034502776652028</v>
      </c>
    </row>
    <row r="10" spans="1:5" ht="16.5" customHeight="1" x14ac:dyDescent="0.15">
      <c r="A10" s="93" t="s">
        <v>5</v>
      </c>
      <c r="B10" s="87">
        <v>970676</v>
      </c>
      <c r="C10" s="87">
        <v>1130736</v>
      </c>
      <c r="D10" s="105">
        <f t="shared" ref="D10:D35" si="0">B10-C10</f>
        <v>-160060</v>
      </c>
      <c r="E10" s="122">
        <f t="shared" ref="E10:E35" si="1">D10/C10*100</f>
        <v>-14.155381981293599</v>
      </c>
    </row>
    <row r="11" spans="1:5" ht="16.5" customHeight="1" x14ac:dyDescent="0.15">
      <c r="A11" s="93" t="s">
        <v>6</v>
      </c>
      <c r="B11" s="87">
        <v>507487</v>
      </c>
      <c r="C11" s="87">
        <v>628979</v>
      </c>
      <c r="D11" s="105">
        <f t="shared" si="0"/>
        <v>-121492</v>
      </c>
      <c r="E11" s="122">
        <f t="shared" si="1"/>
        <v>-19.315748220528825</v>
      </c>
    </row>
    <row r="12" spans="1:5" ht="16.5" customHeight="1" x14ac:dyDescent="0.15">
      <c r="A12" s="93" t="s">
        <v>7</v>
      </c>
      <c r="B12" s="87">
        <v>890082</v>
      </c>
      <c r="C12" s="87">
        <v>627484</v>
      </c>
      <c r="D12" s="105">
        <f t="shared" si="0"/>
        <v>262598</v>
      </c>
      <c r="E12" s="122">
        <f t="shared" si="1"/>
        <v>41.849353927749547</v>
      </c>
    </row>
    <row r="13" spans="1:5" ht="16.5" customHeight="1" x14ac:dyDescent="0.15">
      <c r="A13" s="94" t="s">
        <v>8</v>
      </c>
      <c r="B13" s="87">
        <v>582453</v>
      </c>
      <c r="C13" s="87">
        <v>749367</v>
      </c>
      <c r="D13" s="105">
        <f t="shared" si="0"/>
        <v>-166914</v>
      </c>
      <c r="E13" s="122">
        <f t="shared" si="1"/>
        <v>-22.273999255371535</v>
      </c>
    </row>
    <row r="14" spans="1:5" ht="16.5" customHeight="1" x14ac:dyDescent="0.15">
      <c r="A14" s="94" t="s">
        <v>9</v>
      </c>
      <c r="B14" s="87">
        <v>566466</v>
      </c>
      <c r="C14" s="87">
        <v>702321</v>
      </c>
      <c r="D14" s="105">
        <f t="shared" si="0"/>
        <v>-135855</v>
      </c>
      <c r="E14" s="122">
        <f t="shared" si="1"/>
        <v>-19.343718897768969</v>
      </c>
    </row>
    <row r="15" spans="1:5" ht="16.5" customHeight="1" x14ac:dyDescent="0.15">
      <c r="A15" s="94" t="s">
        <v>10</v>
      </c>
      <c r="B15" s="87">
        <v>506834</v>
      </c>
      <c r="C15" s="87">
        <v>664750</v>
      </c>
      <c r="D15" s="105">
        <f t="shared" si="0"/>
        <v>-157916</v>
      </c>
      <c r="E15" s="122">
        <f t="shared" si="1"/>
        <v>-23.755697630688228</v>
      </c>
    </row>
    <row r="16" spans="1:5" ht="16.5" customHeight="1" x14ac:dyDescent="0.15">
      <c r="A16" s="94" t="s">
        <v>11</v>
      </c>
      <c r="B16" s="87">
        <v>584072</v>
      </c>
      <c r="C16" s="87">
        <v>784293</v>
      </c>
      <c r="D16" s="105">
        <f t="shared" si="0"/>
        <v>-200221</v>
      </c>
      <c r="E16" s="122">
        <f t="shared" si="1"/>
        <v>-25.528852099916737</v>
      </c>
    </row>
    <row r="17" spans="1:5" ht="16.5" customHeight="1" x14ac:dyDescent="0.15">
      <c r="A17" s="93" t="s">
        <v>12</v>
      </c>
      <c r="B17" s="87">
        <v>95230</v>
      </c>
      <c r="C17" s="87">
        <v>122519</v>
      </c>
      <c r="D17" s="105">
        <f t="shared" si="0"/>
        <v>-27289</v>
      </c>
      <c r="E17" s="122">
        <f t="shared" si="1"/>
        <v>-22.273280062684155</v>
      </c>
    </row>
    <row r="18" spans="1:5" ht="16.5" customHeight="1" x14ac:dyDescent="0.15">
      <c r="A18" s="93" t="s">
        <v>13</v>
      </c>
      <c r="B18" s="87">
        <v>61078</v>
      </c>
      <c r="C18" s="87">
        <v>81760</v>
      </c>
      <c r="D18" s="105">
        <f t="shared" si="0"/>
        <v>-20682</v>
      </c>
      <c r="E18" s="122">
        <f t="shared" si="1"/>
        <v>-25.295988258317024</v>
      </c>
    </row>
    <row r="19" spans="1:5" ht="16.5" customHeight="1" x14ac:dyDescent="0.15">
      <c r="A19" s="131" t="s">
        <v>56</v>
      </c>
      <c r="B19" s="87">
        <v>60586</v>
      </c>
      <c r="C19" s="87">
        <v>81376</v>
      </c>
      <c r="D19" s="105">
        <f t="shared" si="0"/>
        <v>-20790</v>
      </c>
      <c r="E19" s="122">
        <f t="shared" si="1"/>
        <v>-25.548073141958316</v>
      </c>
    </row>
    <row r="20" spans="1:5" ht="16.5" customHeight="1" x14ac:dyDescent="0.15">
      <c r="A20" s="93" t="s">
        <v>15</v>
      </c>
      <c r="B20" s="87">
        <v>313857</v>
      </c>
      <c r="C20" s="87">
        <v>396852</v>
      </c>
      <c r="D20" s="105">
        <f t="shared" si="0"/>
        <v>-82995</v>
      </c>
      <c r="E20" s="122">
        <f t="shared" si="1"/>
        <v>-20.913337969822503</v>
      </c>
    </row>
    <row r="21" spans="1:5" ht="16.5" customHeight="1" x14ac:dyDescent="0.15">
      <c r="A21" s="93" t="s">
        <v>16</v>
      </c>
      <c r="B21" s="87">
        <v>117996</v>
      </c>
      <c r="C21" s="87">
        <v>153934</v>
      </c>
      <c r="D21" s="105">
        <f t="shared" si="0"/>
        <v>-35938</v>
      </c>
      <c r="E21" s="122">
        <f t="shared" si="1"/>
        <v>-23.346369223173568</v>
      </c>
    </row>
    <row r="22" spans="1:5" ht="16.5" customHeight="1" x14ac:dyDescent="0.15">
      <c r="A22" s="94" t="s">
        <v>17</v>
      </c>
      <c r="B22" s="87">
        <v>252437</v>
      </c>
      <c r="C22" s="87">
        <v>325630</v>
      </c>
      <c r="D22" s="105">
        <f t="shared" si="0"/>
        <v>-73193</v>
      </c>
      <c r="E22" s="122">
        <f t="shared" si="1"/>
        <v>-22.477351595368976</v>
      </c>
    </row>
    <row r="23" spans="1:5" ht="16.5" customHeight="1" x14ac:dyDescent="0.15">
      <c r="A23" s="93" t="s">
        <v>18</v>
      </c>
      <c r="B23" s="87">
        <v>83800</v>
      </c>
      <c r="C23" s="87">
        <v>106346</v>
      </c>
      <c r="D23" s="105">
        <f t="shared" si="0"/>
        <v>-22546</v>
      </c>
      <c r="E23" s="122">
        <f t="shared" si="1"/>
        <v>-21.200609331803737</v>
      </c>
    </row>
    <row r="24" spans="1:5" ht="16.5" customHeight="1" x14ac:dyDescent="0.15">
      <c r="A24" s="94" t="s">
        <v>19</v>
      </c>
      <c r="B24" s="87">
        <v>136182</v>
      </c>
      <c r="C24" s="87">
        <v>186810</v>
      </c>
      <c r="D24" s="105">
        <f t="shared" si="0"/>
        <v>-50628</v>
      </c>
      <c r="E24" s="122">
        <f t="shared" si="1"/>
        <v>-27.101332905090736</v>
      </c>
    </row>
    <row r="25" spans="1:5" ht="16.5" customHeight="1" x14ac:dyDescent="0.15">
      <c r="A25" s="94" t="s">
        <v>32</v>
      </c>
      <c r="B25" s="87">
        <v>190633</v>
      </c>
      <c r="C25" s="87">
        <v>258376</v>
      </c>
      <c r="D25" s="105">
        <f t="shared" si="0"/>
        <v>-67743</v>
      </c>
      <c r="E25" s="122">
        <f t="shared" si="1"/>
        <v>-26.218766448896179</v>
      </c>
    </row>
    <row r="26" spans="1:5" ht="16.5" customHeight="1" x14ac:dyDescent="0.15">
      <c r="A26" s="93" t="s">
        <v>21</v>
      </c>
      <c r="B26" s="87">
        <v>222825</v>
      </c>
      <c r="C26" s="87">
        <v>301077</v>
      </c>
      <c r="D26" s="105">
        <f t="shared" si="0"/>
        <v>-78252</v>
      </c>
      <c r="E26" s="122">
        <f t="shared" si="1"/>
        <v>-25.990693410655748</v>
      </c>
    </row>
    <row r="27" spans="1:5" ht="16.5" customHeight="1" x14ac:dyDescent="0.15">
      <c r="A27" s="93" t="s">
        <v>22</v>
      </c>
      <c r="B27" s="87">
        <v>294988</v>
      </c>
      <c r="C27" s="87">
        <v>383587</v>
      </c>
      <c r="D27" s="105">
        <f t="shared" si="0"/>
        <v>-88599</v>
      </c>
      <c r="E27" s="122">
        <f t="shared" si="1"/>
        <v>-23.097498090394094</v>
      </c>
    </row>
    <row r="28" spans="1:5" ht="16.5" customHeight="1" x14ac:dyDescent="0.15">
      <c r="A28" s="93" t="s">
        <v>23</v>
      </c>
      <c r="B28" s="87">
        <v>453368</v>
      </c>
      <c r="C28" s="87">
        <v>521035</v>
      </c>
      <c r="D28" s="105">
        <f t="shared" si="0"/>
        <v>-67667</v>
      </c>
      <c r="E28" s="122">
        <f t="shared" si="1"/>
        <v>-12.987035419885421</v>
      </c>
    </row>
    <row r="29" spans="1:5" ht="16.5" customHeight="1" x14ac:dyDescent="0.15">
      <c r="A29" s="93" t="s">
        <v>24</v>
      </c>
      <c r="B29" s="87">
        <v>219782</v>
      </c>
      <c r="C29" s="87">
        <v>223551</v>
      </c>
      <c r="D29" s="105">
        <f t="shared" si="0"/>
        <v>-3769</v>
      </c>
      <c r="E29" s="122">
        <f t="shared" si="1"/>
        <v>-1.6859687498602109</v>
      </c>
    </row>
    <row r="30" spans="1:5" ht="16.5" customHeight="1" x14ac:dyDescent="0.15">
      <c r="A30" s="93" t="s">
        <v>25</v>
      </c>
      <c r="B30" s="87">
        <v>160200</v>
      </c>
      <c r="C30" s="87">
        <v>206413</v>
      </c>
      <c r="D30" s="105">
        <f t="shared" si="0"/>
        <v>-46213</v>
      </c>
      <c r="E30" s="122">
        <f t="shared" si="1"/>
        <v>-22.388609244572773</v>
      </c>
    </row>
    <row r="31" spans="1:5" ht="16.5" customHeight="1" x14ac:dyDescent="0.15">
      <c r="A31" s="94" t="s">
        <v>26</v>
      </c>
      <c r="B31" s="87">
        <v>201630</v>
      </c>
      <c r="C31" s="87">
        <v>267258</v>
      </c>
      <c r="D31" s="105">
        <f t="shared" si="0"/>
        <v>-65628</v>
      </c>
      <c r="E31" s="122">
        <f t="shared" si="1"/>
        <v>-24.55604696585322</v>
      </c>
    </row>
    <row r="32" spans="1:5" ht="16.5" customHeight="1" thickBot="1" x14ac:dyDescent="0.2">
      <c r="A32" s="95" t="s">
        <v>27</v>
      </c>
      <c r="B32" s="88">
        <v>212890</v>
      </c>
      <c r="C32" s="88">
        <v>269676</v>
      </c>
      <c r="D32" s="106">
        <f t="shared" si="0"/>
        <v>-56786</v>
      </c>
      <c r="E32" s="123">
        <f t="shared" si="1"/>
        <v>-21.057120396327445</v>
      </c>
    </row>
    <row r="33" spans="1:5" ht="16.5" customHeight="1" x14ac:dyDescent="0.15">
      <c r="A33" s="96" t="s">
        <v>28</v>
      </c>
      <c r="B33" s="89">
        <f>SUM(B9:B16)</f>
        <v>8510875</v>
      </c>
      <c r="C33" s="89">
        <f>SUM(C9:C16)</f>
        <v>9396295</v>
      </c>
      <c r="D33" s="107">
        <f t="shared" si="0"/>
        <v>-885420</v>
      </c>
      <c r="E33" s="124">
        <f t="shared" si="1"/>
        <v>-9.4230757974286679</v>
      </c>
    </row>
    <row r="34" spans="1:5" ht="16.5" customHeight="1" x14ac:dyDescent="0.15">
      <c r="A34" s="97" t="s">
        <v>29</v>
      </c>
      <c r="B34" s="90">
        <f>SUM(B17:B32)</f>
        <v>3077482</v>
      </c>
      <c r="C34" s="90">
        <f>SUM(C17:C32)</f>
        <v>3886200</v>
      </c>
      <c r="D34" s="108">
        <f t="shared" si="0"/>
        <v>-808718</v>
      </c>
      <c r="E34" s="125">
        <f t="shared" si="1"/>
        <v>-20.809994338942928</v>
      </c>
    </row>
    <row r="35" spans="1:5" s="41" customFormat="1" ht="16.5" customHeight="1" thickBot="1" x14ac:dyDescent="0.2">
      <c r="A35" s="98" t="s">
        <v>30</v>
      </c>
      <c r="B35" s="91">
        <f>SUM(B33,B34)</f>
        <v>11588357</v>
      </c>
      <c r="C35" s="91">
        <f>SUM(C33,C34)</f>
        <v>13282495</v>
      </c>
      <c r="D35" s="109">
        <f t="shared" si="0"/>
        <v>-1694138</v>
      </c>
      <c r="E35" s="126">
        <f t="shared" si="1"/>
        <v>-12.75466695074984</v>
      </c>
    </row>
    <row r="36" spans="1:5" ht="16.5" customHeight="1" x14ac:dyDescent="0.15">
      <c r="A36" s="110" t="s">
        <v>61</v>
      </c>
    </row>
    <row r="37" spans="1:5" ht="16.5" customHeight="1" x14ac:dyDescent="0.15">
      <c r="A37" s="101"/>
    </row>
    <row r="38" spans="1:5" ht="16.5" customHeight="1" x14ac:dyDescent="0.15">
      <c r="B38" s="2"/>
      <c r="C38" s="2"/>
    </row>
    <row r="39" spans="1:5" ht="16.5" customHeight="1" x14ac:dyDescent="0.15">
      <c r="D39" s="42"/>
      <c r="E39" s="42"/>
    </row>
  </sheetData>
  <mergeCells count="4">
    <mergeCell ref="A7:A8"/>
    <mergeCell ref="D1:E1"/>
    <mergeCell ref="C7:C8"/>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election activeCell="I9" sqref="I9"/>
    </sheetView>
  </sheetViews>
  <sheetFormatPr defaultColWidth="10.28515625" defaultRowHeight="16.5" customHeight="1" x14ac:dyDescent="0.15"/>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x14ac:dyDescent="0.15">
      <c r="F1" s="139"/>
      <c r="G1" s="139"/>
    </row>
    <row r="2" spans="1:7" ht="16.5" customHeight="1" x14ac:dyDescent="0.15">
      <c r="A2" s="1"/>
    </row>
    <row r="3" spans="1:7" ht="16.5" customHeight="1" x14ac:dyDescent="0.15">
      <c r="A3" s="146" t="s">
        <v>63</v>
      </c>
      <c r="B3" s="146"/>
      <c r="C3" s="146"/>
      <c r="D3" s="146"/>
      <c r="E3" s="146"/>
      <c r="F3" s="146"/>
      <c r="G3" s="146"/>
    </row>
    <row r="4" spans="1:7" ht="16.5" customHeight="1" x14ac:dyDescent="0.15">
      <c r="A4" s="55"/>
      <c r="B4" s="55"/>
      <c r="C4" s="55"/>
      <c r="D4" s="55"/>
      <c r="E4" s="55"/>
      <c r="F4" s="55"/>
      <c r="G4" s="55"/>
    </row>
    <row r="5" spans="1:7" ht="12.75" customHeight="1" x14ac:dyDescent="0.15">
      <c r="A5" s="44"/>
      <c r="D5" s="43"/>
      <c r="E5" s="1"/>
      <c r="F5" s="1"/>
    </row>
    <row r="6" spans="1:7" ht="16.5" customHeight="1" thickBot="1" x14ac:dyDescent="0.2">
      <c r="A6" s="130"/>
      <c r="B6" s="5"/>
      <c r="C6" s="6"/>
      <c r="D6" s="6"/>
      <c r="E6" s="6"/>
      <c r="F6" s="6"/>
      <c r="G6" s="7" t="s">
        <v>0</v>
      </c>
    </row>
    <row r="7" spans="1:7" s="12" customFormat="1" ht="16.5" customHeight="1" x14ac:dyDescent="0.15">
      <c r="A7" s="8"/>
      <c r="B7" s="137" t="s">
        <v>31</v>
      </c>
      <c r="C7" s="9"/>
      <c r="D7" s="118" t="s">
        <v>51</v>
      </c>
      <c r="E7" s="129" t="s">
        <v>49</v>
      </c>
      <c r="F7" s="10" t="s">
        <v>43</v>
      </c>
      <c r="G7" s="11" t="s">
        <v>2</v>
      </c>
    </row>
    <row r="8" spans="1:7" ht="16.5" customHeight="1" thickBot="1" x14ac:dyDescent="0.2">
      <c r="A8" s="13"/>
      <c r="B8" s="138"/>
      <c r="C8" s="14"/>
      <c r="D8" s="15" t="s">
        <v>3</v>
      </c>
      <c r="E8" s="15" t="s">
        <v>42</v>
      </c>
      <c r="F8" s="16" t="s">
        <v>44</v>
      </c>
      <c r="G8" s="17" t="s">
        <v>45</v>
      </c>
    </row>
    <row r="9" spans="1:7" ht="16.5" customHeight="1" x14ac:dyDescent="0.15">
      <c r="A9" s="18"/>
      <c r="B9" s="19" t="s">
        <v>4</v>
      </c>
      <c r="C9" s="20"/>
      <c r="D9" s="111">
        <f>普通交付税!D9+臨時財政対策債発行可能額!B9</f>
        <v>11383813</v>
      </c>
      <c r="E9" s="56">
        <f>普通交付税!E9+臨時財政対策債発行可能額!C9</f>
        <v>11270794</v>
      </c>
      <c r="F9" s="63">
        <f>D9-E9</f>
        <v>113019</v>
      </c>
      <c r="G9" s="64">
        <f>F9/E9*100</f>
        <v>1.0027598765446339</v>
      </c>
    </row>
    <row r="10" spans="1:7" ht="16.5" customHeight="1" x14ac:dyDescent="0.15">
      <c r="A10" s="21"/>
      <c r="B10" s="22" t="s">
        <v>5</v>
      </c>
      <c r="C10" s="23"/>
      <c r="D10" s="112">
        <f>普通交付税!D10+臨時財政対策債発行可能額!B10</f>
        <v>4801794</v>
      </c>
      <c r="E10" s="57">
        <f>普通交付税!E10+臨時財政対策債発行可能額!C10</f>
        <v>4801011</v>
      </c>
      <c r="F10" s="67">
        <f t="shared" ref="F10:F32" si="0">D10-E10</f>
        <v>783</v>
      </c>
      <c r="G10" s="68">
        <f t="shared" ref="G10:G32" si="1">F10/E10*100</f>
        <v>1.6309064903204763E-2</v>
      </c>
    </row>
    <row r="11" spans="1:7" ht="16.5" customHeight="1" x14ac:dyDescent="0.15">
      <c r="A11" s="21"/>
      <c r="B11" s="22" t="s">
        <v>6</v>
      </c>
      <c r="C11" s="23"/>
      <c r="D11" s="112">
        <f>普通交付税!D11+臨時財政対策債発行可能額!B11</f>
        <v>3767385</v>
      </c>
      <c r="E11" s="57">
        <f>普通交付税!E11+臨時財政対策債発行可能額!C11</f>
        <v>4065327</v>
      </c>
      <c r="F11" s="67">
        <f t="shared" si="0"/>
        <v>-297942</v>
      </c>
      <c r="G11" s="68">
        <f t="shared" si="1"/>
        <v>-7.3288569406593869</v>
      </c>
    </row>
    <row r="12" spans="1:7" ht="16.5" customHeight="1" x14ac:dyDescent="0.15">
      <c r="A12" s="21"/>
      <c r="B12" s="22" t="s">
        <v>7</v>
      </c>
      <c r="C12" s="23"/>
      <c r="D12" s="112">
        <f>普通交付税!D12+臨時財政対策債発行可能額!B12</f>
        <v>4261612</v>
      </c>
      <c r="E12" s="57">
        <f>普通交付税!E12+臨時財政対策債発行可能額!C12</f>
        <v>3988419</v>
      </c>
      <c r="F12" s="67">
        <f t="shared" si="0"/>
        <v>273193</v>
      </c>
      <c r="G12" s="68">
        <f t="shared" si="1"/>
        <v>6.8496564678886536</v>
      </c>
    </row>
    <row r="13" spans="1:7" ht="16.5" customHeight="1" x14ac:dyDescent="0.15">
      <c r="A13" s="21"/>
      <c r="B13" s="24" t="s">
        <v>33</v>
      </c>
      <c r="C13" s="23"/>
      <c r="D13" s="112">
        <f>普通交付税!D13+臨時財政対策債発行可能額!B13</f>
        <v>7662222</v>
      </c>
      <c r="E13" s="57">
        <f>普通交付税!E13+臨時財政対策債発行可能額!C13</f>
        <v>8023109</v>
      </c>
      <c r="F13" s="67">
        <f t="shared" si="0"/>
        <v>-360887</v>
      </c>
      <c r="G13" s="68">
        <f t="shared" si="1"/>
        <v>-4.4980941926627196</v>
      </c>
    </row>
    <row r="14" spans="1:7" ht="16.5" customHeight="1" x14ac:dyDescent="0.15">
      <c r="A14" s="21"/>
      <c r="B14" s="24" t="s">
        <v>34</v>
      </c>
      <c r="C14" s="23"/>
      <c r="D14" s="112">
        <f>普通交付税!D14+臨時財政対策債発行可能額!B14</f>
        <v>8277563</v>
      </c>
      <c r="E14" s="57">
        <f>普通交付税!E14+臨時財政対策債発行可能額!C14</f>
        <v>8508190</v>
      </c>
      <c r="F14" s="67">
        <f t="shared" si="0"/>
        <v>-230627</v>
      </c>
      <c r="G14" s="68">
        <f t="shared" si="1"/>
        <v>-2.7106470353859047</v>
      </c>
    </row>
    <row r="15" spans="1:7" ht="16.5" customHeight="1" x14ac:dyDescent="0.15">
      <c r="A15" s="21"/>
      <c r="B15" s="24" t="s">
        <v>35</v>
      </c>
      <c r="C15" s="23"/>
      <c r="D15" s="112">
        <f>普通交付税!D15+臨時財政対策債発行可能額!B15</f>
        <v>8315773</v>
      </c>
      <c r="E15" s="57">
        <f>普通交付税!E15+臨時財政対策債発行可能額!C15</f>
        <v>8771513</v>
      </c>
      <c r="F15" s="67">
        <f t="shared" si="0"/>
        <v>-455740</v>
      </c>
      <c r="G15" s="68">
        <f t="shared" si="1"/>
        <v>-5.1956828884594932</v>
      </c>
    </row>
    <row r="16" spans="1:7" ht="16.5" customHeight="1" x14ac:dyDescent="0.15">
      <c r="A16" s="21"/>
      <c r="B16" s="22" t="s">
        <v>36</v>
      </c>
      <c r="C16" s="23"/>
      <c r="D16" s="112">
        <f>普通交付税!D16+臨時財政対策債発行可能額!B16</f>
        <v>11871357</v>
      </c>
      <c r="E16" s="57">
        <f>普通交付税!E16+臨時財政対策債発行可能額!C16</f>
        <v>12569460</v>
      </c>
      <c r="F16" s="67">
        <f t="shared" si="0"/>
        <v>-698103</v>
      </c>
      <c r="G16" s="68">
        <f t="shared" si="1"/>
        <v>-5.5539617453733099</v>
      </c>
    </row>
    <row r="17" spans="1:7" ht="16.5" customHeight="1" x14ac:dyDescent="0.15">
      <c r="A17" s="21"/>
      <c r="B17" s="22" t="s">
        <v>12</v>
      </c>
      <c r="C17" s="23"/>
      <c r="D17" s="112">
        <f>普通交付税!D17+臨時財政対策債発行可能額!B17</f>
        <v>1623373</v>
      </c>
      <c r="E17" s="57">
        <f>普通交付税!E17+臨時財政対策債発行可能額!C17</f>
        <v>1665265</v>
      </c>
      <c r="F17" s="67">
        <f t="shared" si="0"/>
        <v>-41892</v>
      </c>
      <c r="G17" s="68">
        <f t="shared" si="1"/>
        <v>-2.5156356495812977</v>
      </c>
    </row>
    <row r="18" spans="1:7" ht="16.5" customHeight="1" x14ac:dyDescent="0.15">
      <c r="A18" s="21"/>
      <c r="B18" s="22" t="s">
        <v>13</v>
      </c>
      <c r="C18" s="23"/>
      <c r="D18" s="112">
        <f>普通交付税!D18+臨時財政対策債発行可能額!B18</f>
        <v>1458151</v>
      </c>
      <c r="E18" s="57">
        <f>普通交付税!E18+臨時財政対策債発行可能額!C18</f>
        <v>1497655</v>
      </c>
      <c r="F18" s="67">
        <f t="shared" si="0"/>
        <v>-39504</v>
      </c>
      <c r="G18" s="68">
        <f t="shared" si="1"/>
        <v>-2.637723641292554</v>
      </c>
    </row>
    <row r="19" spans="1:7" ht="16.5" customHeight="1" x14ac:dyDescent="0.15">
      <c r="A19" s="21"/>
      <c r="B19" s="22" t="s">
        <v>14</v>
      </c>
      <c r="C19" s="23"/>
      <c r="D19" s="112">
        <f>普通交付税!D19+臨時財政対策債発行可能額!B19</f>
        <v>1324990</v>
      </c>
      <c r="E19" s="57">
        <f>普通交付税!E19+臨時財政対策債発行可能額!C19</f>
        <v>1381669</v>
      </c>
      <c r="F19" s="67">
        <f t="shared" si="0"/>
        <v>-56679</v>
      </c>
      <c r="G19" s="68">
        <f t="shared" si="1"/>
        <v>-4.1022126138749586</v>
      </c>
    </row>
    <row r="20" spans="1:7" ht="16.5" customHeight="1" x14ac:dyDescent="0.15">
      <c r="A20" s="21"/>
      <c r="B20" s="22" t="s">
        <v>15</v>
      </c>
      <c r="C20" s="23"/>
      <c r="D20" s="112">
        <f>普通交付税!D20+臨時財政対策債発行可能額!B20</f>
        <v>2588288</v>
      </c>
      <c r="E20" s="57">
        <f>普通交付税!E20+臨時財政対策債発行可能額!C20</f>
        <v>2748694</v>
      </c>
      <c r="F20" s="67">
        <f t="shared" si="0"/>
        <v>-160406</v>
      </c>
      <c r="G20" s="68">
        <f t="shared" si="1"/>
        <v>-5.8357168895482729</v>
      </c>
    </row>
    <row r="21" spans="1:7" ht="16.5" customHeight="1" x14ac:dyDescent="0.15">
      <c r="A21" s="21"/>
      <c r="B21" s="22" t="s">
        <v>16</v>
      </c>
      <c r="C21" s="23"/>
      <c r="D21" s="112">
        <f>普通交付税!D21+臨時財政対策債発行可能額!B21</f>
        <v>2195536</v>
      </c>
      <c r="E21" s="57">
        <f>普通交付税!E21+臨時財政対策債発行可能額!C21</f>
        <v>2280360</v>
      </c>
      <c r="F21" s="67">
        <f t="shared" si="0"/>
        <v>-84824</v>
      </c>
      <c r="G21" s="68">
        <f t="shared" si="1"/>
        <v>-3.7197635461067553</v>
      </c>
    </row>
    <row r="22" spans="1:7" ht="16.5" customHeight="1" x14ac:dyDescent="0.15">
      <c r="A22" s="21"/>
      <c r="B22" s="22" t="s">
        <v>37</v>
      </c>
      <c r="C22" s="23"/>
      <c r="D22" s="112">
        <f>普通交付税!D22+臨時財政対策債発行可能額!B22</f>
        <v>5372312</v>
      </c>
      <c r="E22" s="57">
        <f>普通交付税!E22+臨時財政対策債発行可能額!C22</f>
        <v>5564667</v>
      </c>
      <c r="F22" s="67">
        <f t="shared" si="0"/>
        <v>-192355</v>
      </c>
      <c r="G22" s="68">
        <f t="shared" si="1"/>
        <v>-3.4567207705330798</v>
      </c>
    </row>
    <row r="23" spans="1:7" ht="16.5" customHeight="1" x14ac:dyDescent="0.15">
      <c r="A23" s="21"/>
      <c r="B23" s="24" t="s">
        <v>18</v>
      </c>
      <c r="C23" s="23"/>
      <c r="D23" s="112">
        <f>普通交付税!D23+臨時財政対策債発行可能額!B23</f>
        <v>1650689</v>
      </c>
      <c r="E23" s="57">
        <f>普通交付税!E23+臨時財政対策債発行可能額!C23</f>
        <v>1645006</v>
      </c>
      <c r="F23" s="67">
        <f t="shared" si="0"/>
        <v>5683</v>
      </c>
      <c r="G23" s="68">
        <f t="shared" si="1"/>
        <v>0.34546986454760648</v>
      </c>
    </row>
    <row r="24" spans="1:7" ht="16.5" customHeight="1" x14ac:dyDescent="0.15">
      <c r="A24" s="21"/>
      <c r="B24" s="22" t="s">
        <v>38</v>
      </c>
      <c r="C24" s="23"/>
      <c r="D24" s="112">
        <f>普通交付税!D24+臨時財政対策債発行可能額!B24</f>
        <v>2967402</v>
      </c>
      <c r="E24" s="57">
        <f>普通交付税!E24+臨時財政対策債発行可能額!C24</f>
        <v>3127959</v>
      </c>
      <c r="F24" s="67">
        <f t="shared" si="0"/>
        <v>-160557</v>
      </c>
      <c r="G24" s="68">
        <f t="shared" si="1"/>
        <v>-5.1329636993323762</v>
      </c>
    </row>
    <row r="25" spans="1:7" ht="16.5" customHeight="1" x14ac:dyDescent="0.15">
      <c r="A25" s="21"/>
      <c r="B25" s="22" t="s">
        <v>39</v>
      </c>
      <c r="C25" s="23"/>
      <c r="D25" s="112">
        <f>普通交付税!D25+臨時財政対策債発行可能額!B25</f>
        <v>4149301</v>
      </c>
      <c r="E25" s="57">
        <f>普通交付税!E25+臨時財政対策債発行可能額!C25</f>
        <v>4402810</v>
      </c>
      <c r="F25" s="67">
        <f t="shared" si="0"/>
        <v>-253509</v>
      </c>
      <c r="G25" s="68">
        <f t="shared" si="1"/>
        <v>-5.7578909832584193</v>
      </c>
    </row>
    <row r="26" spans="1:7" ht="16.5" customHeight="1" x14ac:dyDescent="0.15">
      <c r="A26" s="21"/>
      <c r="B26" s="22" t="s">
        <v>21</v>
      </c>
      <c r="C26" s="23"/>
      <c r="D26" s="112">
        <f>普通交付税!D26+臨時財政対策債発行可能額!B26</f>
        <v>476360</v>
      </c>
      <c r="E26" s="57">
        <f>普通交付税!E26+臨時財政対策債発行可能額!C26</f>
        <v>592481</v>
      </c>
      <c r="F26" s="67">
        <f t="shared" si="0"/>
        <v>-116121</v>
      </c>
      <c r="G26" s="68">
        <f t="shared" si="1"/>
        <v>-19.599109507309095</v>
      </c>
    </row>
    <row r="27" spans="1:7" ht="16.5" customHeight="1" x14ac:dyDescent="0.15">
      <c r="A27" s="21"/>
      <c r="B27" s="22" t="s">
        <v>22</v>
      </c>
      <c r="C27" s="23"/>
      <c r="D27" s="112">
        <f>普通交付税!D27+臨時財政対策債発行可能額!B27</f>
        <v>1090107</v>
      </c>
      <c r="E27" s="57">
        <f>普通交付税!E27+臨時財政対策債発行可能額!C27</f>
        <v>1294655</v>
      </c>
      <c r="F27" s="67">
        <f t="shared" si="0"/>
        <v>-204548</v>
      </c>
      <c r="G27" s="68">
        <f t="shared" si="1"/>
        <v>-15.7994214674952</v>
      </c>
    </row>
    <row r="28" spans="1:7" ht="16.5" customHeight="1" x14ac:dyDescent="0.15">
      <c r="A28" s="21"/>
      <c r="B28" s="22" t="s">
        <v>23</v>
      </c>
      <c r="C28" s="23"/>
      <c r="D28" s="112">
        <f>普通交付税!D28+臨時財政対策債発行可能額!B28</f>
        <v>1977203</v>
      </c>
      <c r="E28" s="57">
        <f>普通交付税!E28+臨時財政対策債発行可能額!C28</f>
        <v>2055975</v>
      </c>
      <c r="F28" s="67">
        <f t="shared" si="0"/>
        <v>-78772</v>
      </c>
      <c r="G28" s="68">
        <f t="shared" si="1"/>
        <v>-3.8313695448631426</v>
      </c>
    </row>
    <row r="29" spans="1:7" ht="16.5" customHeight="1" x14ac:dyDescent="0.15">
      <c r="A29" s="21"/>
      <c r="B29" s="22" t="s">
        <v>24</v>
      </c>
      <c r="C29" s="23"/>
      <c r="D29" s="112">
        <f>普通交付税!D29+臨時財政対策債発行可能額!B29</f>
        <v>1748197</v>
      </c>
      <c r="E29" s="57">
        <f>普通交付税!E29+臨時財政対策債発行可能額!C29</f>
        <v>1604412</v>
      </c>
      <c r="F29" s="67">
        <f t="shared" si="0"/>
        <v>143785</v>
      </c>
      <c r="G29" s="68">
        <f t="shared" si="1"/>
        <v>8.9618501980787979</v>
      </c>
    </row>
    <row r="30" spans="1:7" ht="16.5" customHeight="1" x14ac:dyDescent="0.15">
      <c r="A30" s="21"/>
      <c r="B30" s="22" t="s">
        <v>25</v>
      </c>
      <c r="C30" s="23"/>
      <c r="D30" s="112">
        <f>普通交付税!D30+臨時財政対策債発行可能額!B30</f>
        <v>1762533</v>
      </c>
      <c r="E30" s="57">
        <f>普通交付税!E30+臨時財政対策債発行可能額!C30</f>
        <v>1882467</v>
      </c>
      <c r="F30" s="67">
        <f t="shared" si="0"/>
        <v>-119934</v>
      </c>
      <c r="G30" s="68">
        <f t="shared" si="1"/>
        <v>-6.3711077006927619</v>
      </c>
    </row>
    <row r="31" spans="1:7" ht="16.5" customHeight="1" x14ac:dyDescent="0.15">
      <c r="A31" s="21"/>
      <c r="B31" s="22" t="s">
        <v>40</v>
      </c>
      <c r="C31" s="23"/>
      <c r="D31" s="112">
        <f>普通交付税!D31+臨時財政対策債発行可能額!B31</f>
        <v>4263147</v>
      </c>
      <c r="E31" s="57">
        <f>普通交付税!E31+臨時財政対策債発行可能額!C31</f>
        <v>4473728</v>
      </c>
      <c r="F31" s="67">
        <f t="shared" si="0"/>
        <v>-210581</v>
      </c>
      <c r="G31" s="68">
        <f t="shared" si="1"/>
        <v>-4.7070586320849195</v>
      </c>
    </row>
    <row r="32" spans="1:7" ht="16.5" customHeight="1" thickBot="1" x14ac:dyDescent="0.2">
      <c r="A32" s="28"/>
      <c r="B32" s="48" t="s">
        <v>41</v>
      </c>
      <c r="C32" s="30"/>
      <c r="D32" s="113">
        <f>普通交付税!D32+臨時財政対策債発行可能額!B32</f>
        <v>3400286</v>
      </c>
      <c r="E32" s="58">
        <f>普通交付税!E32+臨時財政対策債発行可能額!C32</f>
        <v>3545317</v>
      </c>
      <c r="F32" s="71">
        <f t="shared" si="0"/>
        <v>-145031</v>
      </c>
      <c r="G32" s="72">
        <f t="shared" si="1"/>
        <v>-4.0907766498736216</v>
      </c>
    </row>
    <row r="33" spans="1:7" ht="16.5" customHeight="1" x14ac:dyDescent="0.15">
      <c r="A33" s="31"/>
      <c r="B33" s="32" t="s">
        <v>28</v>
      </c>
      <c r="C33" s="33"/>
      <c r="D33" s="114">
        <f>普通交付税!D33+臨時財政対策債発行可能額!B33</f>
        <v>60341519</v>
      </c>
      <c r="E33" s="59">
        <f>普通交付税!E33+臨時財政対策債発行可能額!C33</f>
        <v>61997823</v>
      </c>
      <c r="F33" s="75">
        <f>SUM(F9:F16)</f>
        <v>-1656304</v>
      </c>
      <c r="G33" s="76">
        <f>F33/E33*100</f>
        <v>-2.6715518704584191</v>
      </c>
    </row>
    <row r="34" spans="1:7" ht="16.5" customHeight="1" x14ac:dyDescent="0.15">
      <c r="A34" s="25"/>
      <c r="B34" s="26" t="s">
        <v>29</v>
      </c>
      <c r="C34" s="27"/>
      <c r="D34" s="115">
        <f>普通交付税!D34+臨時財政対策債発行可能額!B34</f>
        <v>38047875</v>
      </c>
      <c r="E34" s="60">
        <f>普通交付税!E34+臨時財政対策債発行可能額!C34</f>
        <v>39763120</v>
      </c>
      <c r="F34" s="79">
        <f>SUM(F17:F32)</f>
        <v>-1715245</v>
      </c>
      <c r="G34" s="99">
        <f>F34/E34*100</f>
        <v>-4.3136579825727956</v>
      </c>
    </row>
    <row r="35" spans="1:7" s="41" customFormat="1" ht="16.5" customHeight="1" thickBot="1" x14ac:dyDescent="0.2">
      <c r="A35" s="38"/>
      <c r="B35" s="39" t="s">
        <v>30</v>
      </c>
      <c r="C35" s="40"/>
      <c r="D35" s="116">
        <f>普通交付税!D35+臨時財政対策債発行可能額!B35</f>
        <v>98389394</v>
      </c>
      <c r="E35" s="117">
        <f>普通交付税!E35+臨時財政対策債発行可能額!C35</f>
        <v>101760943</v>
      </c>
      <c r="F35" s="85">
        <f>SUM(F33:F34)</f>
        <v>-3371549</v>
      </c>
      <c r="G35" s="100">
        <f>F35/E35*100</f>
        <v>-3.3132053424465608</v>
      </c>
    </row>
    <row r="36" spans="1:7" ht="16.5" customHeight="1" x14ac:dyDescent="0.15">
      <c r="A36" s="132" t="s">
        <v>62</v>
      </c>
      <c r="B36" s="45"/>
      <c r="E36" s="41"/>
      <c r="F36" s="41"/>
    </row>
    <row r="37" spans="1:7" ht="16.5" customHeight="1" x14ac:dyDescent="0.15">
      <c r="B37" s="1"/>
      <c r="E37" s="41"/>
      <c r="F37" s="41"/>
    </row>
    <row r="40" spans="1:7" ht="16.5" customHeight="1" x14ac:dyDescent="0.15">
      <c r="D40" s="46"/>
    </row>
    <row r="41" spans="1:7" ht="16.5" customHeight="1" x14ac:dyDescent="0.15">
      <c r="D41" s="46"/>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cp:lastPrinted>2016-08-01T02:09:58Z</cp:lastPrinted>
  <dcterms:created xsi:type="dcterms:W3CDTF">2006-07-27T05:52:40Z</dcterms:created>
  <dcterms:modified xsi:type="dcterms:W3CDTF">2016-08-01T02:10:02Z</dcterms:modified>
</cp:coreProperties>
</file>