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5.11.193\share1\1050004000\長期保存\04財政担当\01旧財政係\地方交付税\01普通交付税等\■H29普通交付税\05_算定結果（各種報告，通知・ＨＰ更新）\14_県HP掲載\掲載資料\"/>
    </mc:Choice>
  </mc:AlternateContent>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D11" i="3"/>
  <c r="D12" i="3"/>
  <c r="F12" i="3" s="1"/>
  <c r="G12" i="3" s="1"/>
  <c r="D13" i="3"/>
  <c r="D14" i="3"/>
  <c r="D15" i="3"/>
  <c r="D16" i="3"/>
  <c r="D17" i="3"/>
  <c r="F17" i="3" s="1"/>
  <c r="D18" i="3"/>
  <c r="D19" i="3"/>
  <c r="F19" i="3" s="1"/>
  <c r="G19" i="3" s="1"/>
  <c r="D20" i="3"/>
  <c r="D21" i="3"/>
  <c r="F21" i="3" s="1"/>
  <c r="G21" i="3" s="1"/>
  <c r="D22" i="3"/>
  <c r="D23" i="3"/>
  <c r="D24" i="3"/>
  <c r="F24" i="3" s="1"/>
  <c r="G24" i="3" s="1"/>
  <c r="D25" i="3"/>
  <c r="F25" i="3" s="1"/>
  <c r="G25" i="3" s="1"/>
  <c r="D26" i="3"/>
  <c r="D27" i="3"/>
  <c r="D28" i="3"/>
  <c r="F28" i="3" s="1"/>
  <c r="G28" i="3" s="1"/>
  <c r="D29" i="3"/>
  <c r="F29" i="3" s="1"/>
  <c r="G29" i="3" s="1"/>
  <c r="D30" i="3"/>
  <c r="D31" i="3"/>
  <c r="D32" i="3"/>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7" i="2"/>
  <c r="E27" i="2" s="1"/>
  <c r="D28" i="2"/>
  <c r="E28" i="2" s="1"/>
  <c r="D29" i="2"/>
  <c r="E29" i="2" s="1"/>
  <c r="D30" i="2"/>
  <c r="E30" i="2" s="1"/>
  <c r="D31" i="2"/>
  <c r="E31" i="2" s="1"/>
  <c r="D32" i="2"/>
  <c r="E32" i="2" s="1"/>
  <c r="D9" i="2"/>
  <c r="E9" i="2"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D33" i="1"/>
  <c r="F33" i="1" s="1"/>
  <c r="G33" i="1" s="1"/>
  <c r="E33" i="1"/>
  <c r="E33" i="3" s="1"/>
  <c r="D34" i="1"/>
  <c r="E34" i="1"/>
  <c r="E35" i="1"/>
  <c r="B33" i="2"/>
  <c r="C33" i="2"/>
  <c r="D33" i="2" s="1"/>
  <c r="E33" i="2" s="1"/>
  <c r="B34" i="2"/>
  <c r="B35" i="2" s="1"/>
  <c r="C34" i="2"/>
  <c r="D34" i="2" s="1"/>
  <c r="E34" i="2" s="1"/>
  <c r="C35" i="2"/>
  <c r="F32" i="3"/>
  <c r="G32" i="3" s="1"/>
  <c r="F31" i="3"/>
  <c r="G31" i="3" s="1"/>
  <c r="F30" i="3"/>
  <c r="G30" i="3" s="1"/>
  <c r="F27" i="3"/>
  <c r="G27" i="3" s="1"/>
  <c r="F26" i="3"/>
  <c r="G26" i="3" s="1"/>
  <c r="F23" i="3"/>
  <c r="G23" i="3" s="1"/>
  <c r="F22" i="3"/>
  <c r="G22" i="3" s="1"/>
  <c r="F20" i="3"/>
  <c r="G20" i="3" s="1"/>
  <c r="F18" i="3"/>
  <c r="G18" i="3" s="1"/>
  <c r="F16" i="3"/>
  <c r="G16" i="3"/>
  <c r="F14" i="3"/>
  <c r="G14" i="3" s="1"/>
  <c r="F10" i="3"/>
  <c r="G10" i="3" s="1"/>
  <c r="D33" i="3"/>
  <c r="E35" i="3"/>
  <c r="E34" i="3"/>
  <c r="D35" i="2" l="1"/>
  <c r="E35" i="2" s="1"/>
  <c r="D34" i="3"/>
  <c r="F34" i="3"/>
  <c r="G34" i="3" s="1"/>
  <c r="G17" i="3"/>
  <c r="D35" i="1"/>
  <c r="F34" i="1"/>
  <c r="G34" i="1" s="1"/>
  <c r="F15" i="3"/>
  <c r="G15" i="3" s="1"/>
  <c r="F11" i="3"/>
  <c r="G11" i="3" s="1"/>
  <c r="F13" i="3"/>
  <c r="G13" i="3" s="1"/>
  <c r="F35" i="1" l="1"/>
  <c r="G35" i="1" s="1"/>
  <c r="D35" i="3"/>
  <c r="F33" i="3"/>
  <c r="G33" i="3" s="1"/>
  <c r="F35" i="3" l="1"/>
  <c r="G35" i="3" s="1"/>
</calcChain>
</file>

<file path=xl/sharedStrings.xml><?xml version="1.0" encoding="utf-8"?>
<sst xmlns="http://schemas.openxmlformats.org/spreadsheetml/2006/main" count="117" uniqueCount="54">
  <si>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</si>
  <si>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</si>
  <si>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</si>
  <si>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</si>
  <si>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</si>
  <si>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</si>
  <si>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</si>
  <si>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</si>
  <si>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</si>
  <si>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</si>
  <si>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</si>
  <si>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</si>
  <si>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</si>
  <si>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</si>
  <si>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</si>
  <si>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</si>
  <si>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</si>
  <si>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</si>
  <si>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</si>
  <si>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</si>
  <si>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</si>
  <si>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</si>
  <si>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</si>
  <si>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</si>
  <si>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</si>
  <si>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</si>
  <si>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</si>
  <si>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</si>
  <si>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</si>
  <si>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</si>
  <si>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</si>
  <si>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</si>
  <si>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</si>
  <si>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</si>
  <si>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</si>
  <si>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</si>
  <si>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</si>
  <si>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</si>
  <si>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</si>
  <si>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</si>
  <si>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</si>
  <si>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</si>
  <si>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</si>
  <si>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</si>
  <si>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</si>
  <si>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平成２８年度</t>
    <rPh sb="0" eb="2">
      <t>ヘイセイ</t>
    </rPh>
    <rPh sb="4" eb="6">
      <t>ネンド</t>
    </rPh>
    <phoneticPr fontId="3"/>
  </si>
  <si>
    <t>佐那河内村</t>
    <phoneticPr fontId="3"/>
  </si>
  <si>
    <t>（単位：千円、％）</t>
    <rPh sb="1" eb="3">
      <t>タンイ</t>
    </rPh>
    <rPh sb="4" eb="6">
      <t>センエン</t>
    </rPh>
    <phoneticPr fontId="3"/>
  </si>
  <si>
    <t>平成２９年度普通交付税決定額市町村別一覧</t>
    <rPh sb="0" eb="2">
      <t>ヘイセイ</t>
    </rPh>
    <rPh sb="4" eb="6">
      <t>ネンド</t>
    </rPh>
    <rPh sb="6" eb="8">
      <t>フツウ</t>
    </rPh>
    <rPh sb="8" eb="11">
      <t>コウフゼイ</t>
    </rPh>
    <rPh sb="11" eb="14">
      <t>ケッテイガク</t>
    </rPh>
    <rPh sb="14" eb="17">
      <t>シチョウソン</t>
    </rPh>
    <rPh sb="17" eb="18">
      <t>ベツ</t>
    </rPh>
    <rPh sb="18" eb="20">
      <t>イチラン</t>
    </rPh>
    <phoneticPr fontId="3"/>
  </si>
  <si>
    <t>平成２９年度</t>
    <rPh sb="0" eb="2">
      <t>ヘイセイ</t>
    </rPh>
    <rPh sb="4" eb="6">
      <t>ネンド</t>
    </rPh>
    <phoneticPr fontId="3"/>
  </si>
  <si>
    <t>平成２９年度普通交付税及び臨時財政対策債発行可能額の合計額市町村別一覧</t>
    <rPh sb="0" eb="2">
      <t>ヘイセイ</t>
    </rPh>
    <rPh sb="4" eb="6">
      <t>ネンド</t>
    </rPh>
    <rPh sb="6" eb="8">
      <t>フツウ</t>
    </rPh>
    <rPh sb="8" eb="11">
      <t>コウフゼイ</t>
    </rPh>
    <rPh sb="11" eb="12">
      <t>オヨ</t>
    </rPh>
    <rPh sb="13" eb="15">
      <t>リンジ</t>
    </rPh>
    <rPh sb="15" eb="17">
      <t>ザイセイ</t>
    </rPh>
    <rPh sb="17" eb="19">
      <t>タイサク</t>
    </rPh>
    <rPh sb="19" eb="20">
      <t>サイ</t>
    </rPh>
    <rPh sb="20" eb="22">
      <t>ハッコウ</t>
    </rPh>
    <rPh sb="22" eb="25">
      <t>カノウガク</t>
    </rPh>
    <rPh sb="26" eb="29">
      <t>ゴウケイガク</t>
    </rPh>
    <rPh sb="29" eb="32">
      <t>シチョウソン</t>
    </rPh>
    <rPh sb="32" eb="33">
      <t>ベツ</t>
    </rPh>
    <rPh sb="33" eb="35">
      <t>イチラン</t>
    </rPh>
    <phoneticPr fontId="3"/>
  </si>
  <si>
    <t>平成２９年度臨時財政対策債発行可能額市町村別一覧</t>
    <rPh sb="0" eb="2">
      <t>ヘイセイ</t>
    </rPh>
    <rPh sb="4" eb="6">
      <t>ネンド</t>
    </rPh>
    <rPh sb="6" eb="8">
      <t>リンジ</t>
    </rPh>
    <rPh sb="8" eb="10">
      <t>ザイセイ</t>
    </rPh>
    <rPh sb="10" eb="12">
      <t>タイサク</t>
    </rPh>
    <rPh sb="12" eb="13">
      <t>サイ</t>
    </rPh>
    <rPh sb="13" eb="15">
      <t>ハッコウ</t>
    </rPh>
    <rPh sb="15" eb="18">
      <t>カノウガク</t>
    </rPh>
    <rPh sb="18" eb="21">
      <t>シチョウソン</t>
    </rPh>
    <rPh sb="21" eb="22">
      <t>ベツ</t>
    </rPh>
    <rPh sb="22" eb="24">
      <t>イチラン</t>
    </rPh>
    <phoneticPr fontId="3"/>
  </si>
  <si>
    <t>※２８年度の額は当初算定額。</t>
    <rPh sb="3" eb="5">
      <t>ネンド</t>
    </rPh>
    <rPh sb="6" eb="7">
      <t>ガク</t>
    </rPh>
    <rPh sb="8" eb="10">
      <t>トウショ</t>
    </rPh>
    <rPh sb="10" eb="13">
      <t>サンテイガク</t>
    </rPh>
    <phoneticPr fontId="3"/>
  </si>
  <si>
    <t>（当初） 　 Ｂ</t>
    <rPh sb="1" eb="3">
      <t>トウショ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</si>
</sst>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cellStyle name="会計（小数１桁）" xfId="2"/>
    <cellStyle name="会計（小数３桁）" xfId="3"/>
    <cellStyle name="会計（小数４桁）" xfId="4"/>
    <cellStyle name="会計（小数６桁）" xfId="5"/>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showGridLines="0" tabSelected="1" view="pageBreakPreview" zoomScaleNormal="85" zoomScaleSheetLayoutView="100" workbookViewId="0"/>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c r="A1" s="1"/>
      <c r="F1" s="130"/>
      <c r="G1" s="130"/>
    </row>
    <row r="2" spans="1:7" ht="16.5" customHeight="1">
      <c r="A2" s="1"/>
    </row>
    <row r="3" spans="1:7" ht="16.5" customHeight="1">
      <c r="C3" s="1"/>
      <c r="D3" s="49" t="s">
        <v>48</v>
      </c>
      <c r="E3" s="1"/>
      <c r="F3" s="1"/>
    </row>
    <row r="4" spans="1:7" ht="16.5" customHeight="1">
      <c r="C4" s="1"/>
      <c r="D4" s="48"/>
      <c r="E4" s="1"/>
      <c r="F4" s="1"/>
    </row>
    <row r="5" spans="1:7" ht="13.5" customHeight="1">
      <c r="C5" s="1"/>
      <c r="D5" s="4"/>
      <c r="E5" s="1"/>
      <c r="F5" s="1"/>
    </row>
    <row r="6" spans="1:7" ht="16.5" customHeight="1" thickBot="1">
      <c r="A6" s="6"/>
      <c r="B6" s="5"/>
      <c r="C6" s="6"/>
      <c r="D6" s="6"/>
      <c r="E6" s="6"/>
      <c r="F6" s="6"/>
      <c r="G6" s="7" t="s">
        <v>0</v>
      </c>
    </row>
    <row r="7" spans="1:7" s="12" customFormat="1" ht="16.5" customHeight="1">
      <c r="A7" s="8"/>
      <c r="B7" s="128" t="s">
        <v>1</v>
      </c>
      <c r="C7" s="9"/>
      <c r="D7" s="101" t="s">
        <v>49</v>
      </c>
      <c r="E7" s="123" t="s">
        <v>45</v>
      </c>
      <c r="F7" s="10" t="s">
        <v>42</v>
      </c>
      <c r="G7" s="11" t="s">
        <v>2</v>
      </c>
    </row>
    <row r="8" spans="1:7" ht="16.5" customHeight="1" thickBot="1">
      <c r="A8" s="13"/>
      <c r="B8" s="129"/>
      <c r="C8" s="14"/>
      <c r="D8" s="46" t="s">
        <v>3</v>
      </c>
      <c r="E8" s="127" t="s">
        <v>53</v>
      </c>
      <c r="F8" s="15" t="s">
        <v>43</v>
      </c>
      <c r="G8" s="16" t="s">
        <v>44</v>
      </c>
    </row>
    <row r="9" spans="1:7" ht="16.5" customHeight="1">
      <c r="A9" s="17"/>
      <c r="B9" s="18" t="s">
        <v>4</v>
      </c>
      <c r="C9" s="19"/>
      <c r="D9" s="60">
        <v>7246228</v>
      </c>
      <c r="E9" s="61">
        <v>7481008</v>
      </c>
      <c r="F9" s="62">
        <f>D9-E9</f>
        <v>-234780</v>
      </c>
      <c r="G9" s="63">
        <f>F9/E9*100</f>
        <v>-3.1383471318303631</v>
      </c>
    </row>
    <row r="10" spans="1:7" ht="16.5" customHeight="1">
      <c r="A10" s="20"/>
      <c r="B10" s="21" t="s">
        <v>5</v>
      </c>
      <c r="C10" s="22"/>
      <c r="D10" s="64">
        <v>3748844</v>
      </c>
      <c r="E10" s="65">
        <v>3831118</v>
      </c>
      <c r="F10" s="66">
        <f t="shared" ref="F10:F35" si="0">D10-E10</f>
        <v>-82274</v>
      </c>
      <c r="G10" s="67">
        <f t="shared" ref="G10:G35" si="1">F10/E10*100</f>
        <v>-2.1475193403074506</v>
      </c>
    </row>
    <row r="11" spans="1:7" ht="16.5" customHeight="1">
      <c r="A11" s="20"/>
      <c r="B11" s="21" t="s">
        <v>6</v>
      </c>
      <c r="C11" s="22"/>
      <c r="D11" s="64">
        <v>2772821</v>
      </c>
      <c r="E11" s="65">
        <v>3259898</v>
      </c>
      <c r="F11" s="66">
        <f t="shared" si="0"/>
        <v>-487077</v>
      </c>
      <c r="G11" s="67">
        <f t="shared" si="1"/>
        <v>-14.941479764090779</v>
      </c>
    </row>
    <row r="12" spans="1:7" ht="16.5" customHeight="1">
      <c r="A12" s="20"/>
      <c r="B12" s="21" t="s">
        <v>7</v>
      </c>
      <c r="C12" s="22"/>
      <c r="D12" s="64">
        <v>3473149</v>
      </c>
      <c r="E12" s="65">
        <v>3371530</v>
      </c>
      <c r="F12" s="66">
        <f t="shared" si="0"/>
        <v>101619</v>
      </c>
      <c r="G12" s="67">
        <f t="shared" si="1"/>
        <v>3.0140322049633252</v>
      </c>
    </row>
    <row r="13" spans="1:7" ht="16.5" customHeight="1">
      <c r="A13" s="20"/>
      <c r="B13" s="23" t="s">
        <v>8</v>
      </c>
      <c r="C13" s="22"/>
      <c r="D13" s="64">
        <v>6770592</v>
      </c>
      <c r="E13" s="65">
        <v>7079769</v>
      </c>
      <c r="F13" s="66">
        <f t="shared" si="0"/>
        <v>-309177</v>
      </c>
      <c r="G13" s="67">
        <f t="shared" si="1"/>
        <v>-4.367049263895475</v>
      </c>
    </row>
    <row r="14" spans="1:7" ht="16.5" customHeight="1">
      <c r="A14" s="20"/>
      <c r="B14" s="23" t="s">
        <v>9</v>
      </c>
      <c r="C14" s="22"/>
      <c r="D14" s="64">
        <v>7492969</v>
      </c>
      <c r="E14" s="65">
        <v>7711097</v>
      </c>
      <c r="F14" s="66">
        <f t="shared" si="0"/>
        <v>-218128</v>
      </c>
      <c r="G14" s="67">
        <f t="shared" si="1"/>
        <v>-2.8287544560780393</v>
      </c>
    </row>
    <row r="15" spans="1:7" ht="16.5" customHeight="1">
      <c r="A15" s="20"/>
      <c r="B15" s="23" t="s">
        <v>10</v>
      </c>
      <c r="C15" s="22"/>
      <c r="D15" s="64">
        <v>7575741</v>
      </c>
      <c r="E15" s="65">
        <v>7808939</v>
      </c>
      <c r="F15" s="66">
        <f t="shared" si="0"/>
        <v>-233198</v>
      </c>
      <c r="G15" s="67">
        <f t="shared" si="1"/>
        <v>-2.9862955774145501</v>
      </c>
    </row>
    <row r="16" spans="1:7" ht="16.5" customHeight="1">
      <c r="A16" s="20"/>
      <c r="B16" s="23" t="s">
        <v>11</v>
      </c>
      <c r="C16" s="22"/>
      <c r="D16" s="64">
        <v>10476387</v>
      </c>
      <c r="E16" s="65">
        <v>11287285</v>
      </c>
      <c r="F16" s="66">
        <f t="shared" si="0"/>
        <v>-810898</v>
      </c>
      <c r="G16" s="67">
        <f t="shared" si="1"/>
        <v>-7.1841722788075257</v>
      </c>
    </row>
    <row r="17" spans="1:7" ht="16.5" customHeight="1">
      <c r="A17" s="20"/>
      <c r="B17" s="21" t="s">
        <v>12</v>
      </c>
      <c r="C17" s="22"/>
      <c r="D17" s="64">
        <v>1514296</v>
      </c>
      <c r="E17" s="65">
        <v>1528143</v>
      </c>
      <c r="F17" s="66">
        <f t="shared" si="0"/>
        <v>-13847</v>
      </c>
      <c r="G17" s="67">
        <f t="shared" si="1"/>
        <v>-0.90613247582196166</v>
      </c>
    </row>
    <row r="18" spans="1:7" ht="16.5" customHeight="1">
      <c r="A18" s="20"/>
      <c r="B18" s="21" t="s">
        <v>13</v>
      </c>
      <c r="C18" s="22"/>
      <c r="D18" s="64">
        <v>1281482</v>
      </c>
      <c r="E18" s="65">
        <v>1397073</v>
      </c>
      <c r="F18" s="66">
        <f t="shared" si="0"/>
        <v>-115591</v>
      </c>
      <c r="G18" s="67">
        <f t="shared" si="1"/>
        <v>-8.2737981479851097</v>
      </c>
    </row>
    <row r="19" spans="1:7" ht="16.5" customHeight="1">
      <c r="A19" s="20"/>
      <c r="B19" s="21" t="s">
        <v>14</v>
      </c>
      <c r="C19" s="22"/>
      <c r="D19" s="64">
        <v>1208639</v>
      </c>
      <c r="E19" s="65">
        <v>1264404</v>
      </c>
      <c r="F19" s="66">
        <f t="shared" si="0"/>
        <v>-55765</v>
      </c>
      <c r="G19" s="67">
        <f t="shared" si="1"/>
        <v>-4.4103783284456552</v>
      </c>
    </row>
    <row r="20" spans="1:7" ht="16.5" customHeight="1">
      <c r="A20" s="20"/>
      <c r="B20" s="21" t="s">
        <v>15</v>
      </c>
      <c r="C20" s="22"/>
      <c r="D20" s="64">
        <v>2274720</v>
      </c>
      <c r="E20" s="65">
        <v>2274431</v>
      </c>
      <c r="F20" s="66">
        <f t="shared" si="0"/>
        <v>289</v>
      </c>
      <c r="G20" s="67">
        <f t="shared" si="1"/>
        <v>1.270647471829218E-2</v>
      </c>
    </row>
    <row r="21" spans="1:7" ht="16.5" customHeight="1">
      <c r="A21" s="20"/>
      <c r="B21" s="21" t="s">
        <v>16</v>
      </c>
      <c r="C21" s="22"/>
      <c r="D21" s="64">
        <v>2016625</v>
      </c>
      <c r="E21" s="65">
        <v>2077540</v>
      </c>
      <c r="F21" s="66">
        <f t="shared" si="0"/>
        <v>-60915</v>
      </c>
      <c r="G21" s="67">
        <f t="shared" si="1"/>
        <v>-2.9320735100166542</v>
      </c>
    </row>
    <row r="22" spans="1:7" ht="16.5" customHeight="1">
      <c r="A22" s="20"/>
      <c r="B22" s="23" t="s">
        <v>17</v>
      </c>
      <c r="C22" s="22"/>
      <c r="D22" s="64">
        <v>4844431</v>
      </c>
      <c r="E22" s="65">
        <v>5119875</v>
      </c>
      <c r="F22" s="66">
        <f t="shared" si="0"/>
        <v>-275444</v>
      </c>
      <c r="G22" s="67">
        <f t="shared" si="1"/>
        <v>-5.3798969701408721</v>
      </c>
    </row>
    <row r="23" spans="1:7" ht="16.5" customHeight="1">
      <c r="A23" s="20"/>
      <c r="B23" s="21" t="s">
        <v>18</v>
      </c>
      <c r="C23" s="22"/>
      <c r="D23" s="64">
        <v>1543842</v>
      </c>
      <c r="E23" s="65">
        <v>1566889</v>
      </c>
      <c r="F23" s="66">
        <f t="shared" si="0"/>
        <v>-23047</v>
      </c>
      <c r="G23" s="67">
        <f t="shared" si="1"/>
        <v>-1.4708763671198151</v>
      </c>
    </row>
    <row r="24" spans="1:7" ht="16.5" customHeight="1">
      <c r="A24" s="20"/>
      <c r="B24" s="23" t="s">
        <v>19</v>
      </c>
      <c r="C24" s="22"/>
      <c r="D24" s="64">
        <v>2703459</v>
      </c>
      <c r="E24" s="65">
        <v>2831220</v>
      </c>
      <c r="F24" s="66">
        <f t="shared" si="0"/>
        <v>-127761</v>
      </c>
      <c r="G24" s="67">
        <f t="shared" si="1"/>
        <v>-4.5125776167164684</v>
      </c>
    </row>
    <row r="25" spans="1:7" ht="16.5" customHeight="1">
      <c r="A25" s="20"/>
      <c r="B25" s="23" t="s">
        <v>20</v>
      </c>
      <c r="C25" s="22"/>
      <c r="D25" s="64">
        <v>3711314</v>
      </c>
      <c r="E25" s="65">
        <v>3958668</v>
      </c>
      <c r="F25" s="66">
        <f t="shared" si="0"/>
        <v>-247354</v>
      </c>
      <c r="G25" s="67">
        <f t="shared" si="1"/>
        <v>-6.2484148708606027</v>
      </c>
    </row>
    <row r="26" spans="1:7" ht="16.5" customHeight="1">
      <c r="A26" s="20"/>
      <c r="B26" s="21" t="s">
        <v>21</v>
      </c>
      <c r="C26" s="22"/>
      <c r="D26" s="64">
        <v>243741</v>
      </c>
      <c r="E26" s="65">
        <v>253535</v>
      </c>
      <c r="F26" s="66">
        <f t="shared" si="0"/>
        <v>-9794</v>
      </c>
      <c r="G26" s="67">
        <f t="shared" si="1"/>
        <v>-3.8629774981757943</v>
      </c>
    </row>
    <row r="27" spans="1:7" ht="16.5" customHeight="1">
      <c r="A27" s="20"/>
      <c r="B27" s="21" t="s">
        <v>22</v>
      </c>
      <c r="C27" s="22"/>
      <c r="D27" s="64">
        <v>739119</v>
      </c>
      <c r="E27" s="65">
        <v>795119</v>
      </c>
      <c r="F27" s="66">
        <f t="shared" si="0"/>
        <v>-56000</v>
      </c>
      <c r="G27" s="67">
        <f t="shared" si="1"/>
        <v>-7.0429709263644806</v>
      </c>
    </row>
    <row r="28" spans="1:7" ht="16.5" customHeight="1">
      <c r="A28" s="20"/>
      <c r="B28" s="21" t="s">
        <v>23</v>
      </c>
      <c r="C28" s="22"/>
      <c r="D28" s="64">
        <v>1496302</v>
      </c>
      <c r="E28" s="65">
        <v>1523835</v>
      </c>
      <c r="F28" s="66">
        <f t="shared" si="0"/>
        <v>-27533</v>
      </c>
      <c r="G28" s="67">
        <f t="shared" si="1"/>
        <v>-1.8068229171793533</v>
      </c>
    </row>
    <row r="29" spans="1:7" ht="16.5" customHeight="1">
      <c r="A29" s="20"/>
      <c r="B29" s="21" t="s">
        <v>24</v>
      </c>
      <c r="C29" s="22"/>
      <c r="D29" s="64">
        <v>1508746</v>
      </c>
      <c r="E29" s="65">
        <v>1528415</v>
      </c>
      <c r="F29" s="66">
        <f t="shared" si="0"/>
        <v>-19669</v>
      </c>
      <c r="G29" s="67">
        <f t="shared" si="1"/>
        <v>-1.2868887049656017</v>
      </c>
    </row>
    <row r="30" spans="1:7" ht="16.5" customHeight="1">
      <c r="A30" s="20"/>
      <c r="B30" s="21" t="s">
        <v>25</v>
      </c>
      <c r="C30" s="22"/>
      <c r="D30" s="64">
        <v>1624076</v>
      </c>
      <c r="E30" s="65">
        <v>1602333</v>
      </c>
      <c r="F30" s="66">
        <f t="shared" si="0"/>
        <v>21743</v>
      </c>
      <c r="G30" s="67">
        <f t="shared" si="1"/>
        <v>1.356958884326791</v>
      </c>
    </row>
    <row r="31" spans="1:7" ht="16.5" customHeight="1">
      <c r="A31" s="20"/>
      <c r="B31" s="23" t="s">
        <v>26</v>
      </c>
      <c r="C31" s="22"/>
      <c r="D31" s="64">
        <v>3895808</v>
      </c>
      <c r="E31" s="65">
        <v>4061517</v>
      </c>
      <c r="F31" s="66">
        <f t="shared" si="0"/>
        <v>-165709</v>
      </c>
      <c r="G31" s="67">
        <f t="shared" si="1"/>
        <v>-4.07997799836859</v>
      </c>
    </row>
    <row r="32" spans="1:7" ht="16.5" customHeight="1" thickBot="1">
      <c r="A32" s="27"/>
      <c r="B32" s="28" t="s">
        <v>27</v>
      </c>
      <c r="C32" s="29"/>
      <c r="D32" s="68">
        <v>3074076</v>
      </c>
      <c r="E32" s="69">
        <v>3187396</v>
      </c>
      <c r="F32" s="70">
        <f t="shared" si="0"/>
        <v>-113320</v>
      </c>
      <c r="G32" s="71">
        <f t="shared" si="1"/>
        <v>-3.5552532537532202</v>
      </c>
    </row>
    <row r="33" spans="1:7" ht="16.5" customHeight="1">
      <c r="A33" s="30"/>
      <c r="B33" s="31" t="s">
        <v>28</v>
      </c>
      <c r="C33" s="32"/>
      <c r="D33" s="72">
        <f>SUM(D9:D16)</f>
        <v>49556731</v>
      </c>
      <c r="E33" s="73">
        <f>SUM(E9:E16)</f>
        <v>51830644</v>
      </c>
      <c r="F33" s="74">
        <f t="shared" si="0"/>
        <v>-2273913</v>
      </c>
      <c r="G33" s="75">
        <f t="shared" si="1"/>
        <v>-4.3871980444618828</v>
      </c>
    </row>
    <row r="34" spans="1:7" ht="16.5" customHeight="1">
      <c r="A34" s="24"/>
      <c r="B34" s="25" t="s">
        <v>29</v>
      </c>
      <c r="C34" s="26"/>
      <c r="D34" s="76">
        <f>SUM(D17:D32)</f>
        <v>33680676</v>
      </c>
      <c r="E34" s="77">
        <f>SUM(E17:E32)</f>
        <v>34970393</v>
      </c>
      <c r="F34" s="78">
        <f t="shared" si="0"/>
        <v>-1289717</v>
      </c>
      <c r="G34" s="79">
        <f t="shared" si="1"/>
        <v>-3.6880254677149322</v>
      </c>
    </row>
    <row r="35" spans="1:7" ht="16.5" customHeight="1" thickBot="1">
      <c r="A35" s="33"/>
      <c r="B35" s="34" t="s">
        <v>30</v>
      </c>
      <c r="C35" s="35"/>
      <c r="D35" s="80">
        <f>SUM(D33,D34)</f>
        <v>83237407</v>
      </c>
      <c r="E35" s="81">
        <f>SUM(E33:E34)</f>
        <v>86801037</v>
      </c>
      <c r="F35" s="82">
        <f t="shared" si="0"/>
        <v>-3563630</v>
      </c>
      <c r="G35" s="83">
        <f t="shared" si="1"/>
        <v>-4.1055154675168222</v>
      </c>
    </row>
    <row r="36" spans="1:7" ht="16.5" customHeight="1">
      <c r="A36" s="109" t="s">
        <v>52</v>
      </c>
      <c r="B36" s="102"/>
      <c r="C36" s="52"/>
      <c r="D36" s="52"/>
      <c r="E36" s="52"/>
      <c r="F36" s="52"/>
      <c r="G36" s="52"/>
    </row>
    <row r="37" spans="1:7" ht="16.5" customHeight="1">
      <c r="A37" s="50"/>
      <c r="B37" s="51"/>
      <c r="C37" s="52"/>
      <c r="D37" s="52"/>
      <c r="E37" s="52"/>
      <c r="F37" s="52"/>
      <c r="G37" s="52"/>
    </row>
    <row r="38" spans="1:7" ht="16.5" customHeight="1">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scale="108"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9"/>
  <sheetViews>
    <sheetView showGridLines="0" view="pageBreakPreview" zoomScaleNormal="85" workbookViewId="0">
      <selection activeCell="C8" sqref="C8"/>
    </sheetView>
  </sheetViews>
  <sheetFormatPr defaultColWidth="10.28515625" defaultRowHeight="16.5" customHeight="1"/>
  <cols>
    <col min="1" max="1" width="11.42578125" style="2" customWidth="1"/>
    <col min="2" max="3" width="17.7109375" style="3" customWidth="1"/>
    <col min="4" max="5" width="15.7109375" style="3" customWidth="1"/>
    <col min="6" max="16384" width="10.28515625" style="3"/>
  </cols>
  <sheetData>
    <row r="1" spans="1:5" ht="16.5" customHeight="1">
      <c r="D1" s="133"/>
      <c r="E1" s="133"/>
    </row>
    <row r="3" spans="1:5" ht="16.5" customHeight="1">
      <c r="A3" s="134" t="s">
        <v>51</v>
      </c>
      <c r="B3" s="134"/>
      <c r="C3" s="134"/>
      <c r="D3" s="134"/>
      <c r="E3" s="134"/>
    </row>
    <row r="4" spans="1:5" ht="16.5" customHeight="1">
      <c r="B4" s="53"/>
      <c r="C4" s="53"/>
    </row>
    <row r="5" spans="1:5" ht="12.75" customHeight="1">
      <c r="B5" s="1"/>
      <c r="C5" s="1"/>
      <c r="D5" s="36"/>
      <c r="E5" s="36"/>
    </row>
    <row r="6" spans="1:5" ht="16.5" customHeight="1" thickBot="1">
      <c r="A6" s="6"/>
      <c r="B6" s="6"/>
      <c r="C6" s="6"/>
      <c r="D6" s="6"/>
      <c r="E6" s="126" t="s">
        <v>47</v>
      </c>
    </row>
    <row r="7" spans="1:5" s="12" customFormat="1" ht="16.5" customHeight="1">
      <c r="A7" s="131" t="s">
        <v>31</v>
      </c>
      <c r="B7" s="101" t="s">
        <v>49</v>
      </c>
      <c r="C7" s="123" t="s">
        <v>45</v>
      </c>
      <c r="D7" s="10" t="s">
        <v>42</v>
      </c>
      <c r="E7" s="11" t="s">
        <v>2</v>
      </c>
    </row>
    <row r="8" spans="1:5" ht="16.5" customHeight="1" thickBot="1">
      <c r="A8" s="132"/>
      <c r="B8" s="46" t="s">
        <v>3</v>
      </c>
      <c r="C8" s="127" t="s">
        <v>53</v>
      </c>
      <c r="D8" s="15" t="s">
        <v>43</v>
      </c>
      <c r="E8" s="16" t="s">
        <v>44</v>
      </c>
    </row>
    <row r="9" spans="1:5" ht="16.5" customHeight="1">
      <c r="A9" s="91" t="s">
        <v>4</v>
      </c>
      <c r="B9" s="85">
        <v>4225691</v>
      </c>
      <c r="C9" s="85">
        <v>3902805</v>
      </c>
      <c r="D9" s="103">
        <f>B9-C9</f>
        <v>322886</v>
      </c>
      <c r="E9" s="117">
        <f>D9/C9*100</f>
        <v>8.2731778810368439</v>
      </c>
    </row>
    <row r="10" spans="1:5" ht="16.5" customHeight="1">
      <c r="A10" s="92" t="s">
        <v>5</v>
      </c>
      <c r="B10" s="86">
        <v>983760</v>
      </c>
      <c r="C10" s="86">
        <v>970676</v>
      </c>
      <c r="D10" s="104">
        <f t="shared" ref="D10:D35" si="0">B10-C10</f>
        <v>13084</v>
      </c>
      <c r="E10" s="118">
        <f t="shared" ref="E10:E35" si="1">D10/C10*100</f>
        <v>1.3479265996068719</v>
      </c>
    </row>
    <row r="11" spans="1:5" ht="16.5" customHeight="1">
      <c r="A11" s="92" t="s">
        <v>6</v>
      </c>
      <c r="B11" s="86">
        <v>497475</v>
      </c>
      <c r="C11" s="86">
        <v>507487</v>
      </c>
      <c r="D11" s="104">
        <f t="shared" si="0"/>
        <v>-10012</v>
      </c>
      <c r="E11" s="118">
        <f t="shared" si="1"/>
        <v>-1.972858418048147</v>
      </c>
    </row>
    <row r="12" spans="1:5" ht="16.5" customHeight="1">
      <c r="A12" s="92" t="s">
        <v>7</v>
      </c>
      <c r="B12" s="86">
        <v>1251153</v>
      </c>
      <c r="C12" s="86">
        <v>890082</v>
      </c>
      <c r="D12" s="104">
        <f t="shared" si="0"/>
        <v>361071</v>
      </c>
      <c r="E12" s="118">
        <f t="shared" si="1"/>
        <v>40.566037735849058</v>
      </c>
    </row>
    <row r="13" spans="1:5" ht="16.5" customHeight="1">
      <c r="A13" s="93" t="s">
        <v>8</v>
      </c>
      <c r="B13" s="86">
        <v>576907</v>
      </c>
      <c r="C13" s="86">
        <v>582453</v>
      </c>
      <c r="D13" s="104">
        <f t="shared" si="0"/>
        <v>-5546</v>
      </c>
      <c r="E13" s="118">
        <f t="shared" si="1"/>
        <v>-0.95217983253584415</v>
      </c>
    </row>
    <row r="14" spans="1:5" ht="16.5" customHeight="1">
      <c r="A14" s="93" t="s">
        <v>9</v>
      </c>
      <c r="B14" s="86">
        <v>574073</v>
      </c>
      <c r="C14" s="86">
        <v>566466</v>
      </c>
      <c r="D14" s="104">
        <f t="shared" si="0"/>
        <v>7607</v>
      </c>
      <c r="E14" s="118">
        <f t="shared" si="1"/>
        <v>1.3428873047985228</v>
      </c>
    </row>
    <row r="15" spans="1:5" ht="16.5" customHeight="1">
      <c r="A15" s="93" t="s">
        <v>10</v>
      </c>
      <c r="B15" s="86">
        <v>519559</v>
      </c>
      <c r="C15" s="86">
        <v>506834</v>
      </c>
      <c r="D15" s="104">
        <f t="shared" si="0"/>
        <v>12725</v>
      </c>
      <c r="E15" s="118">
        <f t="shared" si="1"/>
        <v>2.5106839714778411</v>
      </c>
    </row>
    <row r="16" spans="1:5" ht="16.5" customHeight="1">
      <c r="A16" s="93" t="s">
        <v>11</v>
      </c>
      <c r="B16" s="86">
        <v>571080</v>
      </c>
      <c r="C16" s="86">
        <v>584072</v>
      </c>
      <c r="D16" s="104">
        <f t="shared" si="0"/>
        <v>-12992</v>
      </c>
      <c r="E16" s="118">
        <f t="shared" si="1"/>
        <v>-2.2243832952101794</v>
      </c>
    </row>
    <row r="17" spans="1:5" ht="16.5" customHeight="1">
      <c r="A17" s="92" t="s">
        <v>12</v>
      </c>
      <c r="B17" s="86">
        <v>97058</v>
      </c>
      <c r="C17" s="86">
        <v>95230</v>
      </c>
      <c r="D17" s="104">
        <f t="shared" si="0"/>
        <v>1828</v>
      </c>
      <c r="E17" s="118">
        <f t="shared" si="1"/>
        <v>1.9195631628688439</v>
      </c>
    </row>
    <row r="18" spans="1:5" ht="16.5" customHeight="1">
      <c r="A18" s="92" t="s">
        <v>13</v>
      </c>
      <c r="B18" s="86">
        <v>57593</v>
      </c>
      <c r="C18" s="86">
        <v>61078</v>
      </c>
      <c r="D18" s="104">
        <f t="shared" si="0"/>
        <v>-3485</v>
      </c>
      <c r="E18" s="118">
        <f t="shared" si="1"/>
        <v>-5.7058187890893608</v>
      </c>
    </row>
    <row r="19" spans="1:5" ht="16.5" customHeight="1">
      <c r="A19" s="125" t="s">
        <v>46</v>
      </c>
      <c r="B19" s="86">
        <v>61248</v>
      </c>
      <c r="C19" s="86">
        <v>60586</v>
      </c>
      <c r="D19" s="104">
        <f t="shared" si="0"/>
        <v>662</v>
      </c>
      <c r="E19" s="118">
        <f t="shared" si="1"/>
        <v>1.0926616710131054</v>
      </c>
    </row>
    <row r="20" spans="1:5" ht="16.5" customHeight="1">
      <c r="A20" s="92" t="s">
        <v>15</v>
      </c>
      <c r="B20" s="86">
        <v>337251</v>
      </c>
      <c r="C20" s="86">
        <v>313857</v>
      </c>
      <c r="D20" s="104">
        <f t="shared" si="0"/>
        <v>23394</v>
      </c>
      <c r="E20" s="118">
        <f t="shared" si="1"/>
        <v>7.4537129966832021</v>
      </c>
    </row>
    <row r="21" spans="1:5" ht="16.5" customHeight="1">
      <c r="A21" s="92" t="s">
        <v>16</v>
      </c>
      <c r="B21" s="86">
        <v>116771</v>
      </c>
      <c r="C21" s="86">
        <v>117996</v>
      </c>
      <c r="D21" s="104">
        <f t="shared" si="0"/>
        <v>-1225</v>
      </c>
      <c r="E21" s="118">
        <f t="shared" si="1"/>
        <v>-1.0381707854503543</v>
      </c>
    </row>
    <row r="22" spans="1:5" ht="16.5" customHeight="1">
      <c r="A22" s="93" t="s">
        <v>17</v>
      </c>
      <c r="B22" s="86">
        <v>245609</v>
      </c>
      <c r="C22" s="86">
        <v>252437</v>
      </c>
      <c r="D22" s="104">
        <f t="shared" si="0"/>
        <v>-6828</v>
      </c>
      <c r="E22" s="118">
        <f t="shared" si="1"/>
        <v>-2.7048332851364898</v>
      </c>
    </row>
    <row r="23" spans="1:5" ht="16.5" customHeight="1">
      <c r="A23" s="92" t="s">
        <v>18</v>
      </c>
      <c r="B23" s="86">
        <v>84941</v>
      </c>
      <c r="C23" s="86">
        <v>83800</v>
      </c>
      <c r="D23" s="104">
        <f t="shared" si="0"/>
        <v>1141</v>
      </c>
      <c r="E23" s="118">
        <f t="shared" si="1"/>
        <v>1.3615751789976134</v>
      </c>
    </row>
    <row r="24" spans="1:5" ht="16.5" customHeight="1">
      <c r="A24" s="93" t="s">
        <v>19</v>
      </c>
      <c r="B24" s="86">
        <v>134466</v>
      </c>
      <c r="C24" s="86">
        <v>136182</v>
      </c>
      <c r="D24" s="104">
        <f t="shared" si="0"/>
        <v>-1716</v>
      </c>
      <c r="E24" s="118">
        <f t="shared" si="1"/>
        <v>-1.2600784244613825</v>
      </c>
    </row>
    <row r="25" spans="1:5" ht="16.5" customHeight="1">
      <c r="A25" s="93" t="s">
        <v>32</v>
      </c>
      <c r="B25" s="86">
        <v>184765</v>
      </c>
      <c r="C25" s="86">
        <v>190633</v>
      </c>
      <c r="D25" s="104">
        <f t="shared" si="0"/>
        <v>-5868</v>
      </c>
      <c r="E25" s="118">
        <f t="shared" si="1"/>
        <v>-3.0781658999228885</v>
      </c>
    </row>
    <row r="26" spans="1:5" ht="16.5" customHeight="1">
      <c r="A26" s="92" t="s">
        <v>21</v>
      </c>
      <c r="B26" s="86">
        <v>241174</v>
      </c>
      <c r="C26" s="86">
        <v>222825</v>
      </c>
      <c r="D26" s="104">
        <f t="shared" si="0"/>
        <v>18349</v>
      </c>
      <c r="E26" s="118">
        <f t="shared" si="1"/>
        <v>8.234713340065074</v>
      </c>
    </row>
    <row r="27" spans="1:5" ht="16.5" customHeight="1">
      <c r="A27" s="92" t="s">
        <v>22</v>
      </c>
      <c r="B27" s="86">
        <v>299654</v>
      </c>
      <c r="C27" s="86">
        <v>294988</v>
      </c>
      <c r="D27" s="104">
        <f t="shared" si="0"/>
        <v>4666</v>
      </c>
      <c r="E27" s="118">
        <f t="shared" si="1"/>
        <v>1.5817592580037156</v>
      </c>
    </row>
    <row r="28" spans="1:5" ht="16.5" customHeight="1">
      <c r="A28" s="92" t="s">
        <v>23</v>
      </c>
      <c r="B28" s="86">
        <v>495905</v>
      </c>
      <c r="C28" s="86">
        <v>453368</v>
      </c>
      <c r="D28" s="104">
        <f t="shared" si="0"/>
        <v>42537</v>
      </c>
      <c r="E28" s="118">
        <f t="shared" si="1"/>
        <v>9.3824442836724256</v>
      </c>
    </row>
    <row r="29" spans="1:5" ht="16.5" customHeight="1">
      <c r="A29" s="92" t="s">
        <v>24</v>
      </c>
      <c r="B29" s="86">
        <v>223663</v>
      </c>
      <c r="C29" s="86">
        <v>219782</v>
      </c>
      <c r="D29" s="104">
        <f t="shared" si="0"/>
        <v>3881</v>
      </c>
      <c r="E29" s="118">
        <f t="shared" si="1"/>
        <v>1.7658406966903568</v>
      </c>
    </row>
    <row r="30" spans="1:5" ht="16.5" customHeight="1">
      <c r="A30" s="92" t="s">
        <v>25</v>
      </c>
      <c r="B30" s="86">
        <v>166520</v>
      </c>
      <c r="C30" s="86">
        <v>160200</v>
      </c>
      <c r="D30" s="104">
        <f t="shared" si="0"/>
        <v>6320</v>
      </c>
      <c r="E30" s="118">
        <f t="shared" si="1"/>
        <v>3.9450686641697881</v>
      </c>
    </row>
    <row r="31" spans="1:5" ht="16.5" customHeight="1">
      <c r="A31" s="93" t="s">
        <v>26</v>
      </c>
      <c r="B31" s="86">
        <v>199028</v>
      </c>
      <c r="C31" s="86">
        <v>201630</v>
      </c>
      <c r="D31" s="104">
        <f t="shared" si="0"/>
        <v>-2602</v>
      </c>
      <c r="E31" s="118">
        <f t="shared" si="1"/>
        <v>-1.2904825670783118</v>
      </c>
    </row>
    <row r="32" spans="1:5" ht="16.5" customHeight="1" thickBot="1">
      <c r="A32" s="94" t="s">
        <v>27</v>
      </c>
      <c r="B32" s="87">
        <v>214772</v>
      </c>
      <c r="C32" s="87">
        <v>212890</v>
      </c>
      <c r="D32" s="105">
        <f t="shared" si="0"/>
        <v>1882</v>
      </c>
      <c r="E32" s="119">
        <f t="shared" si="1"/>
        <v>0.88402461365024188</v>
      </c>
    </row>
    <row r="33" spans="1:5" ht="16.5" customHeight="1">
      <c r="A33" s="95" t="s">
        <v>28</v>
      </c>
      <c r="B33" s="88">
        <f>SUM(B9:B16)</f>
        <v>9199698</v>
      </c>
      <c r="C33" s="88">
        <f>SUM(C9:C16)</f>
        <v>8510875</v>
      </c>
      <c r="D33" s="106">
        <f t="shared" si="0"/>
        <v>688823</v>
      </c>
      <c r="E33" s="120">
        <f t="shared" si="1"/>
        <v>8.093445151056736</v>
      </c>
    </row>
    <row r="34" spans="1:5" ht="16.5" customHeight="1">
      <c r="A34" s="96" t="s">
        <v>29</v>
      </c>
      <c r="B34" s="89">
        <f>SUM(B17:B32)</f>
        <v>3160418</v>
      </c>
      <c r="C34" s="89">
        <f>SUM(C17:C32)</f>
        <v>3077482</v>
      </c>
      <c r="D34" s="107">
        <f t="shared" si="0"/>
        <v>82936</v>
      </c>
      <c r="E34" s="121">
        <f t="shared" si="1"/>
        <v>2.6949304658808728</v>
      </c>
    </row>
    <row r="35" spans="1:5" s="40" customFormat="1" ht="16.5" customHeight="1" thickBot="1">
      <c r="A35" s="97" t="s">
        <v>30</v>
      </c>
      <c r="B35" s="90">
        <f>SUM(B33,B34)</f>
        <v>12360116</v>
      </c>
      <c r="C35" s="90">
        <f>SUM(C33,C34)</f>
        <v>11588357</v>
      </c>
      <c r="D35" s="108">
        <f t="shared" si="0"/>
        <v>771759</v>
      </c>
      <c r="E35" s="122">
        <f t="shared" si="1"/>
        <v>6.6597792939930995</v>
      </c>
    </row>
    <row r="36" spans="1:5" ht="16.5" customHeight="1">
      <c r="A36" s="109" t="s">
        <v>52</v>
      </c>
    </row>
    <row r="37" spans="1:5" ht="16.5" customHeight="1">
      <c r="A37" s="100"/>
    </row>
    <row r="38" spans="1:5" ht="16.5" customHeight="1">
      <c r="B38" s="2"/>
      <c r="C38" s="2"/>
    </row>
    <row r="39" spans="1:5" ht="16.5" customHeight="1">
      <c r="D39" s="41"/>
      <c r="E39" s="41"/>
    </row>
  </sheetData>
  <mergeCells count="3">
    <mergeCell ref="A7:A8"/>
    <mergeCell ref="D1:E1"/>
    <mergeCell ref="A3:E3"/>
  </mergeCells>
  <phoneticPr fontId="3"/>
  <printOptions horizontalCentered="1"/>
  <pageMargins left="0.70866141732283472" right="0.70866141732283472" top="0.74803149606299213" bottom="0.74803149606299213" header="0.31496062992125984" footer="0.31496062992125984"/>
  <pageSetup paperSize="9" firstPageNumber="2"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zoomScaleNormal="100" zoomScaleSheetLayoutView="100" workbookViewId="0">
      <selection activeCell="E8" sqref="E8"/>
    </sheetView>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c r="F1" s="130"/>
      <c r="G1" s="130"/>
    </row>
    <row r="2" spans="1:7" ht="16.5" customHeight="1">
      <c r="A2" s="1"/>
    </row>
    <row r="3" spans="1:7" ht="16.5" customHeight="1">
      <c r="A3" s="135" t="s">
        <v>50</v>
      </c>
      <c r="B3" s="135"/>
      <c r="C3" s="135"/>
      <c r="D3" s="135"/>
      <c r="E3" s="135"/>
      <c r="F3" s="135"/>
      <c r="G3" s="135"/>
    </row>
    <row r="4" spans="1:7" ht="16.5" customHeight="1">
      <c r="A4" s="54"/>
      <c r="B4" s="54"/>
      <c r="C4" s="54"/>
      <c r="D4" s="54"/>
      <c r="E4" s="54"/>
      <c r="F4" s="54"/>
      <c r="G4" s="54"/>
    </row>
    <row r="5" spans="1:7" ht="12.75" customHeight="1">
      <c r="A5" s="43"/>
      <c r="D5" s="42"/>
      <c r="E5" s="1"/>
      <c r="F5" s="1"/>
    </row>
    <row r="6" spans="1:7" ht="16.5" customHeight="1" thickBot="1">
      <c r="A6" s="124"/>
      <c r="B6" s="5"/>
      <c r="C6" s="6"/>
      <c r="D6" s="6"/>
      <c r="E6" s="6"/>
      <c r="F6" s="6"/>
      <c r="G6" s="7" t="s">
        <v>0</v>
      </c>
    </row>
    <row r="7" spans="1:7" s="12" customFormat="1" ht="16.5" customHeight="1">
      <c r="A7" s="8"/>
      <c r="B7" s="128" t="s">
        <v>31</v>
      </c>
      <c r="C7" s="9"/>
      <c r="D7" s="101" t="s">
        <v>49</v>
      </c>
      <c r="E7" s="123" t="s">
        <v>45</v>
      </c>
      <c r="F7" s="10" t="s">
        <v>42</v>
      </c>
      <c r="G7" s="11" t="s">
        <v>2</v>
      </c>
    </row>
    <row r="8" spans="1:7" ht="16.5" customHeight="1" thickBot="1">
      <c r="A8" s="13"/>
      <c r="B8" s="129"/>
      <c r="C8" s="14"/>
      <c r="D8" s="46" t="s">
        <v>3</v>
      </c>
      <c r="E8" s="127" t="s">
        <v>53</v>
      </c>
      <c r="F8" s="15" t="s">
        <v>43</v>
      </c>
      <c r="G8" s="16" t="s">
        <v>44</v>
      </c>
    </row>
    <row r="9" spans="1:7" ht="16.5" customHeight="1">
      <c r="A9" s="17"/>
      <c r="B9" s="18" t="s">
        <v>4</v>
      </c>
      <c r="C9" s="19"/>
      <c r="D9" s="110">
        <f>普通交付税!D9+臨時財政対策債発行可能額!B9</f>
        <v>11471919</v>
      </c>
      <c r="E9" s="55">
        <f>普通交付税!E9+臨時財政対策債発行可能額!C9</f>
        <v>11383813</v>
      </c>
      <c r="F9" s="62">
        <f>D9-E9</f>
        <v>88106</v>
      </c>
      <c r="G9" s="63">
        <f>F9/E9*100</f>
        <v>0.77395860244717651</v>
      </c>
    </row>
    <row r="10" spans="1:7" ht="16.5" customHeight="1">
      <c r="A10" s="20"/>
      <c r="B10" s="21" t="s">
        <v>5</v>
      </c>
      <c r="C10" s="22"/>
      <c r="D10" s="111">
        <f>普通交付税!D10+臨時財政対策債発行可能額!B10</f>
        <v>4732604</v>
      </c>
      <c r="E10" s="56">
        <f>普通交付税!E10+臨時財政対策債発行可能額!C10</f>
        <v>4801794</v>
      </c>
      <c r="F10" s="66">
        <f t="shared" ref="F10:F32" si="0">D10-E10</f>
        <v>-69190</v>
      </c>
      <c r="G10" s="67">
        <f t="shared" ref="G10:G32" si="1">F10/E10*100</f>
        <v>-1.4409197895619845</v>
      </c>
    </row>
    <row r="11" spans="1:7" ht="16.5" customHeight="1">
      <c r="A11" s="20"/>
      <c r="B11" s="21" t="s">
        <v>6</v>
      </c>
      <c r="C11" s="22"/>
      <c r="D11" s="111">
        <f>普通交付税!D11+臨時財政対策債発行可能額!B11</f>
        <v>3270296</v>
      </c>
      <c r="E11" s="56">
        <f>普通交付税!E11+臨時財政対策債発行可能額!C11</f>
        <v>3767385</v>
      </c>
      <c r="F11" s="66">
        <f t="shared" si="0"/>
        <v>-497089</v>
      </c>
      <c r="G11" s="67">
        <f t="shared" si="1"/>
        <v>-13.194536794089268</v>
      </c>
    </row>
    <row r="12" spans="1:7" ht="16.5" customHeight="1">
      <c r="A12" s="20"/>
      <c r="B12" s="21" t="s">
        <v>7</v>
      </c>
      <c r="C12" s="22"/>
      <c r="D12" s="111">
        <f>普通交付税!D12+臨時財政対策債発行可能額!B12</f>
        <v>4724302</v>
      </c>
      <c r="E12" s="56">
        <f>普通交付税!E12+臨時財政対策債発行可能額!C12</f>
        <v>4261612</v>
      </c>
      <c r="F12" s="66">
        <f t="shared" si="0"/>
        <v>462690</v>
      </c>
      <c r="G12" s="67">
        <f t="shared" si="1"/>
        <v>10.857159215808478</v>
      </c>
    </row>
    <row r="13" spans="1:7" ht="16.5" customHeight="1">
      <c r="A13" s="20"/>
      <c r="B13" s="23" t="s">
        <v>33</v>
      </c>
      <c r="C13" s="22"/>
      <c r="D13" s="111">
        <f>普通交付税!D13+臨時財政対策債発行可能額!B13</f>
        <v>7347499</v>
      </c>
      <c r="E13" s="56">
        <f>普通交付税!E13+臨時財政対策債発行可能額!C13</f>
        <v>7662222</v>
      </c>
      <c r="F13" s="66">
        <f t="shared" si="0"/>
        <v>-314723</v>
      </c>
      <c r="G13" s="67">
        <f t="shared" si="1"/>
        <v>-4.1074638662257499</v>
      </c>
    </row>
    <row r="14" spans="1:7" ht="16.5" customHeight="1">
      <c r="A14" s="20"/>
      <c r="B14" s="23" t="s">
        <v>34</v>
      </c>
      <c r="C14" s="22"/>
      <c r="D14" s="111">
        <f>普通交付税!D14+臨時財政対策債発行可能額!B14</f>
        <v>8067042</v>
      </c>
      <c r="E14" s="56">
        <f>普通交付税!E14+臨時財政対策債発行可能額!C14</f>
        <v>8277563</v>
      </c>
      <c r="F14" s="66">
        <f t="shared" si="0"/>
        <v>-210521</v>
      </c>
      <c r="G14" s="67">
        <f t="shared" si="1"/>
        <v>-2.5432726999480404</v>
      </c>
    </row>
    <row r="15" spans="1:7" ht="16.5" customHeight="1">
      <c r="A15" s="20"/>
      <c r="B15" s="23" t="s">
        <v>35</v>
      </c>
      <c r="C15" s="22"/>
      <c r="D15" s="111">
        <f>普通交付税!D15+臨時財政対策債発行可能額!B15</f>
        <v>8095300</v>
      </c>
      <c r="E15" s="56">
        <f>普通交付税!E15+臨時財政対策債発行可能額!C15</f>
        <v>8315773</v>
      </c>
      <c r="F15" s="66">
        <f t="shared" si="0"/>
        <v>-220473</v>
      </c>
      <c r="G15" s="67">
        <f t="shared" si="1"/>
        <v>-2.651262847121969</v>
      </c>
    </row>
    <row r="16" spans="1:7" ht="16.5" customHeight="1">
      <c r="A16" s="20"/>
      <c r="B16" s="21" t="s">
        <v>36</v>
      </c>
      <c r="C16" s="22"/>
      <c r="D16" s="111">
        <f>普通交付税!D16+臨時財政対策債発行可能額!B16</f>
        <v>11047467</v>
      </c>
      <c r="E16" s="56">
        <f>普通交付税!E16+臨時財政対策債発行可能額!C16</f>
        <v>11871357</v>
      </c>
      <c r="F16" s="66">
        <f t="shared" si="0"/>
        <v>-823890</v>
      </c>
      <c r="G16" s="67">
        <f t="shared" si="1"/>
        <v>-6.9401501445875144</v>
      </c>
    </row>
    <row r="17" spans="1:7" ht="16.5" customHeight="1">
      <c r="A17" s="20"/>
      <c r="B17" s="21" t="s">
        <v>12</v>
      </c>
      <c r="C17" s="22"/>
      <c r="D17" s="111">
        <f>普通交付税!D17+臨時財政対策債発行可能額!B17</f>
        <v>1611354</v>
      </c>
      <c r="E17" s="56">
        <f>普通交付税!E17+臨時財政対策債発行可能額!C17</f>
        <v>1623373</v>
      </c>
      <c r="F17" s="66">
        <f t="shared" si="0"/>
        <v>-12019</v>
      </c>
      <c r="G17" s="67">
        <f t="shared" si="1"/>
        <v>-0.74037205251042115</v>
      </c>
    </row>
    <row r="18" spans="1:7" ht="16.5" customHeight="1">
      <c r="A18" s="20"/>
      <c r="B18" s="21" t="s">
        <v>13</v>
      </c>
      <c r="C18" s="22"/>
      <c r="D18" s="111">
        <f>普通交付税!D18+臨時財政対策債発行可能額!B18</f>
        <v>1339075</v>
      </c>
      <c r="E18" s="56">
        <f>普通交付税!E18+臨時財政対策債発行可能額!C18</f>
        <v>1458151</v>
      </c>
      <c r="F18" s="66">
        <f t="shared" si="0"/>
        <v>-119076</v>
      </c>
      <c r="G18" s="67">
        <f t="shared" si="1"/>
        <v>-8.1662324409474749</v>
      </c>
    </row>
    <row r="19" spans="1:7" ht="16.5" customHeight="1">
      <c r="A19" s="20"/>
      <c r="B19" s="21" t="s">
        <v>14</v>
      </c>
      <c r="C19" s="22"/>
      <c r="D19" s="111">
        <f>普通交付税!D19+臨時財政対策債発行可能額!B19</f>
        <v>1269887</v>
      </c>
      <c r="E19" s="56">
        <f>普通交付税!E19+臨時財政対策債発行可能額!C19</f>
        <v>1324990</v>
      </c>
      <c r="F19" s="66">
        <f t="shared" si="0"/>
        <v>-55103</v>
      </c>
      <c r="G19" s="67">
        <f t="shared" si="1"/>
        <v>-4.158748367912211</v>
      </c>
    </row>
    <row r="20" spans="1:7" ht="16.5" customHeight="1">
      <c r="A20" s="20"/>
      <c r="B20" s="21" t="s">
        <v>15</v>
      </c>
      <c r="C20" s="22"/>
      <c r="D20" s="111">
        <f>普通交付税!D20+臨時財政対策債発行可能額!B20</f>
        <v>2611971</v>
      </c>
      <c r="E20" s="56">
        <f>普通交付税!E20+臨時財政対策債発行可能額!C20</f>
        <v>2588288</v>
      </c>
      <c r="F20" s="66">
        <f t="shared" si="0"/>
        <v>23683</v>
      </c>
      <c r="G20" s="67">
        <f t="shared" si="1"/>
        <v>0.91500636714306904</v>
      </c>
    </row>
    <row r="21" spans="1:7" ht="16.5" customHeight="1">
      <c r="A21" s="20"/>
      <c r="B21" s="21" t="s">
        <v>16</v>
      </c>
      <c r="C21" s="22"/>
      <c r="D21" s="111">
        <f>普通交付税!D21+臨時財政対策債発行可能額!B21</f>
        <v>2133396</v>
      </c>
      <c r="E21" s="56">
        <f>普通交付税!E21+臨時財政対策債発行可能額!C21</f>
        <v>2195536</v>
      </c>
      <c r="F21" s="66">
        <f t="shared" si="0"/>
        <v>-62140</v>
      </c>
      <c r="G21" s="67">
        <f t="shared" si="1"/>
        <v>-2.8302883669409202</v>
      </c>
    </row>
    <row r="22" spans="1:7" ht="16.5" customHeight="1">
      <c r="A22" s="20"/>
      <c r="B22" s="21" t="s">
        <v>37</v>
      </c>
      <c r="C22" s="22"/>
      <c r="D22" s="111">
        <f>普通交付税!D22+臨時財政対策債発行可能額!B22</f>
        <v>5090040</v>
      </c>
      <c r="E22" s="56">
        <f>普通交付税!E22+臨時財政対策債発行可能額!C22</f>
        <v>5372312</v>
      </c>
      <c r="F22" s="66">
        <f t="shared" si="0"/>
        <v>-282272</v>
      </c>
      <c r="G22" s="67">
        <f t="shared" si="1"/>
        <v>-5.2541996816268304</v>
      </c>
    </row>
    <row r="23" spans="1:7" ht="16.5" customHeight="1">
      <c r="A23" s="20"/>
      <c r="B23" s="23" t="s">
        <v>18</v>
      </c>
      <c r="C23" s="22"/>
      <c r="D23" s="111">
        <f>普通交付税!D23+臨時財政対策債発行可能額!B23</f>
        <v>1628783</v>
      </c>
      <c r="E23" s="56">
        <f>普通交付税!E23+臨時財政対策債発行可能額!C23</f>
        <v>1650689</v>
      </c>
      <c r="F23" s="66">
        <f t="shared" si="0"/>
        <v>-21906</v>
      </c>
      <c r="G23" s="67">
        <f t="shared" si="1"/>
        <v>-1.3270822062787115</v>
      </c>
    </row>
    <row r="24" spans="1:7" ht="16.5" customHeight="1">
      <c r="A24" s="20"/>
      <c r="B24" s="21" t="s">
        <v>38</v>
      </c>
      <c r="C24" s="22"/>
      <c r="D24" s="111">
        <f>普通交付税!D24+臨時財政対策債発行可能額!B24</f>
        <v>2837925</v>
      </c>
      <c r="E24" s="56">
        <f>普通交付税!E24+臨時財政対策債発行可能額!C24</f>
        <v>2967402</v>
      </c>
      <c r="F24" s="66">
        <f t="shared" si="0"/>
        <v>-129477</v>
      </c>
      <c r="G24" s="67">
        <f t="shared" si="1"/>
        <v>-4.3633117454257961</v>
      </c>
    </row>
    <row r="25" spans="1:7" ht="16.5" customHeight="1">
      <c r="A25" s="20"/>
      <c r="B25" s="21" t="s">
        <v>39</v>
      </c>
      <c r="C25" s="22"/>
      <c r="D25" s="111">
        <f>普通交付税!D25+臨時財政対策債発行可能額!B25</f>
        <v>3896079</v>
      </c>
      <c r="E25" s="56">
        <f>普通交付税!E25+臨時財政対策債発行可能額!C25</f>
        <v>4149301</v>
      </c>
      <c r="F25" s="66">
        <f t="shared" si="0"/>
        <v>-253222</v>
      </c>
      <c r="G25" s="67">
        <f t="shared" si="1"/>
        <v>-6.1027628508994649</v>
      </c>
    </row>
    <row r="26" spans="1:7" ht="16.5" customHeight="1">
      <c r="A26" s="20"/>
      <c r="B26" s="21" t="s">
        <v>21</v>
      </c>
      <c r="C26" s="22"/>
      <c r="D26" s="111">
        <f>普通交付税!D26+臨時財政対策債発行可能額!B26</f>
        <v>484915</v>
      </c>
      <c r="E26" s="56">
        <f>普通交付税!E26+臨時財政対策債発行可能額!C26</f>
        <v>476360</v>
      </c>
      <c r="F26" s="66">
        <f t="shared" si="0"/>
        <v>8555</v>
      </c>
      <c r="G26" s="67">
        <f t="shared" si="1"/>
        <v>1.795910655806533</v>
      </c>
    </row>
    <row r="27" spans="1:7" ht="16.5" customHeight="1">
      <c r="A27" s="20"/>
      <c r="B27" s="21" t="s">
        <v>22</v>
      </c>
      <c r="C27" s="22"/>
      <c r="D27" s="111">
        <f>普通交付税!D27+臨時財政対策債発行可能額!B27</f>
        <v>1038773</v>
      </c>
      <c r="E27" s="56">
        <f>普通交付税!E27+臨時財政対策債発行可能額!C27</f>
        <v>1090107</v>
      </c>
      <c r="F27" s="66">
        <f t="shared" si="0"/>
        <v>-51334</v>
      </c>
      <c r="G27" s="67">
        <f t="shared" si="1"/>
        <v>-4.7090790170139263</v>
      </c>
    </row>
    <row r="28" spans="1:7" ht="16.5" customHeight="1">
      <c r="A28" s="20"/>
      <c r="B28" s="21" t="s">
        <v>23</v>
      </c>
      <c r="C28" s="22"/>
      <c r="D28" s="111">
        <f>普通交付税!D28+臨時財政対策債発行可能額!B28</f>
        <v>1992207</v>
      </c>
      <c r="E28" s="56">
        <f>普通交付税!E28+臨時財政対策債発行可能額!C28</f>
        <v>1977203</v>
      </c>
      <c r="F28" s="66">
        <f t="shared" si="0"/>
        <v>15004</v>
      </c>
      <c r="G28" s="67">
        <f t="shared" si="1"/>
        <v>0.75884974886240819</v>
      </c>
    </row>
    <row r="29" spans="1:7" ht="16.5" customHeight="1">
      <c r="A29" s="20"/>
      <c r="B29" s="21" t="s">
        <v>24</v>
      </c>
      <c r="C29" s="22"/>
      <c r="D29" s="111">
        <f>普通交付税!D29+臨時財政対策債発行可能額!B29</f>
        <v>1732409</v>
      </c>
      <c r="E29" s="56">
        <f>普通交付税!E29+臨時財政対策債発行可能額!C29</f>
        <v>1748197</v>
      </c>
      <c r="F29" s="66">
        <f t="shared" si="0"/>
        <v>-15788</v>
      </c>
      <c r="G29" s="67">
        <f t="shared" si="1"/>
        <v>-0.90310188153852233</v>
      </c>
    </row>
    <row r="30" spans="1:7" ht="16.5" customHeight="1">
      <c r="A30" s="20"/>
      <c r="B30" s="21" t="s">
        <v>25</v>
      </c>
      <c r="C30" s="22"/>
      <c r="D30" s="111">
        <f>普通交付税!D30+臨時財政対策債発行可能額!B30</f>
        <v>1790596</v>
      </c>
      <c r="E30" s="56">
        <f>普通交付税!E30+臨時財政対策債発行可能額!C30</f>
        <v>1762533</v>
      </c>
      <c r="F30" s="66">
        <f t="shared" si="0"/>
        <v>28063</v>
      </c>
      <c r="G30" s="67">
        <f t="shared" si="1"/>
        <v>1.5921971390039222</v>
      </c>
    </row>
    <row r="31" spans="1:7" ht="16.5" customHeight="1">
      <c r="A31" s="20"/>
      <c r="B31" s="21" t="s">
        <v>40</v>
      </c>
      <c r="C31" s="22"/>
      <c r="D31" s="111">
        <f>普通交付税!D31+臨時財政対策債発行可能額!B31</f>
        <v>4094836</v>
      </c>
      <c r="E31" s="56">
        <f>普通交付税!E31+臨時財政対策債発行可能額!C31</f>
        <v>4263147</v>
      </c>
      <c r="F31" s="66">
        <f t="shared" si="0"/>
        <v>-168311</v>
      </c>
      <c r="G31" s="67">
        <f t="shared" si="1"/>
        <v>-3.9480458919197483</v>
      </c>
    </row>
    <row r="32" spans="1:7" ht="16.5" customHeight="1" thickBot="1">
      <c r="A32" s="27"/>
      <c r="B32" s="47" t="s">
        <v>41</v>
      </c>
      <c r="C32" s="29"/>
      <c r="D32" s="112">
        <f>普通交付税!D32+臨時財政対策債発行可能額!B32</f>
        <v>3288848</v>
      </c>
      <c r="E32" s="57">
        <f>普通交付税!E32+臨時財政対策債発行可能額!C32</f>
        <v>3400286</v>
      </c>
      <c r="F32" s="70">
        <f t="shared" si="0"/>
        <v>-111438</v>
      </c>
      <c r="G32" s="71">
        <f t="shared" si="1"/>
        <v>-3.2773125554732747</v>
      </c>
    </row>
    <row r="33" spans="1:7" ht="16.5" customHeight="1">
      <c r="A33" s="30"/>
      <c r="B33" s="31" t="s">
        <v>28</v>
      </c>
      <c r="C33" s="32"/>
      <c r="D33" s="113">
        <f>普通交付税!D33+臨時財政対策債発行可能額!B33</f>
        <v>58756429</v>
      </c>
      <c r="E33" s="58">
        <f>普通交付税!E33+臨時財政対策債発行可能額!C33</f>
        <v>60341519</v>
      </c>
      <c r="F33" s="74">
        <f>SUM(F9:F16)</f>
        <v>-1585090</v>
      </c>
      <c r="G33" s="75">
        <f>F33/E33*100</f>
        <v>-2.6268645971607043</v>
      </c>
    </row>
    <row r="34" spans="1:7" ht="16.5" customHeight="1">
      <c r="A34" s="24"/>
      <c r="B34" s="25" t="s">
        <v>29</v>
      </c>
      <c r="C34" s="26"/>
      <c r="D34" s="114">
        <f>普通交付税!D34+臨時財政対策債発行可能額!B34</f>
        <v>36841094</v>
      </c>
      <c r="E34" s="59">
        <f>普通交付税!E34+臨時財政対策債発行可能額!C34</f>
        <v>38047875</v>
      </c>
      <c r="F34" s="78">
        <f>SUM(F17:F32)</f>
        <v>-1206781</v>
      </c>
      <c r="G34" s="98">
        <f>F34/E34*100</f>
        <v>-3.1717434942161686</v>
      </c>
    </row>
    <row r="35" spans="1:7" s="40" customFormat="1" ht="16.5" customHeight="1" thickBot="1">
      <c r="A35" s="37"/>
      <c r="B35" s="38" t="s">
        <v>30</v>
      </c>
      <c r="C35" s="39"/>
      <c r="D35" s="115">
        <f>普通交付税!D35+臨時財政対策債発行可能額!B35</f>
        <v>95597523</v>
      </c>
      <c r="E35" s="116">
        <f>普通交付税!E35+臨時財政対策債発行可能額!C35</f>
        <v>98389394</v>
      </c>
      <c r="F35" s="84">
        <f>SUM(F33:F34)</f>
        <v>-2791871</v>
      </c>
      <c r="G35" s="99">
        <f>F35/E35*100</f>
        <v>-2.8375731229729904</v>
      </c>
    </row>
    <row r="36" spans="1:7" ht="16.5" customHeight="1">
      <c r="A36" s="109" t="s">
        <v>52</v>
      </c>
      <c r="B36" s="44"/>
      <c r="E36" s="40"/>
      <c r="F36" s="40"/>
    </row>
    <row r="37" spans="1:7" ht="16.5" customHeight="1">
      <c r="B37" s="1"/>
      <c r="E37" s="40"/>
      <c r="F37" s="40"/>
    </row>
    <row r="40" spans="1:7" ht="16.5" customHeight="1">
      <c r="D40" s="45"/>
    </row>
    <row r="41" spans="1:7" ht="16.5" customHeight="1">
      <c r="D41" s="45"/>
    </row>
  </sheetData>
  <mergeCells count="3">
    <mergeCell ref="B7:B8"/>
    <mergeCell ref="A3:G3"/>
    <mergeCell ref="F1:G1"/>
  </mergeCells>
  <phoneticPr fontId="3"/>
  <pageMargins left="0.78740157480314965" right="0.35433070866141736" top="0.78740157480314965" bottom="0.39370078740157483" header="0.59055118110236227" footer="0.19685039370078741"/>
  <pageSetup paperSize="9" scale="110" firstPageNumber="3" orientation="portrait" blackAndWhite="1"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徳島県</cp:lastModifiedBy>
  <cp:lastPrinted>2017-08-03T06:21:07Z</cp:lastPrinted>
  <dcterms:created xsi:type="dcterms:W3CDTF">2006-07-27T05:52:40Z</dcterms:created>
  <dcterms:modified xsi:type="dcterms:W3CDTF">2017-08-03T06:26:27Z</dcterms:modified>
</cp:coreProperties>
</file>