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263\Desktop\"/>
    </mc:Choice>
  </mc:AlternateContent>
  <workbookProtection workbookPassword="8649" lockStructure="1"/>
  <bookViews>
    <workbookView xWindow="0" yWindow="0" windowWidth="28800" windowHeight="1245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<sst xmlns="http://schemas.openxmlformats.org/spreadsheetml/2006/main" count="221" uniqueCount="111">
  <si>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</si>
  <si>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</si>
  <si>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</si>
  <si>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</si>
  <si>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</si>
  <si>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</si>
  <si>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</si>
  <si>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</si>
  <si>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</si>
  <si>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</si>
  <si>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</si>
  <si>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</si>
  <si>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</si>
  <si>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</si>
  <si>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</si>
  <si>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</si>
  <si>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</si>
  <si>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</si>
  <si>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</si>
  <si>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</si>
  <si>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</si>
  <si>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</si>
  <si>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</si>
  <si>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</si>
  <si>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</si>
  <si>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</si>
  <si>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</si>
  <si>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</si>
  <si>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</si>
  <si>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</si>
  <si>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</si>
  <si>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</si>
  <si>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</si>
  <si>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</si>
  <si>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</si>
  <si>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</si>
  <si>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</si>
  <si>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</si>
  <si>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</si>
  <si>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</si>
  <si>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</si>
  <si>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</si>
  <si>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</si>
  <si>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</si>
  <si>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</si>
  <si>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</si>
  <si>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</si>
  <si>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</si>
  <si>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</si>
  <si>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</si>
  <si>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</si>
  <si>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</si>
  <si>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</si>
  <si>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</si>
  <si>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</si>
  <si>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</si>
  <si>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</si>
  <si>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</si>
  <si>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</si>
  <si>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</si>
  <si>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</si>
  <si>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</si>
  <si>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</si>
  <si>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</si>
  <si>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</si>
  <si>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</si>
  <si>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</si>
  <si>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</si>
  <si>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</si>
  <si>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</si>
  <si>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</si>
  <si>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</si>
  <si>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</si>
  <si>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</si>
  <si>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</si>
  <si>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</si>
  <si>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</si>
  <si>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</si>
  <si>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</si>
  <si>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</si>
  <si>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</si>
  <si>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</si>
  <si>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</si>
  <si>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</si>
  <si>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</si>
  <si>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</si>
  <si>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</si>
  <si>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</si>
  <si>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</si>
  <si>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</si>
  <si>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</si>
  <si>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</si>
  <si>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</si>
  <si>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</si>
  <si>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</si>
  <si>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</si>
  <si>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つるぎ町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</si>
  <si>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</si>
  <si>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</si>
  <si>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</si>
  <si>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</si>
  <si>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</si>
  <si>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</si>
  <si>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</si>
  <si>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</si>
  <si>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</si>
  <si>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</si>
  <si>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</si>
  <si>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・収益的収支比率については、概ね１００％を維持しているが、経費回収率が低い傾向にある。使用料で賄われていないため、一般会計繰入金に依存していると考える。　　　　　　　　　　　　　　　　・汚水処理原価については、平均値より下回っており、低コスト化出来ているが、更なる低コストを検討することに努める。　　　　　　　　　　　　　・施設利用率については、平均値を上回っており、当該施設は加入率も鑑み、遊休状態にないことを示していると考える。　　　　　　　　　　　　　　・水洗化率については、高水準を維持しているが、１００％の加入率を目指し、更なる加入促進に努める。</t>
    <rPh sb="1" eb="3">
      <t>シュウエキ</t>
    </rPh>
    <rPh sb="3" eb="4">
      <t>テキ</t>
    </rPh>
    <rPh sb="4" eb="6">
      <t>シュウシ</t>
    </rPh>
    <rPh sb="6" eb="8">
      <t>ヒリツ</t>
    </rPh>
    <rPh sb="14" eb="15">
      <t>オオム</t>
    </rPh>
    <rPh sb="21" eb="23">
      <t>イジ</t>
    </rPh>
    <rPh sb="29" eb="31">
      <t>ケイヒ</t>
    </rPh>
    <rPh sb="31" eb="34">
      <t>カイシュウリツ</t>
    </rPh>
    <rPh sb="35" eb="36">
      <t>ヒク</t>
    </rPh>
    <rPh sb="37" eb="39">
      <t>ケイコウ</t>
    </rPh>
    <rPh sb="43" eb="46">
      <t>シヨウリョウ</t>
    </rPh>
    <rPh sb="47" eb="48">
      <t>マカナ</t>
    </rPh>
    <rPh sb="57" eb="59">
      <t>イッパン</t>
    </rPh>
    <rPh sb="59" eb="61">
      <t>カイケイ</t>
    </rPh>
    <rPh sb="61" eb="64">
      <t>クリイレキン</t>
    </rPh>
    <rPh sb="65" eb="67">
      <t>イゾン</t>
    </rPh>
    <rPh sb="72" eb="73">
      <t>カンガ</t>
    </rPh>
    <rPh sb="93" eb="95">
      <t>オスイ</t>
    </rPh>
    <rPh sb="95" eb="97">
      <t>ショリ</t>
    </rPh>
    <rPh sb="97" eb="99">
      <t>ゲンカ</t>
    </rPh>
    <rPh sb="105" eb="108">
      <t>ヘイキンチ</t>
    </rPh>
    <rPh sb="110" eb="112">
      <t>シタマワ</t>
    </rPh>
    <rPh sb="117" eb="118">
      <t>テイ</t>
    </rPh>
    <rPh sb="121" eb="122">
      <t>カ</t>
    </rPh>
    <rPh sb="122" eb="124">
      <t>デキ</t>
    </rPh>
    <rPh sb="129" eb="130">
      <t>サラ</t>
    </rPh>
    <rPh sb="132" eb="133">
      <t>テイ</t>
    </rPh>
    <rPh sb="137" eb="139">
      <t>ケントウ</t>
    </rPh>
    <rPh sb="144" eb="145">
      <t>ツト</t>
    </rPh>
    <rPh sb="162" eb="164">
      <t>シセツ</t>
    </rPh>
    <rPh sb="164" eb="167">
      <t>リヨウリツ</t>
    </rPh>
    <rPh sb="173" eb="176">
      <t>ヘイキンチ</t>
    </rPh>
    <rPh sb="177" eb="179">
      <t>ウワマワ</t>
    </rPh>
    <rPh sb="184" eb="186">
      <t>トウガイ</t>
    </rPh>
    <rPh sb="186" eb="188">
      <t>シセツ</t>
    </rPh>
    <rPh sb="189" eb="192">
      <t>カニュウリツ</t>
    </rPh>
    <rPh sb="193" eb="194">
      <t>カンガ</t>
    </rPh>
    <rPh sb="196" eb="198">
      <t>ユウキュウ</t>
    </rPh>
    <rPh sb="198" eb="200">
      <t>ジョウタイ</t>
    </rPh>
    <rPh sb="206" eb="207">
      <t>シメ</t>
    </rPh>
    <rPh sb="212" eb="213">
      <t>カンガ</t>
    </rPh>
    <rPh sb="231" eb="234">
      <t>スイセンカ</t>
    </rPh>
    <rPh sb="234" eb="235">
      <t>リツ</t>
    </rPh>
    <rPh sb="241" eb="244">
      <t>コウスイジュン</t>
    </rPh>
    <rPh sb="245" eb="247">
      <t>イジ</t>
    </rPh>
    <rPh sb="258" eb="261">
      <t>カニュウリツ</t>
    </rPh>
    <rPh sb="262" eb="264">
      <t>メザ</t>
    </rPh>
    <rPh sb="266" eb="267">
      <t>サラ</t>
    </rPh>
    <rPh sb="269" eb="271">
      <t>カニュウ</t>
    </rPh>
    <rPh sb="271" eb="273">
      <t>ソクシン</t>
    </rPh>
    <rPh sb="274" eb="275">
      <t>ツト</t>
    </rPh>
    <phoneticPr fontId="4"/>
  </si>
  <si>
    <t>・供用開始後１０年以上となるが、管渠の老朽化は現時点では、ほぼ見られない。</t>
    <rPh sb="1" eb="3">
      <t>キョウヨウ</t>
    </rPh>
    <rPh sb="3" eb="6">
      <t>カイシゴ</t>
    </rPh>
    <rPh sb="8" eb="9">
      <t>ネン</t>
    </rPh>
    <rPh sb="9" eb="11">
      <t>イジョウ</t>
    </rPh>
    <rPh sb="16" eb="18">
      <t>カンキョ</t>
    </rPh>
    <rPh sb="19" eb="22">
      <t>ロウキュウカ</t>
    </rPh>
    <rPh sb="23" eb="26">
      <t>ゲンジテン</t>
    </rPh>
    <rPh sb="31" eb="32">
      <t>ミカニュウリツメザサラカニュウソクシンツト</t>
    </rPh>
    <phoneticPr fontId="4"/>
  </si>
  <si>
    <t>・経費回収率が平均より高いが、依然として、一般会計繰入金に依存している傾向にある。将来的に、施設の維持管理、施設修繕等の費用増になる恐れがある為、使用料金改定、料金滞納対策を熟慮する。</t>
    <rPh sb="1" eb="3">
      <t>ケイヒ</t>
    </rPh>
    <rPh sb="3" eb="6">
      <t>カイシュウリツ</t>
    </rPh>
    <rPh sb="7" eb="9">
      <t>ヘイキン</t>
    </rPh>
    <rPh sb="11" eb="12">
      <t>タカ</t>
    </rPh>
    <rPh sb="15" eb="17">
      <t>イゼン</t>
    </rPh>
    <rPh sb="21" eb="23">
      <t>イッパン</t>
    </rPh>
    <rPh sb="23" eb="25">
      <t>カイケイ</t>
    </rPh>
    <rPh sb="25" eb="28">
      <t>クリイレキン</t>
    </rPh>
    <rPh sb="29" eb="31">
      <t>イゾン</t>
    </rPh>
    <rPh sb="35" eb="37">
      <t>ケイコウ</t>
    </rPh>
    <rPh sb="41" eb="44">
      <t>ショウライテキ</t>
    </rPh>
    <rPh sb="46" eb="48">
      <t>シセツ</t>
    </rPh>
    <rPh sb="49" eb="51">
      <t>イジ</t>
    </rPh>
    <rPh sb="51" eb="53">
      <t>カンリ</t>
    </rPh>
    <rPh sb="54" eb="56">
      <t>シセツ</t>
    </rPh>
    <rPh sb="56" eb="58">
      <t>シュウゼン</t>
    </rPh>
    <rPh sb="58" eb="59">
      <t>トウ</t>
    </rPh>
    <rPh sb="60" eb="63">
      <t>ヒヨウゾウ</t>
    </rPh>
    <rPh sb="66" eb="67">
      <t>オソ</t>
    </rPh>
    <rPh sb="71" eb="72">
      <t>タメ</t>
    </rPh>
    <rPh sb="73" eb="76">
      <t>シヨウリョウ</t>
    </rPh>
    <rPh sb="76" eb="77">
      <t>キン</t>
    </rPh>
    <rPh sb="77" eb="79">
      <t>カイテイ</t>
    </rPh>
    <rPh sb="80" eb="82">
      <t>リョウキン</t>
    </rPh>
    <rPh sb="82" eb="84">
      <t>タイノウ</t>
    </rPh>
    <rPh sb="84" eb="86">
      <t>タイサク</t>
    </rPh>
    <rPh sb="87" eb="89">
      <t>ジュクリョ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</si>
</sst>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661936"/>
        <c:axId val="299662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661936"/>
        <c:axId val="299662328"/>
      </c:lineChart>
      <c:dateAx>
        <c:axId val="299661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662328"/>
        <c:crosses val="autoZero"/>
        <c:auto val="1"/>
        <c:lblOffset val="100"/>
        <c:baseTimeUnit val="years"/>
      </c:dateAx>
      <c:valAx>
        <c:axId val="299662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661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64.709999999999994</c:v>
                </c:pt>
                <c:pt idx="1">
                  <c:v>61.54</c:v>
                </c:pt>
                <c:pt idx="2">
                  <c:v>55.2</c:v>
                </c:pt>
                <c:pt idx="3">
                  <c:v>58.82</c:v>
                </c:pt>
                <c:pt idx="4">
                  <c:v>57.92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06424"/>
        <c:axId val="300640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45.95</c:v>
                </c:pt>
                <c:pt idx="3">
                  <c:v>44.69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406424"/>
        <c:axId val="300640560"/>
      </c:lineChart>
      <c:dateAx>
        <c:axId val="300406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640560"/>
        <c:crosses val="autoZero"/>
        <c:auto val="1"/>
        <c:lblOffset val="100"/>
        <c:baseTimeUnit val="years"/>
      </c:dateAx>
      <c:valAx>
        <c:axId val="300640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406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93.58</c:v>
                </c:pt>
                <c:pt idx="1">
                  <c:v>98.35</c:v>
                </c:pt>
                <c:pt idx="2">
                  <c:v>99.43</c:v>
                </c:pt>
                <c:pt idx="3">
                  <c:v>99.43</c:v>
                </c:pt>
                <c:pt idx="4">
                  <c:v>99.44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711104"/>
        <c:axId val="300711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71.97</c:v>
                </c:pt>
                <c:pt idx="3">
                  <c:v>70.59</c:v>
                </c:pt>
                <c:pt idx="4">
                  <c:v>69.67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711104"/>
        <c:axId val="300711496"/>
      </c:lineChart>
      <c:dateAx>
        <c:axId val="300711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711496"/>
        <c:crosses val="autoZero"/>
        <c:auto val="1"/>
        <c:lblOffset val="100"/>
        <c:baseTimeUnit val="years"/>
      </c:dateAx>
      <c:valAx>
        <c:axId val="300711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711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97.99</c:v>
                </c:pt>
                <c:pt idx="1">
                  <c:v>100.55</c:v>
                </c:pt>
                <c:pt idx="2">
                  <c:v>104.03</c:v>
                </c:pt>
                <c:pt idx="3">
                  <c:v>99.2</c:v>
                </c:pt>
                <c:pt idx="4">
                  <c:v>99.9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663504"/>
        <c:axId val="299663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663504"/>
        <c:axId val="299663896"/>
      </c:lineChart>
      <c:dateAx>
        <c:axId val="299663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663896"/>
        <c:crosses val="autoZero"/>
        <c:auto val="1"/>
        <c:lblOffset val="100"/>
        <c:baseTimeUnit val="years"/>
      </c:dateAx>
      <c:valAx>
        <c:axId val="299663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663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665072"/>
        <c:axId val="30029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665072"/>
        <c:axId val="300294976"/>
      </c:lineChart>
      <c:dateAx>
        <c:axId val="299665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294976"/>
        <c:crosses val="autoZero"/>
        <c:auto val="1"/>
        <c:lblOffset val="100"/>
        <c:baseTimeUnit val="years"/>
      </c:dateAx>
      <c:valAx>
        <c:axId val="30029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665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296152"/>
        <c:axId val="30029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296152"/>
        <c:axId val="300296544"/>
      </c:lineChart>
      <c:dateAx>
        <c:axId val="300296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296544"/>
        <c:crosses val="autoZero"/>
        <c:auto val="1"/>
        <c:lblOffset val="100"/>
        <c:baseTimeUnit val="years"/>
      </c:dateAx>
      <c:valAx>
        <c:axId val="30029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296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04856"/>
        <c:axId val="30040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404856"/>
        <c:axId val="300405248"/>
      </c:lineChart>
      <c:dateAx>
        <c:axId val="300404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405248"/>
        <c:crosses val="autoZero"/>
        <c:auto val="1"/>
        <c:lblOffset val="100"/>
        <c:baseTimeUnit val="years"/>
      </c:dateAx>
      <c:valAx>
        <c:axId val="300405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404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06816"/>
        <c:axId val="300407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406816"/>
        <c:axId val="300407208"/>
      </c:lineChart>
      <c:dateAx>
        <c:axId val="30040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407208"/>
        <c:crosses val="autoZero"/>
        <c:auto val="1"/>
        <c:lblOffset val="100"/>
        <c:baseTimeUnit val="years"/>
      </c:dateAx>
      <c:valAx>
        <c:axId val="300407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406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04464"/>
        <c:axId val="300298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1117.1099999999999</c:v>
                </c:pt>
                <c:pt idx="3">
                  <c:v>1161.05</c:v>
                </c:pt>
                <c:pt idx="4">
                  <c:v>979.89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404464"/>
        <c:axId val="300298504"/>
      </c:lineChart>
      <c:dateAx>
        <c:axId val="300404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298504"/>
        <c:crosses val="autoZero"/>
        <c:auto val="1"/>
        <c:lblOffset val="100"/>
        <c:baseTimeUnit val="years"/>
      </c:dateAx>
      <c:valAx>
        <c:axId val="300298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40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63.55</c:v>
                </c:pt>
                <c:pt idx="1">
                  <c:v>65.38</c:v>
                </c:pt>
                <c:pt idx="2">
                  <c:v>66.510000000000005</c:v>
                </c:pt>
                <c:pt idx="3">
                  <c:v>42.38</c:v>
                </c:pt>
                <c:pt idx="4">
                  <c:v>63.89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637424"/>
        <c:axId val="300637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41.04</c:v>
                </c:pt>
                <c:pt idx="3">
                  <c:v>41.08</c:v>
                </c:pt>
                <c:pt idx="4">
                  <c:v>41.34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637424"/>
        <c:axId val="300637816"/>
      </c:lineChart>
      <c:dateAx>
        <c:axId val="30063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637816"/>
        <c:crosses val="autoZero"/>
        <c:auto val="1"/>
        <c:lblOffset val="100"/>
        <c:baseTimeUnit val="years"/>
      </c:dateAx>
      <c:valAx>
        <c:axId val="300637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63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210.91</c:v>
                </c:pt>
                <c:pt idx="1">
                  <c:v>206.97</c:v>
                </c:pt>
                <c:pt idx="2">
                  <c:v>200.75</c:v>
                </c:pt>
                <c:pt idx="3">
                  <c:v>321.05</c:v>
                </c:pt>
                <c:pt idx="4">
                  <c:v>217.9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638992"/>
        <c:axId val="300639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357.08</c:v>
                </c:pt>
                <c:pt idx="3">
                  <c:v>378.08</c:v>
                </c:pt>
                <c:pt idx="4">
                  <c:v>357.49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638992"/>
        <c:axId val="300639384"/>
      </c:lineChart>
      <c:dateAx>
        <c:axId val="300638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639384"/>
        <c:crosses val="autoZero"/>
        <c:auto val="1"/>
        <c:lblOffset val="100"/>
        <c:baseTimeUnit val="years"/>
      </c:dateAx>
      <c:valAx>
        <c:axId val="300639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638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E58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徳島県　つるぎ町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9838</v>
      </c>
      <c r="AM8" s="64"/>
      <c r="AN8" s="64"/>
      <c r="AO8" s="64"/>
      <c r="AP8" s="64"/>
      <c r="AQ8" s="64"/>
      <c r="AR8" s="64"/>
      <c r="AS8" s="64"/>
      <c r="AT8" s="63">
        <f>データ!S6</f>
        <v>194.84</v>
      </c>
      <c r="AU8" s="63"/>
      <c r="AV8" s="63"/>
      <c r="AW8" s="63"/>
      <c r="AX8" s="63"/>
      <c r="AY8" s="63"/>
      <c r="AZ8" s="63"/>
      <c r="BA8" s="63"/>
      <c r="BB8" s="63">
        <f>データ!T6</f>
        <v>50.49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5.46</v>
      </c>
      <c r="Q10" s="63"/>
      <c r="R10" s="63"/>
      <c r="S10" s="63"/>
      <c r="T10" s="63"/>
      <c r="U10" s="63"/>
      <c r="V10" s="63"/>
      <c r="W10" s="63">
        <f>データ!P6</f>
        <v>93.5</v>
      </c>
      <c r="X10" s="63"/>
      <c r="Y10" s="63"/>
      <c r="Z10" s="63"/>
      <c r="AA10" s="63"/>
      <c r="AB10" s="63"/>
      <c r="AC10" s="63"/>
      <c r="AD10" s="64">
        <f>データ!Q6</f>
        <v>2800</v>
      </c>
      <c r="AE10" s="64"/>
      <c r="AF10" s="64"/>
      <c r="AG10" s="64"/>
      <c r="AH10" s="64"/>
      <c r="AI10" s="64"/>
      <c r="AJ10" s="64"/>
      <c r="AK10" s="2"/>
      <c r="AL10" s="64">
        <f>データ!U6</f>
        <v>532</v>
      </c>
      <c r="AM10" s="64"/>
      <c r="AN10" s="64"/>
      <c r="AO10" s="64"/>
      <c r="AP10" s="64"/>
      <c r="AQ10" s="64"/>
      <c r="AR10" s="64"/>
      <c r="AS10" s="64"/>
      <c r="AT10" s="63">
        <f>データ!V6</f>
        <v>0.48</v>
      </c>
      <c r="AU10" s="63"/>
      <c r="AV10" s="63"/>
      <c r="AW10" s="63"/>
      <c r="AX10" s="63"/>
      <c r="AY10" s="63"/>
      <c r="AZ10" s="63"/>
      <c r="BA10" s="63"/>
      <c r="BB10" s="63">
        <f>データ!W6</f>
        <v>1108.33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364681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徳島県　つるぎ町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5.46</v>
      </c>
      <c r="P6" s="32">
        <f t="shared" si="3"/>
        <v>93.5</v>
      </c>
      <c r="Q6" s="32">
        <f t="shared" si="3"/>
        <v>2800</v>
      </c>
      <c r="R6" s="32">
        <f t="shared" si="3"/>
        <v>9838</v>
      </c>
      <c r="S6" s="32">
        <f t="shared" si="3"/>
        <v>194.84</v>
      </c>
      <c r="T6" s="32">
        <f t="shared" si="3"/>
        <v>50.49</v>
      </c>
      <c r="U6" s="32">
        <f t="shared" si="3"/>
        <v>532</v>
      </c>
      <c r="V6" s="32">
        <f t="shared" si="3"/>
        <v>0.48</v>
      </c>
      <c r="W6" s="32">
        <f t="shared" si="3"/>
        <v>1108.33</v>
      </c>
      <c r="X6" s="33">
        <f>IF(X7="",NA(),X7)</f>
        <v>97.99</v>
      </c>
      <c r="Y6" s="33">
        <f t="shared" ref="Y6:AG6" si="4">IF(Y7="",NA(),Y7)</f>
        <v>100.55</v>
      </c>
      <c r="Z6" s="33">
        <f t="shared" si="4"/>
        <v>104.03</v>
      </c>
      <c r="AA6" s="33">
        <f t="shared" si="4"/>
        <v>99.2</v>
      </c>
      <c r="AB6" s="33">
        <f t="shared" si="4"/>
        <v>99.9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1224.75</v>
      </c>
      <c r="BK6" s="33">
        <f t="shared" si="7"/>
        <v>1144.05</v>
      </c>
      <c r="BL6" s="33">
        <f t="shared" si="7"/>
        <v>1117.1099999999999</v>
      </c>
      <c r="BM6" s="33">
        <f t="shared" si="7"/>
        <v>1161.05</v>
      </c>
      <c r="BN6" s="33">
        <f t="shared" si="7"/>
        <v>979.89</v>
      </c>
      <c r="BO6" s="32" t="str">
        <f>IF(BO7="","",IF(BO7="-","【-】","【"&amp;SUBSTITUTE(TEXT(BO7,"#,##0.00"),"-","△")&amp;"】"))</f>
        <v>【1,015.77】</v>
      </c>
      <c r="BP6" s="33">
        <f>IF(BP7="",NA(),BP7)</f>
        <v>63.55</v>
      </c>
      <c r="BQ6" s="33">
        <f t="shared" ref="BQ6:BY6" si="8">IF(BQ7="",NA(),BQ7)</f>
        <v>65.38</v>
      </c>
      <c r="BR6" s="33">
        <f t="shared" si="8"/>
        <v>66.510000000000005</v>
      </c>
      <c r="BS6" s="33">
        <f t="shared" si="8"/>
        <v>42.38</v>
      </c>
      <c r="BT6" s="33">
        <f t="shared" si="8"/>
        <v>63.89</v>
      </c>
      <c r="BU6" s="33">
        <f t="shared" si="8"/>
        <v>42.13</v>
      </c>
      <c r="BV6" s="33">
        <f t="shared" si="8"/>
        <v>42.48</v>
      </c>
      <c r="BW6" s="33">
        <f t="shared" si="8"/>
        <v>41.04</v>
      </c>
      <c r="BX6" s="33">
        <f t="shared" si="8"/>
        <v>41.08</v>
      </c>
      <c r="BY6" s="33">
        <f t="shared" si="8"/>
        <v>41.34</v>
      </c>
      <c r="BZ6" s="32" t="str">
        <f>IF(BZ7="","",IF(BZ7="-","【-】","【"&amp;SUBSTITUTE(TEXT(BZ7,"#,##0.00"),"-","△")&amp;"】"))</f>
        <v>【52.78】</v>
      </c>
      <c r="CA6" s="33">
        <f>IF(CA7="",NA(),CA7)</f>
        <v>210.91</v>
      </c>
      <c r="CB6" s="33">
        <f t="shared" ref="CB6:CJ6" si="9">IF(CB7="",NA(),CB7)</f>
        <v>206.97</v>
      </c>
      <c r="CC6" s="33">
        <f t="shared" si="9"/>
        <v>200.75</v>
      </c>
      <c r="CD6" s="33">
        <f t="shared" si="9"/>
        <v>321.05</v>
      </c>
      <c r="CE6" s="33">
        <f t="shared" si="9"/>
        <v>217.9</v>
      </c>
      <c r="CF6" s="33">
        <f t="shared" si="9"/>
        <v>348.41</v>
      </c>
      <c r="CG6" s="33">
        <f t="shared" si="9"/>
        <v>343.8</v>
      </c>
      <c r="CH6" s="33">
        <f t="shared" si="9"/>
        <v>357.08</v>
      </c>
      <c r="CI6" s="33">
        <f t="shared" si="9"/>
        <v>378.08</v>
      </c>
      <c r="CJ6" s="33">
        <f t="shared" si="9"/>
        <v>357.49</v>
      </c>
      <c r="CK6" s="32" t="str">
        <f>IF(CK7="","",IF(CK7="-","【-】","【"&amp;SUBSTITUTE(TEXT(CK7,"#,##0.00"),"-","△")&amp;"】"))</f>
        <v>【289.81】</v>
      </c>
      <c r="CL6" s="33">
        <f>IF(CL7="",NA(),CL7)</f>
        <v>64.709999999999994</v>
      </c>
      <c r="CM6" s="33">
        <f t="shared" ref="CM6:CU6" si="10">IF(CM7="",NA(),CM7)</f>
        <v>61.54</v>
      </c>
      <c r="CN6" s="33">
        <f t="shared" si="10"/>
        <v>55.2</v>
      </c>
      <c r="CO6" s="33">
        <f t="shared" si="10"/>
        <v>58.82</v>
      </c>
      <c r="CP6" s="33">
        <f t="shared" si="10"/>
        <v>57.92</v>
      </c>
      <c r="CQ6" s="33">
        <f t="shared" si="10"/>
        <v>46.85</v>
      </c>
      <c r="CR6" s="33">
        <f t="shared" si="10"/>
        <v>46.06</v>
      </c>
      <c r="CS6" s="33">
        <f t="shared" si="10"/>
        <v>45.95</v>
      </c>
      <c r="CT6" s="33">
        <f t="shared" si="10"/>
        <v>44.69</v>
      </c>
      <c r="CU6" s="33">
        <f t="shared" si="10"/>
        <v>44.69</v>
      </c>
      <c r="CV6" s="32" t="str">
        <f>IF(CV7="","",IF(CV7="-","【-】","【"&amp;SUBSTITUTE(TEXT(CV7,"#,##0.00"),"-","△")&amp;"】"))</f>
        <v>【52.74】</v>
      </c>
      <c r="CW6" s="33">
        <f>IF(CW7="",NA(),CW7)</f>
        <v>93.58</v>
      </c>
      <c r="CX6" s="33">
        <f t="shared" ref="CX6:DF6" si="11">IF(CX7="",NA(),CX7)</f>
        <v>98.35</v>
      </c>
      <c r="CY6" s="33">
        <f t="shared" si="11"/>
        <v>99.43</v>
      </c>
      <c r="CZ6" s="33">
        <f t="shared" si="11"/>
        <v>99.43</v>
      </c>
      <c r="DA6" s="33">
        <f t="shared" si="11"/>
        <v>99.44</v>
      </c>
      <c r="DB6" s="33">
        <f t="shared" si="11"/>
        <v>73.78</v>
      </c>
      <c r="DC6" s="33">
        <f t="shared" si="11"/>
        <v>72.989999999999995</v>
      </c>
      <c r="DD6" s="33">
        <f t="shared" si="11"/>
        <v>71.97</v>
      </c>
      <c r="DE6" s="33">
        <f t="shared" si="11"/>
        <v>70.59</v>
      </c>
      <c r="DF6" s="33">
        <f t="shared" si="11"/>
        <v>69.67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0.04</v>
      </c>
      <c r="EL6" s="33">
        <f t="shared" si="14"/>
        <v>7.0000000000000007E-2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364681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5.46</v>
      </c>
      <c r="P7" s="36">
        <v>93.5</v>
      </c>
      <c r="Q7" s="36">
        <v>2800</v>
      </c>
      <c r="R7" s="36">
        <v>9838</v>
      </c>
      <c r="S7" s="36">
        <v>194.84</v>
      </c>
      <c r="T7" s="36">
        <v>50.49</v>
      </c>
      <c r="U7" s="36">
        <v>532</v>
      </c>
      <c r="V7" s="36">
        <v>0.48</v>
      </c>
      <c r="W7" s="36">
        <v>1108.33</v>
      </c>
      <c r="X7" s="36">
        <v>97.99</v>
      </c>
      <c r="Y7" s="36">
        <v>100.55</v>
      </c>
      <c r="Z7" s="36">
        <v>104.03</v>
      </c>
      <c r="AA7" s="36">
        <v>99.2</v>
      </c>
      <c r="AB7" s="36">
        <v>99.9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1224.75</v>
      </c>
      <c r="BK7" s="36">
        <v>1144.05</v>
      </c>
      <c r="BL7" s="36">
        <v>1117.1099999999999</v>
      </c>
      <c r="BM7" s="36">
        <v>1161.05</v>
      </c>
      <c r="BN7" s="36">
        <v>979.89</v>
      </c>
      <c r="BO7" s="36">
        <v>1015.77</v>
      </c>
      <c r="BP7" s="36">
        <v>63.55</v>
      </c>
      <c r="BQ7" s="36">
        <v>65.38</v>
      </c>
      <c r="BR7" s="36">
        <v>66.510000000000005</v>
      </c>
      <c r="BS7" s="36">
        <v>42.38</v>
      </c>
      <c r="BT7" s="36">
        <v>63.89</v>
      </c>
      <c r="BU7" s="36">
        <v>42.13</v>
      </c>
      <c r="BV7" s="36">
        <v>42.48</v>
      </c>
      <c r="BW7" s="36">
        <v>41.04</v>
      </c>
      <c r="BX7" s="36">
        <v>41.08</v>
      </c>
      <c r="BY7" s="36">
        <v>41.34</v>
      </c>
      <c r="BZ7" s="36">
        <v>52.78</v>
      </c>
      <c r="CA7" s="36">
        <v>210.91</v>
      </c>
      <c r="CB7" s="36">
        <v>206.97</v>
      </c>
      <c r="CC7" s="36">
        <v>200.75</v>
      </c>
      <c r="CD7" s="36">
        <v>321.05</v>
      </c>
      <c r="CE7" s="36">
        <v>217.9</v>
      </c>
      <c r="CF7" s="36">
        <v>348.41</v>
      </c>
      <c r="CG7" s="36">
        <v>343.8</v>
      </c>
      <c r="CH7" s="36">
        <v>357.08</v>
      </c>
      <c r="CI7" s="36">
        <v>378.08</v>
      </c>
      <c r="CJ7" s="36">
        <v>357.49</v>
      </c>
      <c r="CK7" s="36">
        <v>289.81</v>
      </c>
      <c r="CL7" s="36">
        <v>64.709999999999994</v>
      </c>
      <c r="CM7" s="36">
        <v>61.54</v>
      </c>
      <c r="CN7" s="36">
        <v>55.2</v>
      </c>
      <c r="CO7" s="36">
        <v>58.82</v>
      </c>
      <c r="CP7" s="36">
        <v>57.92</v>
      </c>
      <c r="CQ7" s="36">
        <v>46.85</v>
      </c>
      <c r="CR7" s="36">
        <v>46.06</v>
      </c>
      <c r="CS7" s="36">
        <v>45.95</v>
      </c>
      <c r="CT7" s="36">
        <v>44.69</v>
      </c>
      <c r="CU7" s="36">
        <v>44.69</v>
      </c>
      <c r="CV7" s="36">
        <v>52.74</v>
      </c>
      <c r="CW7" s="36">
        <v>93.58</v>
      </c>
      <c r="CX7" s="36">
        <v>98.35</v>
      </c>
      <c r="CY7" s="36">
        <v>99.43</v>
      </c>
      <c r="CZ7" s="36">
        <v>99.43</v>
      </c>
      <c r="DA7" s="36">
        <v>99.44</v>
      </c>
      <c r="DB7" s="36">
        <v>73.78</v>
      </c>
      <c r="DC7" s="36">
        <v>72.989999999999995</v>
      </c>
      <c r="DD7" s="36">
        <v>71.97</v>
      </c>
      <c r="DE7" s="36">
        <v>70.59</v>
      </c>
      <c r="DF7" s="36">
        <v>69.67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0.04</v>
      </c>
      <c r="EL7" s="36">
        <v>7.0000000000000007E-2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2017-02-08T03:14:47Z</dcterms:created>
  <dcterms:modified xsi:type="dcterms:W3CDTF">2017-02-13T04:05:12Z</dcterms:modified>
  <cp:category/>
</cp:coreProperties>
</file>