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6(H28)\I_地方債\04 平成28年度地方債担当（研修生下席）\②平成28年度後期（喜田）\01 地方公営企業\17_公営企業に係る「経営比較分析表」の分析等について\市町村→県（法非適下水道）0217，17時〆\08_三好市\"/>
    </mc:Choice>
  </mc:AlternateContent>
  <workbookProtection workbookPassword="8649" lockStructure="1"/>
  <bookViews>
    <workbookView xWindow="0" yWindow="0" windowWidth="20490" windowHeight="74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<sst xmlns="http://schemas.openxmlformats.org/spreadsheetml/2006/main" count="221" uniqueCount="111">
  <si>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</si>
  <si>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</si>
  <si>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</si>
  <si>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</si>
  <si>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</si>
  <si>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</si>
  <si>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</si>
  <si>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</si>
  <si>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</si>
  <si>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</si>
  <si>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</si>
  <si>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</si>
  <si>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</si>
  <si>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</si>
  <si>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</si>
  <si>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</si>
  <si>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</si>
  <si>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</si>
  <si>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</si>
  <si>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</si>
  <si>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</si>
  <si>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</si>
  <si>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</si>
  <si>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</si>
  <si>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</si>
  <si>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</si>
  <si>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</si>
  <si>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</si>
  <si>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</si>
  <si>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</si>
  <si>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</si>
  <si>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</si>
  <si>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</si>
  <si>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</si>
  <si>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</si>
  <si>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</si>
  <si>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</si>
  <si>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</si>
  <si>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</si>
  <si>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</si>
  <si>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</si>
  <si>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</si>
  <si>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</si>
  <si>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</si>
  <si>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</si>
  <si>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</si>
  <si>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</si>
  <si>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</si>
  <si>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</si>
  <si>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</si>
  <si>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</si>
  <si>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</si>
  <si>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</si>
  <si>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</si>
  <si>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</si>
  <si>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</si>
  <si>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</si>
  <si>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</si>
  <si>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</si>
  <si>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</si>
  <si>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</si>
  <si>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</si>
  <si>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</si>
  <si>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</si>
  <si>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</si>
  <si>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</si>
  <si>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</si>
  <si>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</si>
  <si>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</si>
  <si>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</si>
  <si>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</si>
  <si>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</si>
  <si>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</si>
  <si>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</si>
  <si>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</si>
  <si>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</si>
  <si>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</si>
  <si>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</si>
  <si>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</si>
  <si>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</si>
  <si>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</si>
  <si>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</si>
  <si>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</si>
  <si>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</si>
  <si>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</si>
  <si>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</si>
  <si>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</si>
  <si>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</si>
  <si>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</si>
  <si>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</si>
  <si>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</si>
  <si>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</si>
  <si>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</si>
  <si>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</si>
  <si>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</si>
  <si>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</si>
  <si>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三好市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</si>
  <si>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</si>
  <si>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</si>
  <si>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</si>
  <si>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</si>
  <si>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</si>
  <si>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</si>
  <si>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</si>
  <si>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</si>
  <si>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</si>
  <si>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</si>
  <si>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</si>
  <si>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16年以上が経過し、処理施設機器類等の経年劣化、また、管渠のカメラ調査により劣化箇所が多数発見されている。このため、必要性の高い箇所から更新を進めており、今後も引き続き、財源を確保しながら適切に更新を進めていくものとする。</t>
    <phoneticPr fontId="4"/>
  </si>
  <si>
    <t>　経営の健全性・効率性の数値から概ね適切に経営が図られているが、収益の多くを一般会計からの繰入金で賄われている。今後、更新投資に充てる財源が多く必要となってくることから、更なる費用削減と適正な使用料収入の確保に努めていくものとする。</t>
    <phoneticPr fontId="4"/>
  </si>
  <si>
    <t>　収益的収支比率は、一般会計からの繰入金に依存しているが、料金収入でほぼ維持管理費を賄えている。また、経費回収率は、基準数値の100％にほぼ近い数値であり、概ね適正な使用料収入であると考えられる。
　企業債残高対事業規模比率及び汚水処理原価は、類似団体と比較すると低く、投資規模は適切であると考えられる。
　施設利用率は、類似団体と比較すると高い数値であり、概ね適切な施設規模であると考えられる。
　水洗化率は、約2割の家庭が適正に処理されていないことから、引き続き、水洗化率向上の取り組みを進めなければならない。
　今後は、管渠の更新投資等に充てる財源を確保する必要があるため、更なる費用削減に努めていくものとする。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</si>
</sst>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25</c:v>
                </c:pt>
                <c:pt idx="4">
                  <c:v>0</c:v>
                </c:pt>
              </c:numCache>
            </c:numRef>
          </c:val>
        </c:ser>
        <c:dLbls>
          <c:showLegendKey val="0"/>
          <c:showVal val="0"/>
          <c:showCatName val="0"/>
          <c:showSerName val="0"/>
          <c:showPercent val="0"/>
          <c:showBubbleSize val="0"/>
        </c:dLbls>
        <c:gapWidth val="150"/>
        <c:axId val="158428080"/>
        <c:axId val="16235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58428080"/>
        <c:axId val="162357064"/>
      </c:lineChart>
      <c:dateAx>
        <c:axId val="158428080"/>
        <c:scaling>
          <c:orientation val="minMax"/>
        </c:scaling>
        <c:delete val="1"/>
        <c:axPos val="b"/>
        <c:numFmt formatCode="ge" sourceLinked="1"/>
        <c:majorTickMark val="none"/>
        <c:minorTickMark val="none"/>
        <c:tickLblPos val="none"/>
        <c:crossAx val="162357064"/>
        <c:crosses val="autoZero"/>
        <c:auto val="1"/>
        <c:lblOffset val="100"/>
        <c:baseTimeUnit val="years"/>
      </c:dateAx>
      <c:valAx>
        <c:axId val="16235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2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69.7</c:v>
                </c:pt>
                <c:pt idx="1">
                  <c:v>69.7</c:v>
                </c:pt>
                <c:pt idx="2">
                  <c:v>69.7</c:v>
                </c:pt>
                <c:pt idx="3">
                  <c:v>64.98</c:v>
                </c:pt>
                <c:pt idx="4">
                  <c:v>65.66</c:v>
                </c:pt>
              </c:numCache>
            </c:numRef>
          </c:val>
        </c:ser>
        <c:dLbls>
          <c:showLegendKey val="0"/>
          <c:showVal val="0"/>
          <c:showCatName val="0"/>
          <c:showSerName val="0"/>
          <c:showPercent val="0"/>
          <c:showBubbleSize val="0"/>
        </c:dLbls>
        <c:gapWidth val="150"/>
        <c:axId val="440004440"/>
        <c:axId val="4400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440004440"/>
        <c:axId val="440004832"/>
      </c:lineChart>
      <c:dateAx>
        <c:axId val="440004440"/>
        <c:scaling>
          <c:orientation val="minMax"/>
        </c:scaling>
        <c:delete val="1"/>
        <c:axPos val="b"/>
        <c:numFmt formatCode="ge" sourceLinked="1"/>
        <c:majorTickMark val="none"/>
        <c:minorTickMark val="none"/>
        <c:tickLblPos val="none"/>
        <c:crossAx val="440004832"/>
        <c:crosses val="autoZero"/>
        <c:auto val="1"/>
        <c:lblOffset val="100"/>
        <c:baseTimeUnit val="years"/>
      </c:dateAx>
      <c:valAx>
        <c:axId val="4400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83.25</c:v>
                </c:pt>
                <c:pt idx="1">
                  <c:v>82.62</c:v>
                </c:pt>
                <c:pt idx="2">
                  <c:v>83.39</c:v>
                </c:pt>
                <c:pt idx="3">
                  <c:v>81.34</c:v>
                </c:pt>
                <c:pt idx="4">
                  <c:v>76.34</c:v>
                </c:pt>
              </c:numCache>
            </c:numRef>
          </c:val>
        </c:ser>
        <c:dLbls>
          <c:showLegendKey val="0"/>
          <c:showVal val="0"/>
          <c:showCatName val="0"/>
          <c:showSerName val="0"/>
          <c:showPercent val="0"/>
          <c:showBubbleSize val="0"/>
        </c:dLbls>
        <c:gapWidth val="150"/>
        <c:axId val="440006008"/>
        <c:axId val="4400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440006008"/>
        <c:axId val="440006400"/>
      </c:lineChart>
      <c:dateAx>
        <c:axId val="440006008"/>
        <c:scaling>
          <c:orientation val="minMax"/>
        </c:scaling>
        <c:delete val="1"/>
        <c:axPos val="b"/>
        <c:numFmt formatCode="ge" sourceLinked="1"/>
        <c:majorTickMark val="none"/>
        <c:minorTickMark val="none"/>
        <c:tickLblPos val="none"/>
        <c:crossAx val="440006400"/>
        <c:crosses val="autoZero"/>
        <c:auto val="1"/>
        <c:lblOffset val="100"/>
        <c:baseTimeUnit val="years"/>
      </c:dateAx>
      <c:valAx>
        <c:axId val="4400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0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103.9</c:v>
                </c:pt>
                <c:pt idx="1">
                  <c:v>82.62</c:v>
                </c:pt>
                <c:pt idx="2">
                  <c:v>95.28</c:v>
                </c:pt>
                <c:pt idx="3">
                  <c:v>104.06</c:v>
                </c:pt>
                <c:pt idx="4">
                  <c:v>92.88</c:v>
                </c:pt>
              </c:numCache>
            </c:numRef>
          </c:val>
        </c:ser>
        <c:dLbls>
          <c:showLegendKey val="0"/>
          <c:showVal val="0"/>
          <c:showCatName val="0"/>
          <c:showSerName val="0"/>
          <c:showPercent val="0"/>
          <c:showBubbleSize val="0"/>
        </c:dLbls>
        <c:gapWidth val="150"/>
        <c:axId val="162360312"/>
        <c:axId val="16235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360312"/>
        <c:axId val="162351600"/>
      </c:lineChart>
      <c:dateAx>
        <c:axId val="162360312"/>
        <c:scaling>
          <c:orientation val="minMax"/>
        </c:scaling>
        <c:delete val="1"/>
        <c:axPos val="b"/>
        <c:numFmt formatCode="ge" sourceLinked="1"/>
        <c:majorTickMark val="none"/>
        <c:minorTickMark val="none"/>
        <c:tickLblPos val="none"/>
        <c:crossAx val="162351600"/>
        <c:crosses val="autoZero"/>
        <c:auto val="1"/>
        <c:lblOffset val="100"/>
        <c:baseTimeUnit val="years"/>
      </c:dateAx>
      <c:valAx>
        <c:axId val="16235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6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759536"/>
        <c:axId val="43981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759536"/>
        <c:axId val="439814448"/>
      </c:lineChart>
      <c:dateAx>
        <c:axId val="439759536"/>
        <c:scaling>
          <c:orientation val="minMax"/>
        </c:scaling>
        <c:delete val="1"/>
        <c:axPos val="b"/>
        <c:numFmt formatCode="ge" sourceLinked="1"/>
        <c:majorTickMark val="none"/>
        <c:minorTickMark val="none"/>
        <c:tickLblPos val="none"/>
        <c:crossAx val="439814448"/>
        <c:crosses val="autoZero"/>
        <c:auto val="1"/>
        <c:lblOffset val="100"/>
        <c:baseTimeUnit val="years"/>
      </c:dateAx>
      <c:valAx>
        <c:axId val="43981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5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873296"/>
        <c:axId val="43987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873296"/>
        <c:axId val="439873688"/>
      </c:lineChart>
      <c:dateAx>
        <c:axId val="439873296"/>
        <c:scaling>
          <c:orientation val="minMax"/>
        </c:scaling>
        <c:delete val="1"/>
        <c:axPos val="b"/>
        <c:numFmt formatCode="ge" sourceLinked="1"/>
        <c:majorTickMark val="none"/>
        <c:minorTickMark val="none"/>
        <c:tickLblPos val="none"/>
        <c:crossAx val="439873688"/>
        <c:crosses val="autoZero"/>
        <c:auto val="1"/>
        <c:lblOffset val="100"/>
        <c:baseTimeUnit val="years"/>
      </c:dateAx>
      <c:valAx>
        <c:axId val="43987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7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874864"/>
        <c:axId val="43987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874864"/>
        <c:axId val="439875256"/>
      </c:lineChart>
      <c:dateAx>
        <c:axId val="439874864"/>
        <c:scaling>
          <c:orientation val="minMax"/>
        </c:scaling>
        <c:delete val="1"/>
        <c:axPos val="b"/>
        <c:numFmt formatCode="ge" sourceLinked="1"/>
        <c:majorTickMark val="none"/>
        <c:minorTickMark val="none"/>
        <c:tickLblPos val="none"/>
        <c:crossAx val="439875256"/>
        <c:crosses val="autoZero"/>
        <c:auto val="1"/>
        <c:lblOffset val="100"/>
        <c:baseTimeUnit val="years"/>
      </c:dateAx>
      <c:valAx>
        <c:axId val="43987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876824"/>
        <c:axId val="43953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876824"/>
        <c:axId val="439535896"/>
      </c:lineChart>
      <c:dateAx>
        <c:axId val="439876824"/>
        <c:scaling>
          <c:orientation val="minMax"/>
        </c:scaling>
        <c:delete val="1"/>
        <c:axPos val="b"/>
        <c:numFmt formatCode="ge" sourceLinked="1"/>
        <c:majorTickMark val="none"/>
        <c:minorTickMark val="none"/>
        <c:tickLblPos val="none"/>
        <c:crossAx val="439535896"/>
        <c:crosses val="autoZero"/>
        <c:auto val="1"/>
        <c:lblOffset val="100"/>
        <c:baseTimeUnit val="years"/>
      </c:dateAx>
      <c:valAx>
        <c:axId val="43953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7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216.47</c:v>
                </c:pt>
                <c:pt idx="1">
                  <c:v>252.44</c:v>
                </c:pt>
                <c:pt idx="2">
                  <c:v>211.35</c:v>
                </c:pt>
                <c:pt idx="3">
                  <c:v>197.42</c:v>
                </c:pt>
                <c:pt idx="4">
                  <c:v>295.5</c:v>
                </c:pt>
              </c:numCache>
            </c:numRef>
          </c:val>
        </c:ser>
        <c:dLbls>
          <c:showLegendKey val="0"/>
          <c:showVal val="0"/>
          <c:showCatName val="0"/>
          <c:showSerName val="0"/>
          <c:showPercent val="0"/>
          <c:showBubbleSize val="0"/>
        </c:dLbls>
        <c:gapWidth val="150"/>
        <c:axId val="439537072"/>
        <c:axId val="43953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439537072"/>
        <c:axId val="439537464"/>
      </c:lineChart>
      <c:dateAx>
        <c:axId val="439537072"/>
        <c:scaling>
          <c:orientation val="minMax"/>
        </c:scaling>
        <c:delete val="1"/>
        <c:axPos val="b"/>
        <c:numFmt formatCode="ge" sourceLinked="1"/>
        <c:majorTickMark val="none"/>
        <c:minorTickMark val="none"/>
        <c:tickLblPos val="none"/>
        <c:crossAx val="439537464"/>
        <c:crosses val="autoZero"/>
        <c:auto val="1"/>
        <c:lblOffset val="100"/>
        <c:baseTimeUnit val="years"/>
      </c:dateAx>
      <c:valAx>
        <c:axId val="43953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3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92.34</c:v>
                </c:pt>
                <c:pt idx="1">
                  <c:v>77.010000000000005</c:v>
                </c:pt>
                <c:pt idx="2">
                  <c:v>99.32</c:v>
                </c:pt>
                <c:pt idx="3">
                  <c:v>99.99</c:v>
                </c:pt>
                <c:pt idx="4">
                  <c:v>95.88</c:v>
                </c:pt>
              </c:numCache>
            </c:numRef>
          </c:val>
        </c:ser>
        <c:dLbls>
          <c:showLegendKey val="0"/>
          <c:showVal val="0"/>
          <c:showCatName val="0"/>
          <c:showSerName val="0"/>
          <c:showPercent val="0"/>
          <c:showBubbleSize val="0"/>
        </c:dLbls>
        <c:gapWidth val="150"/>
        <c:axId val="160961104"/>
        <c:axId val="16095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60961104"/>
        <c:axId val="160959144"/>
      </c:lineChart>
      <c:dateAx>
        <c:axId val="160961104"/>
        <c:scaling>
          <c:orientation val="minMax"/>
        </c:scaling>
        <c:delete val="1"/>
        <c:axPos val="b"/>
        <c:numFmt formatCode="ge" sourceLinked="1"/>
        <c:majorTickMark val="none"/>
        <c:minorTickMark val="none"/>
        <c:tickLblPos val="none"/>
        <c:crossAx val="160959144"/>
        <c:crosses val="autoZero"/>
        <c:auto val="1"/>
        <c:lblOffset val="100"/>
        <c:baseTimeUnit val="years"/>
      </c:dateAx>
      <c:valAx>
        <c:axId val="16095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6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198.48</c:v>
                </c:pt>
                <c:pt idx="1">
                  <c:v>246.09</c:v>
                </c:pt>
                <c:pt idx="2">
                  <c:v>202.62</c:v>
                </c:pt>
                <c:pt idx="3">
                  <c:v>222.85</c:v>
                </c:pt>
                <c:pt idx="4">
                  <c:v>227.42</c:v>
                </c:pt>
              </c:numCache>
            </c:numRef>
          </c:val>
        </c:ser>
        <c:dLbls>
          <c:showLegendKey val="0"/>
          <c:showVal val="0"/>
          <c:showCatName val="0"/>
          <c:showSerName val="0"/>
          <c:showPercent val="0"/>
          <c:showBubbleSize val="0"/>
        </c:dLbls>
        <c:gapWidth val="150"/>
        <c:axId val="439876432"/>
        <c:axId val="43953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439876432"/>
        <c:axId val="439538640"/>
      </c:lineChart>
      <c:dateAx>
        <c:axId val="439876432"/>
        <c:scaling>
          <c:orientation val="minMax"/>
        </c:scaling>
        <c:delete val="1"/>
        <c:axPos val="b"/>
        <c:numFmt formatCode="ge" sourceLinked="1"/>
        <c:majorTickMark val="none"/>
        <c:minorTickMark val="none"/>
        <c:tickLblPos val="none"/>
        <c:crossAx val="439538640"/>
        <c:crosses val="autoZero"/>
        <c:auto val="1"/>
        <c:lblOffset val="100"/>
        <c:baseTimeUnit val="years"/>
      </c:dateAx>
      <c:valAx>
        <c:axId val="43953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7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2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三好市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28242</v>
      </c>
      <c r="AM8" s="47"/>
      <c r="AN8" s="47"/>
      <c r="AO8" s="47"/>
      <c r="AP8" s="47"/>
      <c r="AQ8" s="47"/>
      <c r="AR8" s="47"/>
      <c r="AS8" s="47"/>
      <c r="AT8" s="43">
        <f>データ!S6</f>
        <v>721.42</v>
      </c>
      <c r="AU8" s="43"/>
      <c r="AV8" s="43"/>
      <c r="AW8" s="43"/>
      <c r="AX8" s="43"/>
      <c r="AY8" s="43"/>
      <c r="AZ8" s="43"/>
      <c r="BA8" s="43"/>
      <c r="BB8" s="43">
        <f>データ!T6</f>
        <v>39.15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1.87</v>
      </c>
      <c r="Q10" s="43"/>
      <c r="R10" s="43"/>
      <c r="S10" s="43"/>
      <c r="T10" s="43"/>
      <c r="U10" s="43"/>
      <c r="V10" s="43"/>
      <c r="W10" s="43">
        <f>データ!P6</f>
        <v>100</v>
      </c>
      <c r="X10" s="43"/>
      <c r="Y10" s="43"/>
      <c r="Z10" s="43"/>
      <c r="AA10" s="43"/>
      <c r="AB10" s="43"/>
      <c r="AC10" s="43"/>
      <c r="AD10" s="47">
        <f>データ!Q6</f>
        <v>4428</v>
      </c>
      <c r="AE10" s="47"/>
      <c r="AF10" s="47"/>
      <c r="AG10" s="47"/>
      <c r="AH10" s="47"/>
      <c r="AI10" s="47"/>
      <c r="AJ10" s="47"/>
      <c r="AK10" s="2"/>
      <c r="AL10" s="47">
        <f>データ!U6</f>
        <v>524</v>
      </c>
      <c r="AM10" s="47"/>
      <c r="AN10" s="47"/>
      <c r="AO10" s="47"/>
      <c r="AP10" s="47"/>
      <c r="AQ10" s="47"/>
      <c r="AR10" s="47"/>
      <c r="AS10" s="47"/>
      <c r="AT10" s="43">
        <f>データ!V6</f>
        <v>0.33</v>
      </c>
      <c r="AU10" s="43"/>
      <c r="AV10" s="43"/>
      <c r="AW10" s="43"/>
      <c r="AX10" s="43"/>
      <c r="AY10" s="43"/>
      <c r="AZ10" s="43"/>
      <c r="BA10" s="43"/>
      <c r="BB10" s="43">
        <f>データ!W6</f>
        <v>1587.88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362085</v>
      </c>
      <c r="D6" s="31">
        <f t="shared" si="3"/>
        <v>47</v>
      </c>
      <c r="E6" s="31">
        <f t="shared" si="3"/>
        <v>17</v>
      </c>
      <c r="F6" s="31">
        <f t="shared" si="3"/>
        <v>5</v>
      </c>
      <c r="G6" s="31">
        <f t="shared" si="3"/>
        <v>0</v>
      </c>
      <c r="H6" s="31" t="str">
        <f t="shared" si="3"/>
        <v>徳島県　三好市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1.87</v>
      </c>
      <c r="P6" s="32">
        <f t="shared" si="3"/>
        <v>100</v>
      </c>
      <c r="Q6" s="32">
        <f t="shared" si="3"/>
        <v>4428</v>
      </c>
      <c r="R6" s="32">
        <f t="shared" si="3"/>
        <v>28242</v>
      </c>
      <c r="S6" s="32">
        <f t="shared" si="3"/>
        <v>721.42</v>
      </c>
      <c r="T6" s="32">
        <f t="shared" si="3"/>
        <v>39.15</v>
      </c>
      <c r="U6" s="32">
        <f t="shared" si="3"/>
        <v>524</v>
      </c>
      <c r="V6" s="32">
        <f t="shared" si="3"/>
        <v>0.33</v>
      </c>
      <c r="W6" s="32">
        <f t="shared" si="3"/>
        <v>1587.88</v>
      </c>
      <c r="X6" s="33">
        <f>IF(X7="",NA(),X7)</f>
        <v>103.9</v>
      </c>
      <c r="Y6" s="33">
        <f t="shared" ref="Y6:AG6" si="4">IF(Y7="",NA(),Y7)</f>
        <v>82.62</v>
      </c>
      <c r="Z6" s="33">
        <f t="shared" si="4"/>
        <v>95.28</v>
      </c>
      <c r="AA6" s="33">
        <f t="shared" si="4"/>
        <v>104.06</v>
      </c>
      <c r="AB6" s="33">
        <f t="shared" si="4"/>
        <v>92.88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216.47</v>
      </c>
      <c r="BF6" s="33">
        <f t="shared" ref="BF6:BN6" si="7">IF(BF7="",NA(),BF7)</f>
        <v>252.44</v>
      </c>
      <c r="BG6" s="33">
        <f t="shared" si="7"/>
        <v>211.35</v>
      </c>
      <c r="BH6" s="33">
        <f t="shared" si="7"/>
        <v>197.42</v>
      </c>
      <c r="BI6" s="33">
        <f t="shared" si="7"/>
        <v>295.5</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92.34</v>
      </c>
      <c r="BQ6" s="33">
        <f t="shared" ref="BQ6:BY6" si="8">IF(BQ7="",NA(),BQ7)</f>
        <v>77.010000000000005</v>
      </c>
      <c r="BR6" s="33">
        <f t="shared" si="8"/>
        <v>99.32</v>
      </c>
      <c r="BS6" s="33">
        <f t="shared" si="8"/>
        <v>99.99</v>
      </c>
      <c r="BT6" s="33">
        <f t="shared" si="8"/>
        <v>95.88</v>
      </c>
      <c r="BU6" s="33">
        <f t="shared" si="8"/>
        <v>42.13</v>
      </c>
      <c r="BV6" s="33">
        <f t="shared" si="8"/>
        <v>42.48</v>
      </c>
      <c r="BW6" s="33">
        <f t="shared" si="8"/>
        <v>41.04</v>
      </c>
      <c r="BX6" s="33">
        <f t="shared" si="8"/>
        <v>41.08</v>
      </c>
      <c r="BY6" s="33">
        <f t="shared" si="8"/>
        <v>52.19</v>
      </c>
      <c r="BZ6" s="32" t="str">
        <f>IF(BZ7="","",IF(BZ7="-","【-】","【"&amp;SUBSTITUTE(TEXT(BZ7,"#,##0.00"),"-","△")&amp;"】"))</f>
        <v>【52.78】</v>
      </c>
      <c r="CA6" s="33">
        <f>IF(CA7="",NA(),CA7)</f>
        <v>198.48</v>
      </c>
      <c r="CB6" s="33">
        <f t="shared" ref="CB6:CJ6" si="9">IF(CB7="",NA(),CB7)</f>
        <v>246.09</v>
      </c>
      <c r="CC6" s="33">
        <f t="shared" si="9"/>
        <v>202.62</v>
      </c>
      <c r="CD6" s="33">
        <f t="shared" si="9"/>
        <v>222.85</v>
      </c>
      <c r="CE6" s="33">
        <f t="shared" si="9"/>
        <v>227.42</v>
      </c>
      <c r="CF6" s="33">
        <f t="shared" si="9"/>
        <v>348.41</v>
      </c>
      <c r="CG6" s="33">
        <f t="shared" si="9"/>
        <v>343.8</v>
      </c>
      <c r="CH6" s="33">
        <f t="shared" si="9"/>
        <v>357.08</v>
      </c>
      <c r="CI6" s="33">
        <f t="shared" si="9"/>
        <v>378.08</v>
      </c>
      <c r="CJ6" s="33">
        <f t="shared" si="9"/>
        <v>296.14</v>
      </c>
      <c r="CK6" s="32" t="str">
        <f>IF(CK7="","",IF(CK7="-","【-】","【"&amp;SUBSTITUTE(TEXT(CK7,"#,##0.00"),"-","△")&amp;"】"))</f>
        <v>【289.81】</v>
      </c>
      <c r="CL6" s="33">
        <f>IF(CL7="",NA(),CL7)</f>
        <v>69.7</v>
      </c>
      <c r="CM6" s="33">
        <f t="shared" ref="CM6:CU6" si="10">IF(CM7="",NA(),CM7)</f>
        <v>69.7</v>
      </c>
      <c r="CN6" s="33">
        <f t="shared" si="10"/>
        <v>69.7</v>
      </c>
      <c r="CO6" s="33">
        <f t="shared" si="10"/>
        <v>64.98</v>
      </c>
      <c r="CP6" s="33">
        <f t="shared" si="10"/>
        <v>65.66</v>
      </c>
      <c r="CQ6" s="33">
        <f t="shared" si="10"/>
        <v>46.85</v>
      </c>
      <c r="CR6" s="33">
        <f t="shared" si="10"/>
        <v>46.06</v>
      </c>
      <c r="CS6" s="33">
        <f t="shared" si="10"/>
        <v>45.95</v>
      </c>
      <c r="CT6" s="33">
        <f t="shared" si="10"/>
        <v>44.69</v>
      </c>
      <c r="CU6" s="33">
        <f t="shared" si="10"/>
        <v>52.31</v>
      </c>
      <c r="CV6" s="32" t="str">
        <f>IF(CV7="","",IF(CV7="-","【-】","【"&amp;SUBSTITUTE(TEXT(CV7,"#,##0.00"),"-","△")&amp;"】"))</f>
        <v>【52.74】</v>
      </c>
      <c r="CW6" s="33">
        <f>IF(CW7="",NA(),CW7)</f>
        <v>83.25</v>
      </c>
      <c r="CX6" s="33">
        <f t="shared" ref="CX6:DF6" si="11">IF(CX7="",NA(),CX7)</f>
        <v>82.62</v>
      </c>
      <c r="CY6" s="33">
        <f t="shared" si="11"/>
        <v>83.39</v>
      </c>
      <c r="CZ6" s="33">
        <f t="shared" si="11"/>
        <v>81.34</v>
      </c>
      <c r="DA6" s="33">
        <f t="shared" si="11"/>
        <v>76.34</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25</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362085</v>
      </c>
      <c r="D7" s="35">
        <v>47</v>
      </c>
      <c r="E7" s="35">
        <v>17</v>
      </c>
      <c r="F7" s="35">
        <v>5</v>
      </c>
      <c r="G7" s="35">
        <v>0</v>
      </c>
      <c r="H7" s="35" t="s">
        <v>96</v>
      </c>
      <c r="I7" s="35" t="s">
        <v>97</v>
      </c>
      <c r="J7" s="35" t="s">
        <v>98</v>
      </c>
      <c r="K7" s="35" t="s">
        <v>99</v>
      </c>
      <c r="L7" s="35" t="s">
        <v>100</v>
      </c>
      <c r="M7" s="36" t="s">
        <v>101</v>
      </c>
      <c r="N7" s="36" t="s">
        <v>102</v>
      </c>
      <c r="O7" s="36">
        <v>1.87</v>
      </c>
      <c r="P7" s="36">
        <v>100</v>
      </c>
      <c r="Q7" s="36">
        <v>4428</v>
      </c>
      <c r="R7" s="36">
        <v>28242</v>
      </c>
      <c r="S7" s="36">
        <v>721.42</v>
      </c>
      <c r="T7" s="36">
        <v>39.15</v>
      </c>
      <c r="U7" s="36">
        <v>524</v>
      </c>
      <c r="V7" s="36">
        <v>0.33</v>
      </c>
      <c r="W7" s="36">
        <v>1587.88</v>
      </c>
      <c r="X7" s="36">
        <v>103.9</v>
      </c>
      <c r="Y7" s="36">
        <v>82.62</v>
      </c>
      <c r="Z7" s="36">
        <v>95.28</v>
      </c>
      <c r="AA7" s="36">
        <v>104.06</v>
      </c>
      <c r="AB7" s="36">
        <v>92.88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216.47</v>
      </c>
      <c r="BF7" s="36">
        <v>252.44</v>
      </c>
      <c r="BG7" s="36">
        <v>211.35</v>
      </c>
      <c r="BH7" s="36">
        <v>197.42</v>
      </c>
      <c r="BI7" s="36">
        <v>295.5</v>
      </c>
      <c r="BJ7" s="36">
        <v>1224.75</v>
      </c>
      <c r="BK7" s="36">
        <v>1144.05</v>
      </c>
      <c r="BL7" s="36">
        <v>1117.1099999999999</v>
      </c>
      <c r="BM7" s="36">
        <v>1161.05</v>
      </c>
      <c r="BN7" s="36">
        <v>1081.8</v>
      </c>
      <c r="BO7" s="36">
        <v>1015.77</v>
      </c>
      <c r="BP7" s="36">
        <v>92.34</v>
      </c>
      <c r="BQ7" s="36">
        <v>77.010000000000005</v>
      </c>
      <c r="BR7" s="36">
        <v>99.32</v>
      </c>
      <c r="BS7" s="36">
        <v>99.99</v>
      </c>
      <c r="BT7" s="36">
        <v>95.88</v>
      </c>
      <c r="BU7" s="36">
        <v>42.13</v>
      </c>
      <c r="BV7" s="36">
        <v>42.48</v>
      </c>
      <c r="BW7" s="36">
        <v>41.04</v>
      </c>
      <c r="BX7" s="36">
        <v>41.08</v>
      </c>
      <c r="BY7" s="36">
        <v>52.19</v>
      </c>
      <c r="BZ7" s="36">
        <v>52.78</v>
      </c>
      <c r="CA7" s="36">
        <v>198.48</v>
      </c>
      <c r="CB7" s="36">
        <v>246.09</v>
      </c>
      <c r="CC7" s="36">
        <v>202.62</v>
      </c>
      <c r="CD7" s="36">
        <v>222.85</v>
      </c>
      <c r="CE7" s="36">
        <v>227.42</v>
      </c>
      <c r="CF7" s="36">
        <v>348.41</v>
      </c>
      <c r="CG7" s="36">
        <v>343.8</v>
      </c>
      <c r="CH7" s="36">
        <v>357.08</v>
      </c>
      <c r="CI7" s="36">
        <v>378.08</v>
      </c>
      <c r="CJ7" s="36">
        <v>296.14</v>
      </c>
      <c r="CK7" s="36">
        <v>289.81</v>
      </c>
      <c r="CL7" s="36">
        <v>69.7</v>
      </c>
      <c r="CM7" s="36">
        <v>69.7</v>
      </c>
      <c r="CN7" s="36">
        <v>69.7</v>
      </c>
      <c r="CO7" s="36">
        <v>64.98</v>
      </c>
      <c r="CP7" s="36">
        <v>65.66</v>
      </c>
      <c r="CQ7" s="36">
        <v>46.85</v>
      </c>
      <c r="CR7" s="36">
        <v>46.06</v>
      </c>
      <c r="CS7" s="36">
        <v>45.95</v>
      </c>
      <c r="CT7" s="36">
        <v>44.69</v>
      </c>
      <c r="CU7" s="36">
        <v>52.31</v>
      </c>
      <c r="CV7" s="36">
        <v>52.74</v>
      </c>
      <c r="CW7" s="36">
        <v>83.25</v>
      </c>
      <c r="CX7" s="36">
        <v>82.62</v>
      </c>
      <c r="CY7" s="36">
        <v>83.39</v>
      </c>
      <c r="CZ7" s="36">
        <v>81.34</v>
      </c>
      <c r="DA7" s="36">
        <v>76.34</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25</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2017-02-08T03:14:40Z</dcterms:created>
  <dcterms:modified xsi:type="dcterms:W3CDTF">2017-02-20T01:14:17Z</dcterms:modified>
  <cp:category/>
</cp:coreProperties>
</file>