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31B092\zaisei\財政担当フォルダ（共有ＮＷ）\○財政課\公営企業関係調査・通知\28\290124（照会）公営企業に係る「経営比較分析表」の分析等について\01_回答（法適用水道事業分以外）\"/>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<sst xmlns="http://schemas.openxmlformats.org/spreadsheetml/2006/main" count="221" uniqueCount="111">
  <si>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</si>
  <si>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</si>
  <si>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</si>
  <si>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</si>
  <si>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</si>
  <si>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</si>
  <si>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</si>
  <si>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</si>
  <si>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</si>
  <si>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</si>
  <si>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</si>
  <si>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</si>
  <si>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</si>
  <si>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</si>
  <si>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</si>
  <si>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</si>
  <si>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</si>
  <si>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</si>
  <si>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</si>
  <si>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</si>
  <si>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</si>
  <si>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</si>
  <si>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</si>
  <si>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</si>
  <si>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</si>
  <si>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</si>
  <si>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</si>
  <si>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</si>
  <si>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</si>
  <si>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</si>
  <si>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</si>
  <si>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</si>
  <si>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</si>
  <si>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</si>
  <si>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</si>
  <si>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</si>
  <si>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</si>
  <si>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</si>
  <si>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</si>
  <si>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</si>
  <si>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</si>
  <si>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</si>
  <si>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</si>
  <si>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</si>
  <si>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</si>
  <si>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</si>
  <si>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</si>
  <si>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</si>
  <si>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</si>
  <si>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</si>
  <si>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</si>
  <si>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</si>
  <si>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</si>
  <si>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</si>
  <si>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</si>
  <si>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</si>
  <si>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</si>
  <si>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</si>
  <si>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</si>
  <si>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</si>
  <si>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</si>
  <si>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</si>
  <si>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</si>
  <si>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</si>
  <si>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</si>
  <si>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</si>
  <si>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</si>
  <si>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</si>
  <si>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</si>
  <si>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</si>
  <si>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</si>
  <si>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</si>
  <si>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</si>
  <si>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</si>
  <si>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</si>
  <si>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</si>
  <si>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</si>
  <si>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</si>
  <si>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</si>
  <si>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</si>
  <si>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</si>
  <si>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</si>
  <si>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</si>
  <si>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</si>
  <si>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</si>
  <si>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</si>
  <si>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</si>
  <si>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</si>
  <si>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</si>
  <si>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</si>
  <si>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</si>
  <si>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</si>
  <si>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</si>
  <si>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</si>
  <si>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</si>
  <si>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</si>
  <si>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</si>
  <si>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</si>
  <si>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</si>
  <si>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</si>
  <si>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</si>
  <si>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</si>
  <si>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</si>
  <si>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</si>
  <si>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</si>
  <si>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</si>
  <si>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</si>
  <si>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</si>
  <si>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水洗化率の低迷に伴い、近年、加入促進対策を実施してきた。その結果、施設利用率は微増傾向にあるが、類似団体平均と比較すると依然として低迷しており、収入は一般会計からの繰入金に頼っている状況にある。
　H25年度からは更なる新規利用者の増加を目指し、長期的対策として使用料の減額措置を実施してきたが、収益的収支の増加に繋がる利用率アップには至っていない状況にある。
　なお、近年は管渠の修繕・整備費の増額が生じた結果、経費回収率の低下と汚水処理原価の上昇を招く要因となっている。</t>
    <phoneticPr fontId="4"/>
  </si>
  <si>
    <t>　５地区の内４地区において、供用開始後10年以上を経過している。施設の各種機器類が経年劣化や耐用年数の経過により、更新時期を迎えつつある状況にある。
　また、H27年度の管渠改善率が類似団体平均値を大きく上回っているのは、新規加入に伴う管渠の枝線改良工事が重なったためであり、老朽化に伴うものではない。</t>
    <phoneticPr fontId="4"/>
  </si>
  <si>
    <t>　経費回収率、施設利用率が低く、整備した施設が現状では適切な水準の料金収入に結びついていない。施設利用率を更に向上させると共に、今後必要となる施設の更新に支障を来さないよう、効率的な運転管理と機械設備の負担軽減に努め、長期的投資のあり方についても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</si>
</sst>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0.69</c:v>
                </c:pt>
              </c:numCache>
            </c:numRef>
          </c:val>
        </c:ser>
        <c:dLbls>
          <c:showLegendKey val="0"/>
          <c:showVal val="0"/>
          <c:showCatName val="0"/>
          <c:showSerName val="0"/>
          <c:showPercent val="0"/>
          <c:showBubbleSize val="0"/>
        </c:dLbls>
        <c:gapWidth val="150"/>
        <c:axId val="432770480"/>
        <c:axId val="43277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432770480"/>
        <c:axId val="432770872"/>
      </c:lineChart>
      <c:dateAx>
        <c:axId val="432770480"/>
        <c:scaling>
          <c:orientation val="minMax"/>
        </c:scaling>
        <c:delete val="1"/>
        <c:axPos val="b"/>
        <c:numFmt formatCode="ge" sourceLinked="1"/>
        <c:majorTickMark val="none"/>
        <c:minorTickMark val="none"/>
        <c:tickLblPos val="none"/>
        <c:crossAx val="432770872"/>
        <c:crosses val="autoZero"/>
        <c:auto val="1"/>
        <c:lblOffset val="100"/>
        <c:baseTimeUnit val="years"/>
      </c:dateAx>
      <c:valAx>
        <c:axId val="4327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7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29.42</c:v>
                </c:pt>
                <c:pt idx="1">
                  <c:v>29.91</c:v>
                </c:pt>
                <c:pt idx="2">
                  <c:v>31.14</c:v>
                </c:pt>
                <c:pt idx="3">
                  <c:v>32.700000000000003</c:v>
                </c:pt>
                <c:pt idx="4">
                  <c:v>34.020000000000003</c:v>
                </c:pt>
              </c:numCache>
            </c:numRef>
          </c:val>
        </c:ser>
        <c:dLbls>
          <c:showLegendKey val="0"/>
          <c:showVal val="0"/>
          <c:showCatName val="0"/>
          <c:showSerName val="0"/>
          <c:showPercent val="0"/>
          <c:showBubbleSize val="0"/>
        </c:dLbls>
        <c:gapWidth val="150"/>
        <c:axId val="444685176"/>
        <c:axId val="4446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444685176"/>
        <c:axId val="444685568"/>
      </c:lineChart>
      <c:dateAx>
        <c:axId val="444685176"/>
        <c:scaling>
          <c:orientation val="minMax"/>
        </c:scaling>
        <c:delete val="1"/>
        <c:axPos val="b"/>
        <c:numFmt formatCode="ge" sourceLinked="1"/>
        <c:majorTickMark val="none"/>
        <c:minorTickMark val="none"/>
        <c:tickLblPos val="none"/>
        <c:crossAx val="444685568"/>
        <c:crosses val="autoZero"/>
        <c:auto val="1"/>
        <c:lblOffset val="100"/>
        <c:baseTimeUnit val="years"/>
      </c:dateAx>
      <c:valAx>
        <c:axId val="444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8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43.98</c:v>
                </c:pt>
                <c:pt idx="1">
                  <c:v>48.84</c:v>
                </c:pt>
                <c:pt idx="2">
                  <c:v>50.63</c:v>
                </c:pt>
                <c:pt idx="3">
                  <c:v>50.97</c:v>
                </c:pt>
                <c:pt idx="4">
                  <c:v>52.02</c:v>
                </c:pt>
              </c:numCache>
            </c:numRef>
          </c:val>
        </c:ser>
        <c:dLbls>
          <c:showLegendKey val="0"/>
          <c:showVal val="0"/>
          <c:showCatName val="0"/>
          <c:showSerName val="0"/>
          <c:showPercent val="0"/>
          <c:showBubbleSize val="0"/>
        </c:dLbls>
        <c:gapWidth val="150"/>
        <c:axId val="434760232"/>
        <c:axId val="43476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434760232"/>
        <c:axId val="434760624"/>
      </c:lineChart>
      <c:dateAx>
        <c:axId val="434760232"/>
        <c:scaling>
          <c:orientation val="minMax"/>
        </c:scaling>
        <c:delete val="1"/>
        <c:axPos val="b"/>
        <c:numFmt formatCode="ge" sourceLinked="1"/>
        <c:majorTickMark val="none"/>
        <c:minorTickMark val="none"/>
        <c:tickLblPos val="none"/>
        <c:crossAx val="434760624"/>
        <c:crosses val="autoZero"/>
        <c:auto val="1"/>
        <c:lblOffset val="100"/>
        <c:baseTimeUnit val="years"/>
      </c:dateAx>
      <c:valAx>
        <c:axId val="4347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6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90.89</c:v>
                </c:pt>
                <c:pt idx="1">
                  <c:v>97.16</c:v>
                </c:pt>
                <c:pt idx="2">
                  <c:v>97.05</c:v>
                </c:pt>
                <c:pt idx="3">
                  <c:v>96.33</c:v>
                </c:pt>
                <c:pt idx="4">
                  <c:v>94.6</c:v>
                </c:pt>
              </c:numCache>
            </c:numRef>
          </c:val>
        </c:ser>
        <c:dLbls>
          <c:showLegendKey val="0"/>
          <c:showVal val="0"/>
          <c:showCatName val="0"/>
          <c:showSerName val="0"/>
          <c:showPercent val="0"/>
          <c:showBubbleSize val="0"/>
        </c:dLbls>
        <c:gapWidth val="150"/>
        <c:axId val="381781304"/>
        <c:axId val="381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781304"/>
        <c:axId val="381781696"/>
      </c:lineChart>
      <c:dateAx>
        <c:axId val="381781304"/>
        <c:scaling>
          <c:orientation val="minMax"/>
        </c:scaling>
        <c:delete val="1"/>
        <c:axPos val="b"/>
        <c:numFmt formatCode="ge" sourceLinked="1"/>
        <c:majorTickMark val="none"/>
        <c:minorTickMark val="none"/>
        <c:tickLblPos val="none"/>
        <c:crossAx val="381781696"/>
        <c:crosses val="autoZero"/>
        <c:auto val="1"/>
        <c:lblOffset val="100"/>
        <c:baseTimeUnit val="years"/>
      </c:dateAx>
      <c:valAx>
        <c:axId val="3817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42888"/>
        <c:axId val="2083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42888"/>
        <c:axId val="208343280"/>
      </c:lineChart>
      <c:dateAx>
        <c:axId val="208342888"/>
        <c:scaling>
          <c:orientation val="minMax"/>
        </c:scaling>
        <c:delete val="1"/>
        <c:axPos val="b"/>
        <c:numFmt formatCode="ge" sourceLinked="1"/>
        <c:majorTickMark val="none"/>
        <c:minorTickMark val="none"/>
        <c:tickLblPos val="none"/>
        <c:crossAx val="208343280"/>
        <c:crosses val="autoZero"/>
        <c:auto val="1"/>
        <c:lblOffset val="100"/>
        <c:baseTimeUnit val="years"/>
      </c:dateAx>
      <c:valAx>
        <c:axId val="2083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4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44456"/>
        <c:axId val="4953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44456"/>
        <c:axId val="495319072"/>
      </c:lineChart>
      <c:dateAx>
        <c:axId val="208344456"/>
        <c:scaling>
          <c:orientation val="minMax"/>
        </c:scaling>
        <c:delete val="1"/>
        <c:axPos val="b"/>
        <c:numFmt formatCode="ge" sourceLinked="1"/>
        <c:majorTickMark val="none"/>
        <c:minorTickMark val="none"/>
        <c:tickLblPos val="none"/>
        <c:crossAx val="495319072"/>
        <c:crosses val="autoZero"/>
        <c:auto val="1"/>
        <c:lblOffset val="100"/>
        <c:baseTimeUnit val="years"/>
      </c:dateAx>
      <c:valAx>
        <c:axId val="4953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5320248"/>
        <c:axId val="4953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320248"/>
        <c:axId val="495320640"/>
      </c:lineChart>
      <c:dateAx>
        <c:axId val="495320248"/>
        <c:scaling>
          <c:orientation val="minMax"/>
        </c:scaling>
        <c:delete val="1"/>
        <c:axPos val="b"/>
        <c:numFmt formatCode="ge" sourceLinked="1"/>
        <c:majorTickMark val="none"/>
        <c:minorTickMark val="none"/>
        <c:tickLblPos val="none"/>
        <c:crossAx val="495320640"/>
        <c:crosses val="autoZero"/>
        <c:auto val="1"/>
        <c:lblOffset val="100"/>
        <c:baseTimeUnit val="years"/>
      </c:dateAx>
      <c:valAx>
        <c:axId val="4953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32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449424"/>
        <c:axId val="49244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49424"/>
        <c:axId val="492449816"/>
      </c:lineChart>
      <c:dateAx>
        <c:axId val="492449424"/>
        <c:scaling>
          <c:orientation val="minMax"/>
        </c:scaling>
        <c:delete val="1"/>
        <c:axPos val="b"/>
        <c:numFmt formatCode="ge" sourceLinked="1"/>
        <c:majorTickMark val="none"/>
        <c:minorTickMark val="none"/>
        <c:tickLblPos val="none"/>
        <c:crossAx val="492449816"/>
        <c:crosses val="autoZero"/>
        <c:auto val="1"/>
        <c:lblOffset val="100"/>
        <c:baseTimeUnit val="years"/>
      </c:dateAx>
      <c:valAx>
        <c:axId val="49244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4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7993640"/>
        <c:axId val="37799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377993640"/>
        <c:axId val="377994032"/>
      </c:lineChart>
      <c:dateAx>
        <c:axId val="377993640"/>
        <c:scaling>
          <c:orientation val="minMax"/>
        </c:scaling>
        <c:delete val="1"/>
        <c:axPos val="b"/>
        <c:numFmt formatCode="ge" sourceLinked="1"/>
        <c:majorTickMark val="none"/>
        <c:minorTickMark val="none"/>
        <c:tickLblPos val="none"/>
        <c:crossAx val="377994032"/>
        <c:crosses val="autoZero"/>
        <c:auto val="1"/>
        <c:lblOffset val="100"/>
        <c:baseTimeUnit val="years"/>
      </c:dateAx>
      <c:valAx>
        <c:axId val="37799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52.66</c:v>
                </c:pt>
                <c:pt idx="1">
                  <c:v>51.96</c:v>
                </c:pt>
                <c:pt idx="2">
                  <c:v>38.14</c:v>
                </c:pt>
                <c:pt idx="3">
                  <c:v>31.76</c:v>
                </c:pt>
                <c:pt idx="4">
                  <c:v>28.89</c:v>
                </c:pt>
              </c:numCache>
            </c:numRef>
          </c:val>
        </c:ser>
        <c:dLbls>
          <c:showLegendKey val="0"/>
          <c:showVal val="0"/>
          <c:showCatName val="0"/>
          <c:showSerName val="0"/>
          <c:showPercent val="0"/>
          <c:showBubbleSize val="0"/>
        </c:dLbls>
        <c:gapWidth val="150"/>
        <c:axId val="492449032"/>
        <c:axId val="37679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492449032"/>
        <c:axId val="376797544"/>
      </c:lineChart>
      <c:dateAx>
        <c:axId val="492449032"/>
        <c:scaling>
          <c:orientation val="minMax"/>
        </c:scaling>
        <c:delete val="1"/>
        <c:axPos val="b"/>
        <c:numFmt formatCode="ge" sourceLinked="1"/>
        <c:majorTickMark val="none"/>
        <c:minorTickMark val="none"/>
        <c:tickLblPos val="none"/>
        <c:crossAx val="376797544"/>
        <c:crosses val="autoZero"/>
        <c:auto val="1"/>
        <c:lblOffset val="100"/>
        <c:baseTimeUnit val="years"/>
      </c:dateAx>
      <c:valAx>
        <c:axId val="37679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4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308.31</c:v>
                </c:pt>
                <c:pt idx="1">
                  <c:v>308.81</c:v>
                </c:pt>
                <c:pt idx="2">
                  <c:v>314.58999999999997</c:v>
                </c:pt>
                <c:pt idx="3">
                  <c:v>391.5</c:v>
                </c:pt>
                <c:pt idx="4">
                  <c:v>451.91</c:v>
                </c:pt>
              </c:numCache>
            </c:numRef>
          </c:val>
        </c:ser>
        <c:dLbls>
          <c:showLegendKey val="0"/>
          <c:showVal val="0"/>
          <c:showCatName val="0"/>
          <c:showSerName val="0"/>
          <c:showPercent val="0"/>
          <c:showBubbleSize val="0"/>
        </c:dLbls>
        <c:gapWidth val="150"/>
        <c:axId val="376798720"/>
        <c:axId val="4446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376798720"/>
        <c:axId val="444684000"/>
      </c:lineChart>
      <c:dateAx>
        <c:axId val="376798720"/>
        <c:scaling>
          <c:orientation val="minMax"/>
        </c:scaling>
        <c:delete val="1"/>
        <c:axPos val="b"/>
        <c:numFmt formatCode="ge" sourceLinked="1"/>
        <c:majorTickMark val="none"/>
        <c:minorTickMark val="none"/>
        <c:tickLblPos val="none"/>
        <c:crossAx val="444684000"/>
        <c:crosses val="autoZero"/>
        <c:auto val="1"/>
        <c:lblOffset val="100"/>
        <c:baseTimeUnit val="years"/>
      </c:dateAx>
      <c:valAx>
        <c:axId val="4446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徳島県　美馬市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30860</v>
      </c>
      <c r="AM8" s="64"/>
      <c r="AN8" s="64"/>
      <c r="AO8" s="64"/>
      <c r="AP8" s="64"/>
      <c r="AQ8" s="64"/>
      <c r="AR8" s="64"/>
      <c r="AS8" s="64"/>
      <c r="AT8" s="63">
        <f>データ!S6</f>
        <v>367.14</v>
      </c>
      <c r="AU8" s="63"/>
      <c r="AV8" s="63"/>
      <c r="AW8" s="63"/>
      <c r="AX8" s="63"/>
      <c r="AY8" s="63"/>
      <c r="AZ8" s="63"/>
      <c r="BA8" s="63"/>
      <c r="BB8" s="63">
        <f>データ!T6</f>
        <v>84.06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8.56</v>
      </c>
      <c r="Q10" s="63"/>
      <c r="R10" s="63"/>
      <c r="S10" s="63"/>
      <c r="T10" s="63"/>
      <c r="U10" s="63"/>
      <c r="V10" s="63"/>
      <c r="W10" s="63">
        <f>データ!P6</f>
        <v>96.19</v>
      </c>
      <c r="X10" s="63"/>
      <c r="Y10" s="63"/>
      <c r="Z10" s="63"/>
      <c r="AA10" s="63"/>
      <c r="AB10" s="63"/>
      <c r="AC10" s="63"/>
      <c r="AD10" s="64">
        <f>データ!Q6</f>
        <v>3130</v>
      </c>
      <c r="AE10" s="64"/>
      <c r="AF10" s="64"/>
      <c r="AG10" s="64"/>
      <c r="AH10" s="64"/>
      <c r="AI10" s="64"/>
      <c r="AJ10" s="64"/>
      <c r="AK10" s="2"/>
      <c r="AL10" s="64">
        <f>データ!U6</f>
        <v>2622</v>
      </c>
      <c r="AM10" s="64"/>
      <c r="AN10" s="64"/>
      <c r="AO10" s="64"/>
      <c r="AP10" s="64"/>
      <c r="AQ10" s="64"/>
      <c r="AR10" s="64"/>
      <c r="AS10" s="64"/>
      <c r="AT10" s="63">
        <f>データ!V6</f>
        <v>2.59</v>
      </c>
      <c r="AU10" s="63"/>
      <c r="AV10" s="63"/>
      <c r="AW10" s="63"/>
      <c r="AX10" s="63"/>
      <c r="AY10" s="63"/>
      <c r="AZ10" s="63"/>
      <c r="BA10" s="63"/>
      <c r="BB10" s="63">
        <f>データ!W6</f>
        <v>1012.36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362077</v>
      </c>
      <c r="D6" s="31">
        <f t="shared" si="3"/>
        <v>47</v>
      </c>
      <c r="E6" s="31">
        <f t="shared" si="3"/>
        <v>17</v>
      </c>
      <c r="F6" s="31">
        <f t="shared" si="3"/>
        <v>5</v>
      </c>
      <c r="G6" s="31">
        <f t="shared" si="3"/>
        <v>0</v>
      </c>
      <c r="H6" s="31" t="str">
        <f t="shared" si="3"/>
        <v>徳島県　美馬市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8.56</v>
      </c>
      <c r="P6" s="32">
        <f t="shared" si="3"/>
        <v>96.19</v>
      </c>
      <c r="Q6" s="32">
        <f t="shared" si="3"/>
        <v>3130</v>
      </c>
      <c r="R6" s="32">
        <f t="shared" si="3"/>
        <v>30860</v>
      </c>
      <c r="S6" s="32">
        <f t="shared" si="3"/>
        <v>367.14</v>
      </c>
      <c r="T6" s="32">
        <f t="shared" si="3"/>
        <v>84.06</v>
      </c>
      <c r="U6" s="32">
        <f t="shared" si="3"/>
        <v>2622</v>
      </c>
      <c r="V6" s="32">
        <f t="shared" si="3"/>
        <v>2.59</v>
      </c>
      <c r="W6" s="32">
        <f t="shared" si="3"/>
        <v>1012.36</v>
      </c>
      <c r="X6" s="33">
        <f>IF(X7="",NA(),X7)</f>
        <v>90.89</v>
      </c>
      <c r="Y6" s="33">
        <f t="shared" ref="Y6:AG6" si="4">IF(Y7="",NA(),Y7)</f>
        <v>97.16</v>
      </c>
      <c r="Z6" s="33">
        <f t="shared" si="4"/>
        <v>97.05</v>
      </c>
      <c r="AA6" s="33">
        <f t="shared" si="4"/>
        <v>96.33</v>
      </c>
      <c r="AB6" s="33">
        <f t="shared" si="4"/>
        <v>94.6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52.66</v>
      </c>
      <c r="BQ6" s="33">
        <f t="shared" ref="BQ6:BY6" si="8">IF(BQ7="",NA(),BQ7)</f>
        <v>51.96</v>
      </c>
      <c r="BR6" s="33">
        <f t="shared" si="8"/>
        <v>38.14</v>
      </c>
      <c r="BS6" s="33">
        <f t="shared" si="8"/>
        <v>31.76</v>
      </c>
      <c r="BT6" s="33">
        <f t="shared" si="8"/>
        <v>28.89</v>
      </c>
      <c r="BU6" s="33">
        <f t="shared" si="8"/>
        <v>42.13</v>
      </c>
      <c r="BV6" s="33">
        <f t="shared" si="8"/>
        <v>42.48</v>
      </c>
      <c r="BW6" s="33">
        <f t="shared" si="8"/>
        <v>50.9</v>
      </c>
      <c r="BX6" s="33">
        <f t="shared" si="8"/>
        <v>50.82</v>
      </c>
      <c r="BY6" s="33">
        <f t="shared" si="8"/>
        <v>52.19</v>
      </c>
      <c r="BZ6" s="32" t="str">
        <f>IF(BZ7="","",IF(BZ7="-","【-】","【"&amp;SUBSTITUTE(TEXT(BZ7,"#,##0.00"),"-","△")&amp;"】"))</f>
        <v>【52.78】</v>
      </c>
      <c r="CA6" s="33">
        <f>IF(CA7="",NA(),CA7)</f>
        <v>308.31</v>
      </c>
      <c r="CB6" s="33">
        <f t="shared" ref="CB6:CJ6" si="9">IF(CB7="",NA(),CB7)</f>
        <v>308.81</v>
      </c>
      <c r="CC6" s="33">
        <f t="shared" si="9"/>
        <v>314.58999999999997</v>
      </c>
      <c r="CD6" s="33">
        <f t="shared" si="9"/>
        <v>391.5</v>
      </c>
      <c r="CE6" s="33">
        <f t="shared" si="9"/>
        <v>451.91</v>
      </c>
      <c r="CF6" s="33">
        <f t="shared" si="9"/>
        <v>348.41</v>
      </c>
      <c r="CG6" s="33">
        <f t="shared" si="9"/>
        <v>343.8</v>
      </c>
      <c r="CH6" s="33">
        <f t="shared" si="9"/>
        <v>293.27</v>
      </c>
      <c r="CI6" s="33">
        <f t="shared" si="9"/>
        <v>300.52</v>
      </c>
      <c r="CJ6" s="33">
        <f t="shared" si="9"/>
        <v>296.14</v>
      </c>
      <c r="CK6" s="32" t="str">
        <f>IF(CK7="","",IF(CK7="-","【-】","【"&amp;SUBSTITUTE(TEXT(CK7,"#,##0.00"),"-","△")&amp;"】"))</f>
        <v>【289.81】</v>
      </c>
      <c r="CL6" s="33">
        <f>IF(CL7="",NA(),CL7)</f>
        <v>29.42</v>
      </c>
      <c r="CM6" s="33">
        <f t="shared" ref="CM6:CU6" si="10">IF(CM7="",NA(),CM7)</f>
        <v>29.91</v>
      </c>
      <c r="CN6" s="33">
        <f t="shared" si="10"/>
        <v>31.14</v>
      </c>
      <c r="CO6" s="33">
        <f t="shared" si="10"/>
        <v>32.700000000000003</v>
      </c>
      <c r="CP6" s="33">
        <f t="shared" si="10"/>
        <v>34.020000000000003</v>
      </c>
      <c r="CQ6" s="33">
        <f t="shared" si="10"/>
        <v>46.85</v>
      </c>
      <c r="CR6" s="33">
        <f t="shared" si="10"/>
        <v>46.06</v>
      </c>
      <c r="CS6" s="33">
        <f t="shared" si="10"/>
        <v>53.78</v>
      </c>
      <c r="CT6" s="33">
        <f t="shared" si="10"/>
        <v>53.24</v>
      </c>
      <c r="CU6" s="33">
        <f t="shared" si="10"/>
        <v>52.31</v>
      </c>
      <c r="CV6" s="32" t="str">
        <f>IF(CV7="","",IF(CV7="-","【-】","【"&amp;SUBSTITUTE(TEXT(CV7,"#,##0.00"),"-","△")&amp;"】"))</f>
        <v>【52.74】</v>
      </c>
      <c r="CW6" s="33">
        <f>IF(CW7="",NA(),CW7)</f>
        <v>43.98</v>
      </c>
      <c r="CX6" s="33">
        <f t="shared" ref="CX6:DF6" si="11">IF(CX7="",NA(),CX7)</f>
        <v>48.84</v>
      </c>
      <c r="CY6" s="33">
        <f t="shared" si="11"/>
        <v>50.63</v>
      </c>
      <c r="CZ6" s="33">
        <f t="shared" si="11"/>
        <v>50.97</v>
      </c>
      <c r="DA6" s="33">
        <f t="shared" si="11"/>
        <v>52.02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0.69</v>
      </c>
      <c r="EI6" s="33">
        <f t="shared" si="14"/>
        <v>0.08</v>
      </c>
      <c r="EJ6" s="33">
        <f t="shared" si="14"/>
        <v>0.06</v>
      </c>
      <c r="EK6" s="33">
        <f t="shared" si="14"/>
        <v>0.03</v>
      </c>
      <c r="EL6" s="33">
        <f t="shared" si="14"/>
        <v>0.02</v>
      </c>
      <c r="EM6" s="33">
        <f t="shared" si="14"/>
        <v>0.01</v>
      </c>
      <c r="EN6" s="32" t="str">
        <f>IF(EN7="","",IF(EN7="-","【-】","【"&amp;SUBSTITUTE(TEXT(EN7,"#,##0.00"),"-","△")&amp;"】"))</f>
        <v>【0.03】</v>
      </c>
    </row>
    <row r="7" spans="1:144" s="34" customFormat="1" x14ac:dyDescent="0.15">
      <c r="A7" s="26"/>
      <c r="B7" s="35">
        <v>2015</v>
      </c>
      <c r="C7" s="35">
        <v>362077</v>
      </c>
      <c r="D7" s="35">
        <v>47</v>
      </c>
      <c r="E7" s="35">
        <v>17</v>
      </c>
      <c r="F7" s="35">
        <v>5</v>
      </c>
      <c r="G7" s="35">
        <v>0</v>
      </c>
      <c r="H7" s="35" t="s">
        <v>96</v>
      </c>
      <c r="I7" s="35" t="s">
        <v>97</v>
      </c>
      <c r="J7" s="35" t="s">
        <v>98</v>
      </c>
      <c r="K7" s="35" t="s">
        <v>99</v>
      </c>
      <c r="L7" s="35" t="s">
        <v>100</v>
      </c>
      <c r="M7" s="36" t="s">
        <v>101</v>
      </c>
      <c r="N7" s="36" t="s">
        <v>102</v>
      </c>
      <c r="O7" s="36">
        <v>8.56</v>
      </c>
      <c r="P7" s="36">
        <v>96.19</v>
      </c>
      <c r="Q7" s="36">
        <v>3130</v>
      </c>
      <c r="R7" s="36">
        <v>30860</v>
      </c>
      <c r="S7" s="36">
        <v>367.14</v>
      </c>
      <c r="T7" s="36">
        <v>84.06</v>
      </c>
      <c r="U7" s="36">
        <v>2622</v>
      </c>
      <c r="V7" s="36">
        <v>2.59</v>
      </c>
      <c r="W7" s="36">
        <v>1012.36</v>
      </c>
      <c r="X7" s="36">
        <v>90.89</v>
      </c>
      <c r="Y7" s="36">
        <v>97.16</v>
      </c>
      <c r="Z7" s="36">
        <v>97.05</v>
      </c>
      <c r="AA7" s="36">
        <v>96.33</v>
      </c>
      <c r="AB7" s="36">
        <v>94.6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52.66</v>
      </c>
      <c r="BQ7" s="36">
        <v>51.96</v>
      </c>
      <c r="BR7" s="36">
        <v>38.14</v>
      </c>
      <c r="BS7" s="36">
        <v>31.76</v>
      </c>
      <c r="BT7" s="36">
        <v>28.89</v>
      </c>
      <c r="BU7" s="36">
        <v>42.13</v>
      </c>
      <c r="BV7" s="36">
        <v>42.48</v>
      </c>
      <c r="BW7" s="36">
        <v>50.9</v>
      </c>
      <c r="BX7" s="36">
        <v>50.82</v>
      </c>
      <c r="BY7" s="36">
        <v>52.19</v>
      </c>
      <c r="BZ7" s="36">
        <v>52.78</v>
      </c>
      <c r="CA7" s="36">
        <v>308.31</v>
      </c>
      <c r="CB7" s="36">
        <v>308.81</v>
      </c>
      <c r="CC7" s="36">
        <v>314.58999999999997</v>
      </c>
      <c r="CD7" s="36">
        <v>391.5</v>
      </c>
      <c r="CE7" s="36">
        <v>451.91</v>
      </c>
      <c r="CF7" s="36">
        <v>348.41</v>
      </c>
      <c r="CG7" s="36">
        <v>343.8</v>
      </c>
      <c r="CH7" s="36">
        <v>293.27</v>
      </c>
      <c r="CI7" s="36">
        <v>300.52</v>
      </c>
      <c r="CJ7" s="36">
        <v>296.14</v>
      </c>
      <c r="CK7" s="36">
        <v>289.81</v>
      </c>
      <c r="CL7" s="36">
        <v>29.42</v>
      </c>
      <c r="CM7" s="36">
        <v>29.91</v>
      </c>
      <c r="CN7" s="36">
        <v>31.14</v>
      </c>
      <c r="CO7" s="36">
        <v>32.700000000000003</v>
      </c>
      <c r="CP7" s="36">
        <v>34.020000000000003</v>
      </c>
      <c r="CQ7" s="36">
        <v>46.85</v>
      </c>
      <c r="CR7" s="36">
        <v>46.06</v>
      </c>
      <c r="CS7" s="36">
        <v>53.78</v>
      </c>
      <c r="CT7" s="36">
        <v>53.24</v>
      </c>
      <c r="CU7" s="36">
        <v>52.31</v>
      </c>
      <c r="CV7" s="36">
        <v>52.74</v>
      </c>
      <c r="CW7" s="36">
        <v>43.98</v>
      </c>
      <c r="CX7" s="36">
        <v>48.84</v>
      </c>
      <c r="CY7" s="36">
        <v>50.63</v>
      </c>
      <c r="CZ7" s="36">
        <v>50.97</v>
      </c>
      <c r="DA7" s="36">
        <v>52.02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0.69</v>
      </c>
      <c r="EI7" s="36">
        <v>0.08</v>
      </c>
      <c r="EJ7" s="36">
        <v>0.06</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2017-02-08T03:14:39Z</dcterms:created>
  <dcterms:modified xsi:type="dcterms:W3CDTF">2017-02-17T08:34:19Z</dcterms:modified>
  <cp:category/>
</cp:coreProperties>
</file>