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t0236\Desktop\未処理下水メール\【２月１０日（金）〆】【重要】公営企業に係る「経営比較分析表」の分析等について\最終提出用\"/>
    </mc:Choice>
  </mc:AlternateContent>
  <workbookProtection workbookPassword="8649" lockStructure="1"/>
  <bookViews>
    <workbookView xWindow="0" yWindow="0" windowWidth="16725" windowHeight="81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M6" i="5"/>
  <c r="B10" i="4" s="1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I10" i="4"/>
  <c r="AL8" i="4"/>
  <c r="W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<sst xmlns="http://schemas.openxmlformats.org/spreadsheetml/2006/main" count="221" uniqueCount="111">
  <si>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</si>
  <si>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</si>
  <si>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</si>
  <si>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</si>
  <si>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</si>
  <si>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</si>
  <si>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</si>
  <si>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</si>
  <si>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</si>
  <si>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</si>
  <si>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</si>
  <si>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</si>
  <si>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</si>
  <si>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</si>
  <si>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</si>
  <si>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</si>
  <si>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</si>
  <si>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</si>
  <si>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</si>
  <si>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</si>
  <si>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</si>
  <si>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</si>
  <si>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</si>
  <si>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</si>
  <si>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</si>
  <si>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</si>
  <si>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</si>
  <si>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</si>
  <si>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</si>
  <si>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</si>
  <si>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</si>
  <si>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</si>
  <si>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</si>
  <si>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</si>
  <si>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</si>
  <si>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</si>
  <si>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</si>
  <si>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</si>
  <si>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</si>
  <si>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</si>
  <si>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</si>
  <si>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</si>
  <si>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</si>
  <si>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</si>
  <si>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</si>
  <si>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</si>
  <si>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</si>
  <si>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</si>
  <si>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</si>
  <si>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</si>
  <si>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</si>
  <si>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</si>
  <si>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</si>
  <si>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</si>
  <si>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</si>
  <si>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</si>
  <si>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</si>
  <si>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</si>
  <si>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</si>
  <si>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</si>
  <si>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</si>
  <si>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</si>
  <si>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</si>
  <si>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</si>
  <si>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</si>
  <si>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</si>
  <si>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</si>
  <si>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</si>
  <si>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</si>
  <si>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</si>
  <si>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</si>
  <si>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</si>
  <si>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</si>
  <si>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</si>
  <si>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</si>
  <si>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</si>
  <si>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</si>
  <si>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</si>
  <si>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</si>
  <si>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</si>
  <si>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</si>
  <si>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</si>
  <si>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</si>
  <si>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</si>
  <si>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</si>
  <si>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</si>
  <si>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</si>
  <si>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</si>
  <si>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</si>
  <si>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</si>
  <si>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</si>
  <si>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</si>
  <si>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</si>
  <si>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</si>
  <si>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</si>
  <si>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</si>
  <si>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徳島県　つるぎ町</t>
  </si>
  <si>
    <t>法非適用</t>
  </si>
  <si>
    <t>下水道事業</t>
  </si>
  <si>
    <t>特定環境保全公共下水道</t>
  </si>
  <si>
    <t>D3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</si>
  <si>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</si>
  <si>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</si>
  <si>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</si>
  <si>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</si>
  <si>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</si>
  <si>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</si>
  <si>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</si>
  <si>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・平成24年度末に面整備が完了しており、以後は各数値ほぼ横ばいで推移している。
・水洗化率は、徐々に右肩上がりであるが、今後は整備も完了しており、大きな増加は見込めない。
・料金収入以外の収入（一般会計からの繰入金）に依存している。</t>
    <rPh sb="1" eb="3">
      <t>ヘイセイ</t>
    </rPh>
    <rPh sb="5" eb="7">
      <t>ネンド</t>
    </rPh>
    <rPh sb="7" eb="8">
      <t>マツ</t>
    </rPh>
    <rPh sb="9" eb="10">
      <t>メン</t>
    </rPh>
    <rPh sb="10" eb="12">
      <t>セイビ</t>
    </rPh>
    <rPh sb="13" eb="15">
      <t>カンリョウ</t>
    </rPh>
    <rPh sb="20" eb="22">
      <t>イゴ</t>
    </rPh>
    <rPh sb="23" eb="26">
      <t>カクスウチ</t>
    </rPh>
    <rPh sb="28" eb="29">
      <t>ヨコ</t>
    </rPh>
    <rPh sb="32" eb="34">
      <t>スイイ</t>
    </rPh>
    <rPh sb="41" eb="43">
      <t>スイセン</t>
    </rPh>
    <rPh sb="43" eb="44">
      <t>カ</t>
    </rPh>
    <rPh sb="44" eb="45">
      <t>リツ</t>
    </rPh>
    <rPh sb="47" eb="48">
      <t>ジョ</t>
    </rPh>
    <rPh sb="50" eb="52">
      <t>ミギカタ</t>
    </rPh>
    <rPh sb="52" eb="53">
      <t>ア</t>
    </rPh>
    <rPh sb="60" eb="62">
      <t>コンゴ</t>
    </rPh>
    <rPh sb="63" eb="65">
      <t>セイビ</t>
    </rPh>
    <rPh sb="66" eb="68">
      <t>カンリョウ</t>
    </rPh>
    <rPh sb="73" eb="74">
      <t>オオ</t>
    </rPh>
    <rPh sb="76" eb="78">
      <t>ゾウカ</t>
    </rPh>
    <rPh sb="79" eb="81">
      <t>ミコ</t>
    </rPh>
    <rPh sb="87" eb="89">
      <t>リョウキン</t>
    </rPh>
    <rPh sb="89" eb="91">
      <t>シュウニュウ</t>
    </rPh>
    <rPh sb="91" eb="93">
      <t>イガイ</t>
    </rPh>
    <rPh sb="94" eb="96">
      <t>シュウニュウ</t>
    </rPh>
    <rPh sb="97" eb="99">
      <t>イッパン</t>
    </rPh>
    <rPh sb="99" eb="101">
      <t>カイケイ</t>
    </rPh>
    <rPh sb="104" eb="107">
      <t>クリイレキン</t>
    </rPh>
    <rPh sb="109" eb="111">
      <t>イゾン</t>
    </rPh>
    <phoneticPr fontId="4"/>
  </si>
  <si>
    <t>・供用開始（平成21年度）後間もないため、現段階において老朽化は見受けられない。</t>
    <rPh sb="1" eb="3">
      <t>キョウヨウ</t>
    </rPh>
    <rPh sb="3" eb="5">
      <t>カイシ</t>
    </rPh>
    <rPh sb="6" eb="8">
      <t>ヘイセイ</t>
    </rPh>
    <rPh sb="10" eb="12">
      <t>ネンド</t>
    </rPh>
    <rPh sb="13" eb="14">
      <t>ゴ</t>
    </rPh>
    <rPh sb="14" eb="15">
      <t>マ</t>
    </rPh>
    <rPh sb="21" eb="24">
      <t>ゲンダンカイ</t>
    </rPh>
    <rPh sb="28" eb="31">
      <t>ロウキュウカ</t>
    </rPh>
    <rPh sb="32" eb="34">
      <t>ミウ</t>
    </rPh>
    <phoneticPr fontId="4"/>
  </si>
  <si>
    <t>・面整備が完了しており、大幅な収入増が見込めないため、以下の２点に重点をおく。
・未接続世帯に対し、個別訪問など水洗化普及活動の徹底による有収水量の確保。
・滞納世帯に対してより一層の徴収整理を行い、料金収入の確保。
・将来的な施設の老朽化や人口減少対策として、加入促進、滞納整理による料金収入の確保と施設の中、長期計画の策定による維持管理の効率化を図る。また、料金改定の検討も必要となる。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</si>
</sst>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2461200"/>
        <c:axId val="292461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0.05</c:v>
                </c:pt>
                <c:pt idx="2">
                  <c:v>7.0000000000000007E-2</c:v>
                </c:pt>
                <c:pt idx="3">
                  <c:v>0.08</c:v>
                </c:pt>
                <c:pt idx="4">
                  <c:v>0.26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461200"/>
        <c:axId val="292461592"/>
      </c:lineChart>
      <c:dateAx>
        <c:axId val="292461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2461592"/>
        <c:crosses val="autoZero"/>
        <c:auto val="1"/>
        <c:lblOffset val="100"/>
        <c:baseTimeUnit val="years"/>
      </c:dateAx>
      <c:valAx>
        <c:axId val="292461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2461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38.71</c:v>
                </c:pt>
                <c:pt idx="1">
                  <c:v>41.24</c:v>
                </c:pt>
                <c:pt idx="2">
                  <c:v>42.59</c:v>
                </c:pt>
                <c:pt idx="3">
                  <c:v>42.71</c:v>
                </c:pt>
                <c:pt idx="4">
                  <c:v>41.65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249632"/>
        <c:axId val="304250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36.799999999999997</c:v>
                </c:pt>
                <c:pt idx="1">
                  <c:v>36.67</c:v>
                </c:pt>
                <c:pt idx="2">
                  <c:v>36.200000000000003</c:v>
                </c:pt>
                <c:pt idx="3">
                  <c:v>34.74</c:v>
                </c:pt>
                <c:pt idx="4">
                  <c:v>36.65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249632"/>
        <c:axId val="304250024"/>
      </c:lineChart>
      <c:dateAx>
        <c:axId val="304249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4250024"/>
        <c:crosses val="autoZero"/>
        <c:auto val="1"/>
        <c:lblOffset val="100"/>
        <c:baseTimeUnit val="years"/>
      </c:dateAx>
      <c:valAx>
        <c:axId val="304250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4249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76.900000000000006</c:v>
                </c:pt>
                <c:pt idx="1">
                  <c:v>76.44</c:v>
                </c:pt>
                <c:pt idx="2">
                  <c:v>83.04</c:v>
                </c:pt>
                <c:pt idx="3">
                  <c:v>83.99</c:v>
                </c:pt>
                <c:pt idx="4">
                  <c:v>84.34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251200"/>
        <c:axId val="304251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71.62</c:v>
                </c:pt>
                <c:pt idx="1">
                  <c:v>71.239999999999995</c:v>
                </c:pt>
                <c:pt idx="2">
                  <c:v>71.069999999999993</c:v>
                </c:pt>
                <c:pt idx="3">
                  <c:v>70.14</c:v>
                </c:pt>
                <c:pt idx="4">
                  <c:v>68.83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251200"/>
        <c:axId val="304251592"/>
      </c:lineChart>
      <c:dateAx>
        <c:axId val="304251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4251592"/>
        <c:crosses val="autoZero"/>
        <c:auto val="1"/>
        <c:lblOffset val="100"/>
        <c:baseTimeUnit val="years"/>
      </c:dateAx>
      <c:valAx>
        <c:axId val="304251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4251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96.65</c:v>
                </c:pt>
                <c:pt idx="1">
                  <c:v>98.02</c:v>
                </c:pt>
                <c:pt idx="2">
                  <c:v>95.47</c:v>
                </c:pt>
                <c:pt idx="3">
                  <c:v>95.58</c:v>
                </c:pt>
                <c:pt idx="4">
                  <c:v>100.37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3366272"/>
        <c:axId val="303366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366272"/>
        <c:axId val="303366664"/>
      </c:lineChart>
      <c:dateAx>
        <c:axId val="303366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3366664"/>
        <c:crosses val="autoZero"/>
        <c:auto val="1"/>
        <c:lblOffset val="100"/>
        <c:baseTimeUnit val="years"/>
      </c:dateAx>
      <c:valAx>
        <c:axId val="303366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3366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3367840"/>
        <c:axId val="303368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367840"/>
        <c:axId val="303368232"/>
      </c:lineChart>
      <c:dateAx>
        <c:axId val="303367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3368232"/>
        <c:crosses val="autoZero"/>
        <c:auto val="1"/>
        <c:lblOffset val="100"/>
        <c:baseTimeUnit val="years"/>
      </c:dateAx>
      <c:valAx>
        <c:axId val="303368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3367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3369408"/>
        <c:axId val="303369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369408"/>
        <c:axId val="303369800"/>
      </c:lineChart>
      <c:dateAx>
        <c:axId val="303369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3369800"/>
        <c:crosses val="autoZero"/>
        <c:auto val="1"/>
        <c:lblOffset val="100"/>
        <c:baseTimeUnit val="years"/>
      </c:dateAx>
      <c:valAx>
        <c:axId val="303369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3369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3510824"/>
        <c:axId val="303511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510824"/>
        <c:axId val="303511216"/>
      </c:lineChart>
      <c:dateAx>
        <c:axId val="303510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3511216"/>
        <c:crosses val="autoZero"/>
        <c:auto val="1"/>
        <c:lblOffset val="100"/>
        <c:baseTimeUnit val="years"/>
      </c:dateAx>
      <c:valAx>
        <c:axId val="303511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3510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3512392"/>
        <c:axId val="303512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512392"/>
        <c:axId val="303512784"/>
      </c:lineChart>
      <c:dateAx>
        <c:axId val="303512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3512784"/>
        <c:crosses val="autoZero"/>
        <c:auto val="1"/>
        <c:lblOffset val="100"/>
        <c:baseTimeUnit val="years"/>
      </c:dateAx>
      <c:valAx>
        <c:axId val="303512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3512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2340.42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308248"/>
        <c:axId val="304308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1835.56</c:v>
                </c:pt>
                <c:pt idx="1">
                  <c:v>1716.82</c:v>
                </c:pt>
                <c:pt idx="2">
                  <c:v>1554.05</c:v>
                </c:pt>
                <c:pt idx="3">
                  <c:v>1671.86</c:v>
                </c:pt>
                <c:pt idx="4">
                  <c:v>1673.47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308248"/>
        <c:axId val="304308640"/>
      </c:lineChart>
      <c:dateAx>
        <c:axId val="304308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4308640"/>
        <c:crosses val="autoZero"/>
        <c:auto val="1"/>
        <c:lblOffset val="100"/>
        <c:baseTimeUnit val="years"/>
      </c:dateAx>
      <c:valAx>
        <c:axId val="304308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4308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60.7</c:v>
                </c:pt>
                <c:pt idx="1">
                  <c:v>82.57</c:v>
                </c:pt>
                <c:pt idx="2">
                  <c:v>69.209999999999994</c:v>
                </c:pt>
                <c:pt idx="3">
                  <c:v>76.95</c:v>
                </c:pt>
                <c:pt idx="4">
                  <c:v>55.96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309816"/>
        <c:axId val="30431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52.89</c:v>
                </c:pt>
                <c:pt idx="1">
                  <c:v>51.73</c:v>
                </c:pt>
                <c:pt idx="2">
                  <c:v>53.01</c:v>
                </c:pt>
                <c:pt idx="3">
                  <c:v>50.54</c:v>
                </c:pt>
                <c:pt idx="4">
                  <c:v>49.22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309816"/>
        <c:axId val="304310208"/>
      </c:lineChart>
      <c:dateAx>
        <c:axId val="304309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4310208"/>
        <c:crosses val="autoZero"/>
        <c:auto val="1"/>
        <c:lblOffset val="100"/>
        <c:baseTimeUnit val="years"/>
      </c:dateAx>
      <c:valAx>
        <c:axId val="30431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4309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183.18</c:v>
                </c:pt>
                <c:pt idx="1">
                  <c:v>136.86000000000001</c:v>
                </c:pt>
                <c:pt idx="2">
                  <c:v>164.08</c:v>
                </c:pt>
                <c:pt idx="3">
                  <c:v>153.41</c:v>
                </c:pt>
                <c:pt idx="4">
                  <c:v>211.72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311384"/>
        <c:axId val="304311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300.52</c:v>
                </c:pt>
                <c:pt idx="1">
                  <c:v>310.47000000000003</c:v>
                </c:pt>
                <c:pt idx="2">
                  <c:v>299.39</c:v>
                </c:pt>
                <c:pt idx="3">
                  <c:v>320.36</c:v>
                </c:pt>
                <c:pt idx="4">
                  <c:v>332.02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311384"/>
        <c:axId val="304311776"/>
      </c:lineChart>
      <c:dateAx>
        <c:axId val="304311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4311776"/>
        <c:crosses val="autoZero"/>
        <c:auto val="1"/>
        <c:lblOffset val="100"/>
        <c:baseTimeUnit val="years"/>
      </c:dateAx>
      <c:valAx>
        <c:axId val="304311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4311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【1,457.06】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【81.28】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【40.31】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【250.25】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P1" zoomScaleNormal="100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徳島県　つるぎ町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特定環境保全公共下水道</v>
      </c>
      <c r="Q8" s="70"/>
      <c r="R8" s="70"/>
      <c r="S8" s="70"/>
      <c r="T8" s="70"/>
      <c r="U8" s="70"/>
      <c r="V8" s="70"/>
      <c r="W8" s="70" t="str">
        <f>データ!L6</f>
        <v>D3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9838</v>
      </c>
      <c r="AM8" s="64"/>
      <c r="AN8" s="64"/>
      <c r="AO8" s="64"/>
      <c r="AP8" s="64"/>
      <c r="AQ8" s="64"/>
      <c r="AR8" s="64"/>
      <c r="AS8" s="64"/>
      <c r="AT8" s="63">
        <f>データ!S6</f>
        <v>194.84</v>
      </c>
      <c r="AU8" s="63"/>
      <c r="AV8" s="63"/>
      <c r="AW8" s="63"/>
      <c r="AX8" s="63"/>
      <c r="AY8" s="63"/>
      <c r="AZ8" s="63"/>
      <c r="BA8" s="63"/>
      <c r="BB8" s="63">
        <f>データ!T6</f>
        <v>50.49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23.12</v>
      </c>
      <c r="Q10" s="63"/>
      <c r="R10" s="63"/>
      <c r="S10" s="63"/>
      <c r="T10" s="63"/>
      <c r="U10" s="63"/>
      <c r="V10" s="63"/>
      <c r="W10" s="63">
        <f>データ!P6</f>
        <v>102.54</v>
      </c>
      <c r="X10" s="63"/>
      <c r="Y10" s="63"/>
      <c r="Z10" s="63"/>
      <c r="AA10" s="63"/>
      <c r="AB10" s="63"/>
      <c r="AC10" s="63"/>
      <c r="AD10" s="64">
        <f>データ!Q6</f>
        <v>2800</v>
      </c>
      <c r="AE10" s="64"/>
      <c r="AF10" s="64"/>
      <c r="AG10" s="64"/>
      <c r="AH10" s="64"/>
      <c r="AI10" s="64"/>
      <c r="AJ10" s="64"/>
      <c r="AK10" s="2"/>
      <c r="AL10" s="64">
        <f>データ!U6</f>
        <v>2254</v>
      </c>
      <c r="AM10" s="64"/>
      <c r="AN10" s="64"/>
      <c r="AO10" s="64"/>
      <c r="AP10" s="64"/>
      <c r="AQ10" s="64"/>
      <c r="AR10" s="64"/>
      <c r="AS10" s="64"/>
      <c r="AT10" s="63">
        <f>データ!V6</f>
        <v>0.89</v>
      </c>
      <c r="AU10" s="63"/>
      <c r="AV10" s="63"/>
      <c r="AW10" s="63"/>
      <c r="AX10" s="63"/>
      <c r="AY10" s="63"/>
      <c r="AZ10" s="63"/>
      <c r="BA10" s="63"/>
      <c r="BB10" s="63">
        <f>データ!W6</f>
        <v>2532.58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364681</v>
      </c>
      <c r="D6" s="31">
        <f t="shared" si="3"/>
        <v>47</v>
      </c>
      <c r="E6" s="31">
        <f t="shared" si="3"/>
        <v>17</v>
      </c>
      <c r="F6" s="31">
        <f t="shared" si="3"/>
        <v>4</v>
      </c>
      <c r="G6" s="31">
        <f t="shared" si="3"/>
        <v>0</v>
      </c>
      <c r="H6" s="31" t="str">
        <f t="shared" si="3"/>
        <v>徳島県　つるぎ町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特定環境保全公共下水道</v>
      </c>
      <c r="L6" s="31" t="str">
        <f t="shared" si="3"/>
        <v>D3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23.12</v>
      </c>
      <c r="P6" s="32">
        <f t="shared" si="3"/>
        <v>102.54</v>
      </c>
      <c r="Q6" s="32">
        <f t="shared" si="3"/>
        <v>2800</v>
      </c>
      <c r="R6" s="32">
        <f t="shared" si="3"/>
        <v>9838</v>
      </c>
      <c r="S6" s="32">
        <f t="shared" si="3"/>
        <v>194.84</v>
      </c>
      <c r="T6" s="32">
        <f t="shared" si="3"/>
        <v>50.49</v>
      </c>
      <c r="U6" s="32">
        <f t="shared" si="3"/>
        <v>2254</v>
      </c>
      <c r="V6" s="32">
        <f t="shared" si="3"/>
        <v>0.89</v>
      </c>
      <c r="W6" s="32">
        <f t="shared" si="3"/>
        <v>2532.58</v>
      </c>
      <c r="X6" s="33">
        <f>IF(X7="",NA(),X7)</f>
        <v>96.65</v>
      </c>
      <c r="Y6" s="33">
        <f t="shared" ref="Y6:AG6" si="4">IF(Y7="",NA(),Y7)</f>
        <v>98.02</v>
      </c>
      <c r="Z6" s="33">
        <f t="shared" si="4"/>
        <v>95.47</v>
      </c>
      <c r="AA6" s="33">
        <f t="shared" si="4"/>
        <v>95.58</v>
      </c>
      <c r="AB6" s="33">
        <f t="shared" si="4"/>
        <v>100.37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3">
        <f t="shared" si="7"/>
        <v>2340.42</v>
      </c>
      <c r="BJ6" s="33">
        <f t="shared" si="7"/>
        <v>1835.56</v>
      </c>
      <c r="BK6" s="33">
        <f t="shared" si="7"/>
        <v>1716.82</v>
      </c>
      <c r="BL6" s="33">
        <f t="shared" si="7"/>
        <v>1554.05</v>
      </c>
      <c r="BM6" s="33">
        <f t="shared" si="7"/>
        <v>1671.86</v>
      </c>
      <c r="BN6" s="33">
        <f t="shared" si="7"/>
        <v>1673.47</v>
      </c>
      <c r="BO6" s="32" t="str">
        <f>IF(BO7="","",IF(BO7="-","【-】","【"&amp;SUBSTITUTE(TEXT(BO7,"#,##0.00"),"-","△")&amp;"】"))</f>
        <v>【1,457.06】</v>
      </c>
      <c r="BP6" s="33">
        <f>IF(BP7="",NA(),BP7)</f>
        <v>60.7</v>
      </c>
      <c r="BQ6" s="33">
        <f t="shared" ref="BQ6:BY6" si="8">IF(BQ7="",NA(),BQ7)</f>
        <v>82.57</v>
      </c>
      <c r="BR6" s="33">
        <f t="shared" si="8"/>
        <v>69.209999999999994</v>
      </c>
      <c r="BS6" s="33">
        <f t="shared" si="8"/>
        <v>76.95</v>
      </c>
      <c r="BT6" s="33">
        <f t="shared" si="8"/>
        <v>55.96</v>
      </c>
      <c r="BU6" s="33">
        <f t="shared" si="8"/>
        <v>52.89</v>
      </c>
      <c r="BV6" s="33">
        <f t="shared" si="8"/>
        <v>51.73</v>
      </c>
      <c r="BW6" s="33">
        <f t="shared" si="8"/>
        <v>53.01</v>
      </c>
      <c r="BX6" s="33">
        <f t="shared" si="8"/>
        <v>50.54</v>
      </c>
      <c r="BY6" s="33">
        <f t="shared" si="8"/>
        <v>49.22</v>
      </c>
      <c r="BZ6" s="32" t="str">
        <f>IF(BZ7="","",IF(BZ7="-","【-】","【"&amp;SUBSTITUTE(TEXT(BZ7,"#,##0.00"),"-","△")&amp;"】"))</f>
        <v>【64.73】</v>
      </c>
      <c r="CA6" s="33">
        <f>IF(CA7="",NA(),CA7)</f>
        <v>183.18</v>
      </c>
      <c r="CB6" s="33">
        <f t="shared" ref="CB6:CJ6" si="9">IF(CB7="",NA(),CB7)</f>
        <v>136.86000000000001</v>
      </c>
      <c r="CC6" s="33">
        <f t="shared" si="9"/>
        <v>164.08</v>
      </c>
      <c r="CD6" s="33">
        <f t="shared" si="9"/>
        <v>153.41</v>
      </c>
      <c r="CE6" s="33">
        <f t="shared" si="9"/>
        <v>211.72</v>
      </c>
      <c r="CF6" s="33">
        <f t="shared" si="9"/>
        <v>300.52</v>
      </c>
      <c r="CG6" s="33">
        <f t="shared" si="9"/>
        <v>310.47000000000003</v>
      </c>
      <c r="CH6" s="33">
        <f t="shared" si="9"/>
        <v>299.39</v>
      </c>
      <c r="CI6" s="33">
        <f t="shared" si="9"/>
        <v>320.36</v>
      </c>
      <c r="CJ6" s="33">
        <f t="shared" si="9"/>
        <v>332.02</v>
      </c>
      <c r="CK6" s="32" t="str">
        <f>IF(CK7="","",IF(CK7="-","【-】","【"&amp;SUBSTITUTE(TEXT(CK7,"#,##0.00"),"-","△")&amp;"】"))</f>
        <v>【250.25】</v>
      </c>
      <c r="CL6" s="33">
        <f>IF(CL7="",NA(),CL7)</f>
        <v>38.71</v>
      </c>
      <c r="CM6" s="33">
        <f t="shared" ref="CM6:CU6" si="10">IF(CM7="",NA(),CM7)</f>
        <v>41.24</v>
      </c>
      <c r="CN6" s="33">
        <f t="shared" si="10"/>
        <v>42.59</v>
      </c>
      <c r="CO6" s="33">
        <f t="shared" si="10"/>
        <v>42.71</v>
      </c>
      <c r="CP6" s="33">
        <f t="shared" si="10"/>
        <v>41.65</v>
      </c>
      <c r="CQ6" s="33">
        <f t="shared" si="10"/>
        <v>36.799999999999997</v>
      </c>
      <c r="CR6" s="33">
        <f t="shared" si="10"/>
        <v>36.67</v>
      </c>
      <c r="CS6" s="33">
        <f t="shared" si="10"/>
        <v>36.200000000000003</v>
      </c>
      <c r="CT6" s="33">
        <f t="shared" si="10"/>
        <v>34.74</v>
      </c>
      <c r="CU6" s="33">
        <f t="shared" si="10"/>
        <v>36.65</v>
      </c>
      <c r="CV6" s="32" t="str">
        <f>IF(CV7="","",IF(CV7="-","【-】","【"&amp;SUBSTITUTE(TEXT(CV7,"#,##0.00"),"-","△")&amp;"】"))</f>
        <v>【40.31】</v>
      </c>
      <c r="CW6" s="33">
        <f>IF(CW7="",NA(),CW7)</f>
        <v>76.900000000000006</v>
      </c>
      <c r="CX6" s="33">
        <f t="shared" ref="CX6:DF6" si="11">IF(CX7="",NA(),CX7)</f>
        <v>76.44</v>
      </c>
      <c r="CY6" s="33">
        <f t="shared" si="11"/>
        <v>83.04</v>
      </c>
      <c r="CZ6" s="33">
        <f t="shared" si="11"/>
        <v>83.99</v>
      </c>
      <c r="DA6" s="33">
        <f t="shared" si="11"/>
        <v>84.34</v>
      </c>
      <c r="DB6" s="33">
        <f t="shared" si="11"/>
        <v>71.62</v>
      </c>
      <c r="DC6" s="33">
        <f t="shared" si="11"/>
        <v>71.239999999999995</v>
      </c>
      <c r="DD6" s="33">
        <f t="shared" si="11"/>
        <v>71.069999999999993</v>
      </c>
      <c r="DE6" s="33">
        <f t="shared" si="11"/>
        <v>70.14</v>
      </c>
      <c r="DF6" s="33">
        <f t="shared" si="11"/>
        <v>68.83</v>
      </c>
      <c r="DG6" s="32" t="str">
        <f>IF(DG7="","",IF(DG7="-","【-】","【"&amp;SUBSTITUTE(TEXT(DG7,"#,##0.00"),"-","△")&amp;"】"))</f>
        <v>【81.28】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0.05</v>
      </c>
      <c r="EJ6" s="33">
        <f t="shared" si="14"/>
        <v>0.05</v>
      </c>
      <c r="EK6" s="33">
        <f t="shared" si="14"/>
        <v>7.0000000000000007E-2</v>
      </c>
      <c r="EL6" s="33">
        <f t="shared" si="14"/>
        <v>0.08</v>
      </c>
      <c r="EM6" s="33">
        <f t="shared" si="14"/>
        <v>0.26</v>
      </c>
      <c r="EN6" s="32" t="str">
        <f>IF(EN7="","",IF(EN7="-","【-】","【"&amp;SUBSTITUTE(TEXT(EN7,"#,##0.00"),"-","△")&amp;"】"))</f>
        <v>【0.10】</v>
      </c>
    </row>
    <row r="7" spans="1:144" s="34" customFormat="1">
      <c r="A7" s="26"/>
      <c r="B7" s="35">
        <v>2015</v>
      </c>
      <c r="C7" s="35">
        <v>364681</v>
      </c>
      <c r="D7" s="35">
        <v>47</v>
      </c>
      <c r="E7" s="35">
        <v>17</v>
      </c>
      <c r="F7" s="35">
        <v>4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23.12</v>
      </c>
      <c r="P7" s="36">
        <v>102.54</v>
      </c>
      <c r="Q7" s="36">
        <v>2800</v>
      </c>
      <c r="R7" s="36">
        <v>9838</v>
      </c>
      <c r="S7" s="36">
        <v>194.84</v>
      </c>
      <c r="T7" s="36">
        <v>50.49</v>
      </c>
      <c r="U7" s="36">
        <v>2254</v>
      </c>
      <c r="V7" s="36">
        <v>0.89</v>
      </c>
      <c r="W7" s="36">
        <v>2532.58</v>
      </c>
      <c r="X7" s="36">
        <v>96.65</v>
      </c>
      <c r="Y7" s="36">
        <v>98.02</v>
      </c>
      <c r="Z7" s="36">
        <v>95.47</v>
      </c>
      <c r="AA7" s="36">
        <v>95.58</v>
      </c>
      <c r="AB7" s="36">
        <v>100.37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0</v>
      </c>
      <c r="BG7" s="36">
        <v>0</v>
      </c>
      <c r="BH7" s="36">
        <v>0</v>
      </c>
      <c r="BI7" s="36">
        <v>2340.42</v>
      </c>
      <c r="BJ7" s="36">
        <v>1835.56</v>
      </c>
      <c r="BK7" s="36">
        <v>1716.82</v>
      </c>
      <c r="BL7" s="36">
        <v>1554.05</v>
      </c>
      <c r="BM7" s="36">
        <v>1671.86</v>
      </c>
      <c r="BN7" s="36">
        <v>1673.47</v>
      </c>
      <c r="BO7" s="36">
        <v>1457.06</v>
      </c>
      <c r="BP7" s="36">
        <v>60.7</v>
      </c>
      <c r="BQ7" s="36">
        <v>82.57</v>
      </c>
      <c r="BR7" s="36">
        <v>69.209999999999994</v>
      </c>
      <c r="BS7" s="36">
        <v>76.95</v>
      </c>
      <c r="BT7" s="36">
        <v>55.96</v>
      </c>
      <c r="BU7" s="36">
        <v>52.89</v>
      </c>
      <c r="BV7" s="36">
        <v>51.73</v>
      </c>
      <c r="BW7" s="36">
        <v>53.01</v>
      </c>
      <c r="BX7" s="36">
        <v>50.54</v>
      </c>
      <c r="BY7" s="36">
        <v>49.22</v>
      </c>
      <c r="BZ7" s="36">
        <v>64.73</v>
      </c>
      <c r="CA7" s="36">
        <v>183.18</v>
      </c>
      <c r="CB7" s="36">
        <v>136.86000000000001</v>
      </c>
      <c r="CC7" s="36">
        <v>164.08</v>
      </c>
      <c r="CD7" s="36">
        <v>153.41</v>
      </c>
      <c r="CE7" s="36">
        <v>211.72</v>
      </c>
      <c r="CF7" s="36">
        <v>300.52</v>
      </c>
      <c r="CG7" s="36">
        <v>310.47000000000003</v>
      </c>
      <c r="CH7" s="36">
        <v>299.39</v>
      </c>
      <c r="CI7" s="36">
        <v>320.36</v>
      </c>
      <c r="CJ7" s="36">
        <v>332.02</v>
      </c>
      <c r="CK7" s="36">
        <v>250.25</v>
      </c>
      <c r="CL7" s="36">
        <v>38.71</v>
      </c>
      <c r="CM7" s="36">
        <v>41.24</v>
      </c>
      <c r="CN7" s="36">
        <v>42.59</v>
      </c>
      <c r="CO7" s="36">
        <v>42.71</v>
      </c>
      <c r="CP7" s="36">
        <v>41.65</v>
      </c>
      <c r="CQ7" s="36">
        <v>36.799999999999997</v>
      </c>
      <c r="CR7" s="36">
        <v>36.67</v>
      </c>
      <c r="CS7" s="36">
        <v>36.200000000000003</v>
      </c>
      <c r="CT7" s="36">
        <v>34.74</v>
      </c>
      <c r="CU7" s="36">
        <v>36.65</v>
      </c>
      <c r="CV7" s="36">
        <v>40.31</v>
      </c>
      <c r="CW7" s="36">
        <v>76.900000000000006</v>
      </c>
      <c r="CX7" s="36">
        <v>76.44</v>
      </c>
      <c r="CY7" s="36">
        <v>83.04</v>
      </c>
      <c r="CZ7" s="36">
        <v>83.99</v>
      </c>
      <c r="DA7" s="36">
        <v>84.34</v>
      </c>
      <c r="DB7" s="36">
        <v>71.62</v>
      </c>
      <c r="DC7" s="36">
        <v>71.239999999999995</v>
      </c>
      <c r="DD7" s="36">
        <v>71.069999999999993</v>
      </c>
      <c r="DE7" s="36">
        <v>70.14</v>
      </c>
      <c r="DF7" s="36">
        <v>68.83</v>
      </c>
      <c r="DG7" s="36">
        <v>81.28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0.05</v>
      </c>
      <c r="EJ7" s="36">
        <v>0.05</v>
      </c>
      <c r="EK7" s="36">
        <v>7.0000000000000007E-2</v>
      </c>
      <c r="EL7" s="36">
        <v>0.08</v>
      </c>
      <c r="EM7" s="36">
        <v>0.26</v>
      </c>
      <c r="EN7" s="36">
        <v>0.1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dcterms:created xsi:type="dcterms:W3CDTF">2017-02-08T03:04:13Z</dcterms:created>
  <dcterms:modified xsi:type="dcterms:W3CDTF">2017-02-13T06:00:09Z</dcterms:modified>
  <cp:category/>
</cp:coreProperties>
</file>