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31B092\zaisei\財政担当フォルダ（共有ＮＷ）\○財政課\公営企業関係調査・通知\28\290124（照会）公営企業に係る「経営比較分析表」の分析等について\01_回答（法適用水道事業分以外）\"/>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<sst xmlns="http://schemas.openxmlformats.org/spreadsheetml/2006/main" count="221" uniqueCount="111">
  <si>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</si>
  <si>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</si>
  <si>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</si>
  <si>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</si>
  <si>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</si>
  <si>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</si>
  <si>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</si>
  <si>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</si>
  <si>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</si>
  <si>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</si>
  <si>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</si>
  <si>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</si>
  <si>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</si>
  <si>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</si>
  <si>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</si>
  <si>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</si>
  <si>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</si>
  <si>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</si>
  <si>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</si>
  <si>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</si>
  <si>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</si>
  <si>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</si>
  <si>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</si>
  <si>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</si>
  <si>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</si>
  <si>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</si>
  <si>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</si>
  <si>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</si>
  <si>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</si>
  <si>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</si>
  <si>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</si>
  <si>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</si>
  <si>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</si>
  <si>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</si>
  <si>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</si>
  <si>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</si>
  <si>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</si>
  <si>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</si>
  <si>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</si>
  <si>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</si>
  <si>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</si>
  <si>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</si>
  <si>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</si>
  <si>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</si>
  <si>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</si>
  <si>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</si>
  <si>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</si>
  <si>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</si>
  <si>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</si>
  <si>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</si>
  <si>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</si>
  <si>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</si>
  <si>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</si>
  <si>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</si>
  <si>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</si>
  <si>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</si>
  <si>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</si>
  <si>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</si>
  <si>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</si>
  <si>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</si>
  <si>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</si>
  <si>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</si>
  <si>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</si>
  <si>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</si>
  <si>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</si>
  <si>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</si>
  <si>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</si>
  <si>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</si>
  <si>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</si>
  <si>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</si>
  <si>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</si>
  <si>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</si>
  <si>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</si>
  <si>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</si>
  <si>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</si>
  <si>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</si>
  <si>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</si>
  <si>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</si>
  <si>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</si>
  <si>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</si>
  <si>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</si>
  <si>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</si>
  <si>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</si>
  <si>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</si>
  <si>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</si>
  <si>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</si>
  <si>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</si>
  <si>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</si>
  <si>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</si>
  <si>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</si>
  <si>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</si>
  <si>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</si>
  <si>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</si>
  <si>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</si>
  <si>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</si>
  <si>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</si>
  <si>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美馬市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</si>
  <si>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</si>
  <si>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</si>
  <si>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</si>
  <si>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</si>
  <si>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</si>
  <si>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</si>
  <si>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</si>
  <si>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</si>
  <si>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</si>
  <si>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</si>
  <si>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</si>
  <si>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利用率・水洗化率の低迷に伴い、近年、加入促進対策を実施してきた。その結果、利用率は上昇傾向にあるが、類似団体平均と比較すると依然として低迷しており、収入は一般会計からの繰入金に頼っている状況にある。
　また、H25年度からは更なる新規利用者の増加を目指し、使用料の減額措置を実施した結果、料金収入が増加したため、経費回収率は回復傾向にある。H27年度は、処理場の機器増設に伴い、地方債償還金が増加したため収益的収支比率が減少している。</t>
    <phoneticPr fontId="4"/>
  </si>
  <si>
    <t>　供用開始１０年以上を経過し、施設の各種機器類は更新時期を迎えつつあるが、、近年事業認可区域の整備が完了を迎えたところであり、管渠については比較的新しい状況にある。</t>
    <phoneticPr fontId="4"/>
  </si>
  <si>
    <t>　施設は新しいが、経費回収率、施設利用率が低く、整備した施設が現状では適切な水準の料金収入に結びついていない。施設利用率を更に向上させるとともに、今後必要となる施設の更新に支障を来さないよう効率的な運転管理と機械設備の負担軽減に努め、長期的投資のあり方についても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</si>
</sst>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0.22</c:v>
                </c:pt>
              </c:numCache>
            </c:numRef>
          </c:val>
        </c:ser>
        <c:dLbls>
          <c:showLegendKey val="0"/>
          <c:showVal val="0"/>
          <c:showCatName val="0"/>
          <c:showSerName val="0"/>
          <c:showPercent val="0"/>
          <c:showBubbleSize val="0"/>
        </c:dLbls>
        <c:gapWidth val="150"/>
        <c:axId val="496880256"/>
        <c:axId val="49687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496880256"/>
        <c:axId val="496879472"/>
      </c:lineChart>
      <c:dateAx>
        <c:axId val="496880256"/>
        <c:scaling>
          <c:orientation val="minMax"/>
        </c:scaling>
        <c:delete val="1"/>
        <c:axPos val="b"/>
        <c:numFmt formatCode="ge" sourceLinked="1"/>
        <c:majorTickMark val="none"/>
        <c:minorTickMark val="none"/>
        <c:tickLblPos val="none"/>
        <c:crossAx val="496879472"/>
        <c:crosses val="autoZero"/>
        <c:auto val="1"/>
        <c:lblOffset val="100"/>
        <c:baseTimeUnit val="years"/>
      </c:dateAx>
      <c:valAx>
        <c:axId val="49687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8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18.079999999999998</c:v>
                </c:pt>
                <c:pt idx="1">
                  <c:v>20.75</c:v>
                </c:pt>
                <c:pt idx="2">
                  <c:v>26.67</c:v>
                </c:pt>
                <c:pt idx="3">
                  <c:v>30</c:v>
                </c:pt>
                <c:pt idx="4">
                  <c:v>31.33</c:v>
                </c:pt>
              </c:numCache>
            </c:numRef>
          </c:val>
        </c:ser>
        <c:dLbls>
          <c:showLegendKey val="0"/>
          <c:showVal val="0"/>
          <c:showCatName val="0"/>
          <c:showSerName val="0"/>
          <c:showPercent val="0"/>
          <c:showBubbleSize val="0"/>
        </c:dLbls>
        <c:gapWidth val="150"/>
        <c:axId val="377663016"/>
        <c:axId val="37766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377663016"/>
        <c:axId val="377663408"/>
      </c:lineChart>
      <c:dateAx>
        <c:axId val="377663016"/>
        <c:scaling>
          <c:orientation val="minMax"/>
        </c:scaling>
        <c:delete val="1"/>
        <c:axPos val="b"/>
        <c:numFmt formatCode="ge" sourceLinked="1"/>
        <c:majorTickMark val="none"/>
        <c:minorTickMark val="none"/>
        <c:tickLblPos val="none"/>
        <c:crossAx val="377663408"/>
        <c:crosses val="autoZero"/>
        <c:auto val="1"/>
        <c:lblOffset val="100"/>
        <c:baseTimeUnit val="years"/>
      </c:dateAx>
      <c:valAx>
        <c:axId val="37766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66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31.82</c:v>
                </c:pt>
                <c:pt idx="1">
                  <c:v>41.37</c:v>
                </c:pt>
                <c:pt idx="2">
                  <c:v>42.54</c:v>
                </c:pt>
                <c:pt idx="3">
                  <c:v>43.6</c:v>
                </c:pt>
                <c:pt idx="4">
                  <c:v>44.47</c:v>
                </c:pt>
              </c:numCache>
            </c:numRef>
          </c:val>
        </c:ser>
        <c:dLbls>
          <c:showLegendKey val="0"/>
          <c:showVal val="0"/>
          <c:showCatName val="0"/>
          <c:showSerName val="0"/>
          <c:showPercent val="0"/>
          <c:showBubbleSize val="0"/>
        </c:dLbls>
        <c:gapWidth val="150"/>
        <c:axId val="440689072"/>
        <c:axId val="440689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440689072"/>
        <c:axId val="440689464"/>
      </c:lineChart>
      <c:dateAx>
        <c:axId val="440689072"/>
        <c:scaling>
          <c:orientation val="minMax"/>
        </c:scaling>
        <c:delete val="1"/>
        <c:axPos val="b"/>
        <c:numFmt formatCode="ge" sourceLinked="1"/>
        <c:majorTickMark val="none"/>
        <c:minorTickMark val="none"/>
        <c:tickLblPos val="none"/>
        <c:crossAx val="440689464"/>
        <c:crosses val="autoZero"/>
        <c:auto val="1"/>
        <c:lblOffset val="100"/>
        <c:baseTimeUnit val="years"/>
      </c:dateAx>
      <c:valAx>
        <c:axId val="440689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68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97.41</c:v>
                </c:pt>
                <c:pt idx="1">
                  <c:v>98.31</c:v>
                </c:pt>
                <c:pt idx="2">
                  <c:v>100.01</c:v>
                </c:pt>
                <c:pt idx="3">
                  <c:v>100.02</c:v>
                </c:pt>
                <c:pt idx="4">
                  <c:v>94.91</c:v>
                </c:pt>
              </c:numCache>
            </c:numRef>
          </c:val>
        </c:ser>
        <c:dLbls>
          <c:showLegendKey val="0"/>
          <c:showVal val="0"/>
          <c:showCatName val="0"/>
          <c:showSerName val="0"/>
          <c:showPercent val="0"/>
          <c:showBubbleSize val="0"/>
        </c:dLbls>
        <c:gapWidth val="150"/>
        <c:axId val="436496960"/>
        <c:axId val="436496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6496960"/>
        <c:axId val="436496568"/>
      </c:lineChart>
      <c:dateAx>
        <c:axId val="436496960"/>
        <c:scaling>
          <c:orientation val="minMax"/>
        </c:scaling>
        <c:delete val="1"/>
        <c:axPos val="b"/>
        <c:numFmt formatCode="ge" sourceLinked="1"/>
        <c:majorTickMark val="none"/>
        <c:minorTickMark val="none"/>
        <c:tickLblPos val="none"/>
        <c:crossAx val="436496568"/>
        <c:crosses val="autoZero"/>
        <c:auto val="1"/>
        <c:lblOffset val="100"/>
        <c:baseTimeUnit val="years"/>
      </c:dateAx>
      <c:valAx>
        <c:axId val="43649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4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648512"/>
        <c:axId val="44435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648512"/>
        <c:axId val="444356864"/>
      </c:lineChart>
      <c:dateAx>
        <c:axId val="134648512"/>
        <c:scaling>
          <c:orientation val="minMax"/>
        </c:scaling>
        <c:delete val="1"/>
        <c:axPos val="b"/>
        <c:numFmt formatCode="ge" sourceLinked="1"/>
        <c:majorTickMark val="none"/>
        <c:minorTickMark val="none"/>
        <c:tickLblPos val="none"/>
        <c:crossAx val="444356864"/>
        <c:crosses val="autoZero"/>
        <c:auto val="1"/>
        <c:lblOffset val="100"/>
        <c:baseTimeUnit val="years"/>
      </c:dateAx>
      <c:valAx>
        <c:axId val="44435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6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9794768"/>
        <c:axId val="38442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9794768"/>
        <c:axId val="384428336"/>
      </c:lineChart>
      <c:dateAx>
        <c:axId val="379794768"/>
        <c:scaling>
          <c:orientation val="minMax"/>
        </c:scaling>
        <c:delete val="1"/>
        <c:axPos val="b"/>
        <c:numFmt formatCode="ge" sourceLinked="1"/>
        <c:majorTickMark val="none"/>
        <c:minorTickMark val="none"/>
        <c:tickLblPos val="none"/>
        <c:crossAx val="384428336"/>
        <c:crosses val="autoZero"/>
        <c:auto val="1"/>
        <c:lblOffset val="100"/>
        <c:baseTimeUnit val="years"/>
      </c:dateAx>
      <c:valAx>
        <c:axId val="38442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79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2449032"/>
        <c:axId val="49244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449032"/>
        <c:axId val="492449424"/>
      </c:lineChart>
      <c:dateAx>
        <c:axId val="492449032"/>
        <c:scaling>
          <c:orientation val="minMax"/>
        </c:scaling>
        <c:delete val="1"/>
        <c:axPos val="b"/>
        <c:numFmt formatCode="ge" sourceLinked="1"/>
        <c:majorTickMark val="none"/>
        <c:minorTickMark val="none"/>
        <c:tickLblPos val="none"/>
        <c:crossAx val="492449424"/>
        <c:crosses val="autoZero"/>
        <c:auto val="1"/>
        <c:lblOffset val="100"/>
        <c:baseTimeUnit val="years"/>
      </c:dateAx>
      <c:valAx>
        <c:axId val="49244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44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9133712"/>
        <c:axId val="37913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9133712"/>
        <c:axId val="379134104"/>
      </c:lineChart>
      <c:dateAx>
        <c:axId val="379133712"/>
        <c:scaling>
          <c:orientation val="minMax"/>
        </c:scaling>
        <c:delete val="1"/>
        <c:axPos val="b"/>
        <c:numFmt formatCode="ge" sourceLinked="1"/>
        <c:majorTickMark val="none"/>
        <c:minorTickMark val="none"/>
        <c:tickLblPos val="none"/>
        <c:crossAx val="379134104"/>
        <c:crosses val="autoZero"/>
        <c:auto val="1"/>
        <c:lblOffset val="100"/>
        <c:baseTimeUnit val="years"/>
      </c:dateAx>
      <c:valAx>
        <c:axId val="37913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13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3926832"/>
        <c:axId val="44392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443926832"/>
        <c:axId val="443927224"/>
      </c:lineChart>
      <c:dateAx>
        <c:axId val="443926832"/>
        <c:scaling>
          <c:orientation val="minMax"/>
        </c:scaling>
        <c:delete val="1"/>
        <c:axPos val="b"/>
        <c:numFmt formatCode="ge" sourceLinked="1"/>
        <c:majorTickMark val="none"/>
        <c:minorTickMark val="none"/>
        <c:tickLblPos val="none"/>
        <c:crossAx val="443927224"/>
        <c:crosses val="autoZero"/>
        <c:auto val="1"/>
        <c:lblOffset val="100"/>
        <c:baseTimeUnit val="years"/>
      </c:dateAx>
      <c:valAx>
        <c:axId val="44392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92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45.45</c:v>
                </c:pt>
                <c:pt idx="1">
                  <c:v>47.64</c:v>
                </c:pt>
                <c:pt idx="2">
                  <c:v>34.49</c:v>
                </c:pt>
                <c:pt idx="3">
                  <c:v>41.06</c:v>
                </c:pt>
                <c:pt idx="4">
                  <c:v>44.77</c:v>
                </c:pt>
              </c:numCache>
            </c:numRef>
          </c:val>
        </c:ser>
        <c:dLbls>
          <c:showLegendKey val="0"/>
          <c:showVal val="0"/>
          <c:showCatName val="0"/>
          <c:showSerName val="0"/>
          <c:showPercent val="0"/>
          <c:showBubbleSize val="0"/>
        </c:dLbls>
        <c:gapWidth val="150"/>
        <c:axId val="209569648"/>
        <c:axId val="20957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209569648"/>
        <c:axId val="209570040"/>
      </c:lineChart>
      <c:dateAx>
        <c:axId val="209569648"/>
        <c:scaling>
          <c:orientation val="minMax"/>
        </c:scaling>
        <c:delete val="1"/>
        <c:axPos val="b"/>
        <c:numFmt formatCode="ge" sourceLinked="1"/>
        <c:majorTickMark val="none"/>
        <c:minorTickMark val="none"/>
        <c:tickLblPos val="none"/>
        <c:crossAx val="209570040"/>
        <c:crosses val="autoZero"/>
        <c:auto val="1"/>
        <c:lblOffset val="100"/>
        <c:baseTimeUnit val="years"/>
      </c:dateAx>
      <c:valAx>
        <c:axId val="20957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56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361</c:v>
                </c:pt>
                <c:pt idx="1">
                  <c:v>328.84</c:v>
                </c:pt>
                <c:pt idx="2">
                  <c:v>340.89</c:v>
                </c:pt>
                <c:pt idx="3">
                  <c:v>294.25</c:v>
                </c:pt>
                <c:pt idx="4">
                  <c:v>290.67</c:v>
                </c:pt>
              </c:numCache>
            </c:numRef>
          </c:val>
        </c:ser>
        <c:dLbls>
          <c:showLegendKey val="0"/>
          <c:showVal val="0"/>
          <c:showCatName val="0"/>
          <c:showSerName val="0"/>
          <c:showPercent val="0"/>
          <c:showBubbleSize val="0"/>
        </c:dLbls>
        <c:gapWidth val="150"/>
        <c:axId val="379133320"/>
        <c:axId val="20957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379133320"/>
        <c:axId val="209571216"/>
      </c:lineChart>
      <c:dateAx>
        <c:axId val="379133320"/>
        <c:scaling>
          <c:orientation val="minMax"/>
        </c:scaling>
        <c:delete val="1"/>
        <c:axPos val="b"/>
        <c:numFmt formatCode="ge" sourceLinked="1"/>
        <c:majorTickMark val="none"/>
        <c:minorTickMark val="none"/>
        <c:tickLblPos val="none"/>
        <c:crossAx val="209571216"/>
        <c:crosses val="autoZero"/>
        <c:auto val="1"/>
        <c:lblOffset val="100"/>
        <c:baseTimeUnit val="years"/>
      </c:dateAx>
      <c:valAx>
        <c:axId val="20957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13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4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徳島県　美馬市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30860</v>
      </c>
      <c r="AM8" s="64"/>
      <c r="AN8" s="64"/>
      <c r="AO8" s="64"/>
      <c r="AP8" s="64"/>
      <c r="AQ8" s="64"/>
      <c r="AR8" s="64"/>
      <c r="AS8" s="64"/>
      <c r="AT8" s="63">
        <f>データ!S6</f>
        <v>367.14</v>
      </c>
      <c r="AU8" s="63"/>
      <c r="AV8" s="63"/>
      <c r="AW8" s="63"/>
      <c r="AX8" s="63"/>
      <c r="AY8" s="63"/>
      <c r="AZ8" s="63"/>
      <c r="BA8" s="63"/>
      <c r="BB8" s="63">
        <f>データ!T6</f>
        <v>84.06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8.77</v>
      </c>
      <c r="Q10" s="63"/>
      <c r="R10" s="63"/>
      <c r="S10" s="63"/>
      <c r="T10" s="63"/>
      <c r="U10" s="63"/>
      <c r="V10" s="63"/>
      <c r="W10" s="63">
        <f>データ!P6</f>
        <v>96.99</v>
      </c>
      <c r="X10" s="63"/>
      <c r="Y10" s="63"/>
      <c r="Z10" s="63"/>
      <c r="AA10" s="63"/>
      <c r="AB10" s="63"/>
      <c r="AC10" s="63"/>
      <c r="AD10" s="64">
        <f>データ!Q6</f>
        <v>3130</v>
      </c>
      <c r="AE10" s="64"/>
      <c r="AF10" s="64"/>
      <c r="AG10" s="64"/>
      <c r="AH10" s="64"/>
      <c r="AI10" s="64"/>
      <c r="AJ10" s="64"/>
      <c r="AK10" s="2"/>
      <c r="AL10" s="64">
        <f>データ!U6</f>
        <v>2687</v>
      </c>
      <c r="AM10" s="64"/>
      <c r="AN10" s="64"/>
      <c r="AO10" s="64"/>
      <c r="AP10" s="64"/>
      <c r="AQ10" s="64"/>
      <c r="AR10" s="64"/>
      <c r="AS10" s="64"/>
      <c r="AT10" s="63">
        <f>データ!V6</f>
        <v>0.93</v>
      </c>
      <c r="AU10" s="63"/>
      <c r="AV10" s="63"/>
      <c r="AW10" s="63"/>
      <c r="AX10" s="63"/>
      <c r="AY10" s="63"/>
      <c r="AZ10" s="63"/>
      <c r="BA10" s="63"/>
      <c r="BB10" s="63">
        <f>データ!W6</f>
        <v>2889.25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362077</v>
      </c>
      <c r="D6" s="31">
        <f t="shared" si="3"/>
        <v>47</v>
      </c>
      <c r="E6" s="31">
        <f t="shared" si="3"/>
        <v>17</v>
      </c>
      <c r="F6" s="31">
        <f t="shared" si="3"/>
        <v>4</v>
      </c>
      <c r="G6" s="31">
        <f t="shared" si="3"/>
        <v>0</v>
      </c>
      <c r="H6" s="31" t="str">
        <f t="shared" si="3"/>
        <v>徳島県　美馬市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8.77</v>
      </c>
      <c r="P6" s="32">
        <f t="shared" si="3"/>
        <v>96.99</v>
      </c>
      <c r="Q6" s="32">
        <f t="shared" si="3"/>
        <v>3130</v>
      </c>
      <c r="R6" s="32">
        <f t="shared" si="3"/>
        <v>30860</v>
      </c>
      <c r="S6" s="32">
        <f t="shared" si="3"/>
        <v>367.14</v>
      </c>
      <c r="T6" s="32">
        <f t="shared" si="3"/>
        <v>84.06</v>
      </c>
      <c r="U6" s="32">
        <f t="shared" si="3"/>
        <v>2687</v>
      </c>
      <c r="V6" s="32">
        <f t="shared" si="3"/>
        <v>0.93</v>
      </c>
      <c r="W6" s="32">
        <f t="shared" si="3"/>
        <v>2889.25</v>
      </c>
      <c r="X6" s="33">
        <f>IF(X7="",NA(),X7)</f>
        <v>97.41</v>
      </c>
      <c r="Y6" s="33">
        <f t="shared" ref="Y6:AG6" si="4">IF(Y7="",NA(),Y7)</f>
        <v>98.31</v>
      </c>
      <c r="Z6" s="33">
        <f t="shared" si="4"/>
        <v>100.01</v>
      </c>
      <c r="AA6" s="33">
        <f t="shared" si="4"/>
        <v>100.02</v>
      </c>
      <c r="AB6" s="33">
        <f t="shared" si="4"/>
        <v>94.91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1835.56</v>
      </c>
      <c r="BK6" s="33">
        <f t="shared" si="7"/>
        <v>1716.82</v>
      </c>
      <c r="BL6" s="33">
        <f t="shared" si="7"/>
        <v>1554.05</v>
      </c>
      <c r="BM6" s="33">
        <f t="shared" si="7"/>
        <v>1671.86</v>
      </c>
      <c r="BN6" s="33">
        <f t="shared" si="7"/>
        <v>1673.47</v>
      </c>
      <c r="BO6" s="32" t="str">
        <f>IF(BO7="","",IF(BO7="-","【-】","【"&amp;SUBSTITUTE(TEXT(BO7,"#,##0.00"),"-","△")&amp;"】"))</f>
        <v>【1,457.06】</v>
      </c>
      <c r="BP6" s="33">
        <f>IF(BP7="",NA(),BP7)</f>
        <v>45.45</v>
      </c>
      <c r="BQ6" s="33">
        <f t="shared" ref="BQ6:BY6" si="8">IF(BQ7="",NA(),BQ7)</f>
        <v>47.64</v>
      </c>
      <c r="BR6" s="33">
        <f t="shared" si="8"/>
        <v>34.49</v>
      </c>
      <c r="BS6" s="33">
        <f t="shared" si="8"/>
        <v>41.06</v>
      </c>
      <c r="BT6" s="33">
        <f t="shared" si="8"/>
        <v>44.77</v>
      </c>
      <c r="BU6" s="33">
        <f t="shared" si="8"/>
        <v>52.89</v>
      </c>
      <c r="BV6" s="33">
        <f t="shared" si="8"/>
        <v>51.73</v>
      </c>
      <c r="BW6" s="33">
        <f t="shared" si="8"/>
        <v>53.01</v>
      </c>
      <c r="BX6" s="33">
        <f t="shared" si="8"/>
        <v>50.54</v>
      </c>
      <c r="BY6" s="33">
        <f t="shared" si="8"/>
        <v>49.22</v>
      </c>
      <c r="BZ6" s="32" t="str">
        <f>IF(BZ7="","",IF(BZ7="-","【-】","【"&amp;SUBSTITUTE(TEXT(BZ7,"#,##0.00"),"-","△")&amp;"】"))</f>
        <v>【64.73】</v>
      </c>
      <c r="CA6" s="33">
        <f>IF(CA7="",NA(),CA7)</f>
        <v>361</v>
      </c>
      <c r="CB6" s="33">
        <f t="shared" ref="CB6:CJ6" si="9">IF(CB7="",NA(),CB7)</f>
        <v>328.84</v>
      </c>
      <c r="CC6" s="33">
        <f t="shared" si="9"/>
        <v>340.89</v>
      </c>
      <c r="CD6" s="33">
        <f t="shared" si="9"/>
        <v>294.25</v>
      </c>
      <c r="CE6" s="33">
        <f t="shared" si="9"/>
        <v>290.67</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18.079999999999998</v>
      </c>
      <c r="CM6" s="33">
        <f t="shared" ref="CM6:CU6" si="10">IF(CM7="",NA(),CM7)</f>
        <v>20.75</v>
      </c>
      <c r="CN6" s="33">
        <f t="shared" si="10"/>
        <v>26.67</v>
      </c>
      <c r="CO6" s="33">
        <f t="shared" si="10"/>
        <v>30</v>
      </c>
      <c r="CP6" s="33">
        <f t="shared" si="10"/>
        <v>31.33</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31.82</v>
      </c>
      <c r="CX6" s="33">
        <f t="shared" ref="CX6:DF6" si="11">IF(CX7="",NA(),CX7)</f>
        <v>41.37</v>
      </c>
      <c r="CY6" s="33">
        <f t="shared" si="11"/>
        <v>42.54</v>
      </c>
      <c r="CZ6" s="33">
        <f t="shared" si="11"/>
        <v>43.6</v>
      </c>
      <c r="DA6" s="33">
        <f t="shared" si="11"/>
        <v>44.47</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0.22</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x14ac:dyDescent="0.15">
      <c r="A7" s="26"/>
      <c r="B7" s="35">
        <v>2015</v>
      </c>
      <c r="C7" s="35">
        <v>362077</v>
      </c>
      <c r="D7" s="35">
        <v>47</v>
      </c>
      <c r="E7" s="35">
        <v>17</v>
      </c>
      <c r="F7" s="35">
        <v>4</v>
      </c>
      <c r="G7" s="35">
        <v>0</v>
      </c>
      <c r="H7" s="35" t="s">
        <v>96</v>
      </c>
      <c r="I7" s="35" t="s">
        <v>97</v>
      </c>
      <c r="J7" s="35" t="s">
        <v>98</v>
      </c>
      <c r="K7" s="35" t="s">
        <v>99</v>
      </c>
      <c r="L7" s="35" t="s">
        <v>100</v>
      </c>
      <c r="M7" s="36" t="s">
        <v>101</v>
      </c>
      <c r="N7" s="36" t="s">
        <v>102</v>
      </c>
      <c r="O7" s="36">
        <v>8.77</v>
      </c>
      <c r="P7" s="36">
        <v>96.99</v>
      </c>
      <c r="Q7" s="36">
        <v>3130</v>
      </c>
      <c r="R7" s="36">
        <v>30860</v>
      </c>
      <c r="S7" s="36">
        <v>367.14</v>
      </c>
      <c r="T7" s="36">
        <v>84.06</v>
      </c>
      <c r="U7" s="36">
        <v>2687</v>
      </c>
      <c r="V7" s="36">
        <v>0.93</v>
      </c>
      <c r="W7" s="36">
        <v>2889.25</v>
      </c>
      <c r="X7" s="36">
        <v>97.41</v>
      </c>
      <c r="Y7" s="36">
        <v>98.31</v>
      </c>
      <c r="Z7" s="36">
        <v>100.01</v>
      </c>
      <c r="AA7" s="36">
        <v>100.02</v>
      </c>
      <c r="AB7" s="36">
        <v>94.91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1835.56</v>
      </c>
      <c r="BK7" s="36">
        <v>1716.82</v>
      </c>
      <c r="BL7" s="36">
        <v>1554.05</v>
      </c>
      <c r="BM7" s="36">
        <v>1671.86</v>
      </c>
      <c r="BN7" s="36">
        <v>1673.47</v>
      </c>
      <c r="BO7" s="36">
        <v>1457.06</v>
      </c>
      <c r="BP7" s="36">
        <v>45.45</v>
      </c>
      <c r="BQ7" s="36">
        <v>47.64</v>
      </c>
      <c r="BR7" s="36">
        <v>34.49</v>
      </c>
      <c r="BS7" s="36">
        <v>41.06</v>
      </c>
      <c r="BT7" s="36">
        <v>44.77</v>
      </c>
      <c r="BU7" s="36">
        <v>52.89</v>
      </c>
      <c r="BV7" s="36">
        <v>51.73</v>
      </c>
      <c r="BW7" s="36">
        <v>53.01</v>
      </c>
      <c r="BX7" s="36">
        <v>50.54</v>
      </c>
      <c r="BY7" s="36">
        <v>49.22</v>
      </c>
      <c r="BZ7" s="36">
        <v>64.73</v>
      </c>
      <c r="CA7" s="36">
        <v>361</v>
      </c>
      <c r="CB7" s="36">
        <v>328.84</v>
      </c>
      <c r="CC7" s="36">
        <v>340.89</v>
      </c>
      <c r="CD7" s="36">
        <v>294.25</v>
      </c>
      <c r="CE7" s="36">
        <v>290.67</v>
      </c>
      <c r="CF7" s="36">
        <v>300.52</v>
      </c>
      <c r="CG7" s="36">
        <v>310.47000000000003</v>
      </c>
      <c r="CH7" s="36">
        <v>299.39</v>
      </c>
      <c r="CI7" s="36">
        <v>320.36</v>
      </c>
      <c r="CJ7" s="36">
        <v>332.02</v>
      </c>
      <c r="CK7" s="36">
        <v>250.25</v>
      </c>
      <c r="CL7" s="36">
        <v>18.079999999999998</v>
      </c>
      <c r="CM7" s="36">
        <v>20.75</v>
      </c>
      <c r="CN7" s="36">
        <v>26.67</v>
      </c>
      <c r="CO7" s="36">
        <v>30</v>
      </c>
      <c r="CP7" s="36">
        <v>31.33</v>
      </c>
      <c r="CQ7" s="36">
        <v>36.799999999999997</v>
      </c>
      <c r="CR7" s="36">
        <v>36.67</v>
      </c>
      <c r="CS7" s="36">
        <v>36.200000000000003</v>
      </c>
      <c r="CT7" s="36">
        <v>34.74</v>
      </c>
      <c r="CU7" s="36">
        <v>36.65</v>
      </c>
      <c r="CV7" s="36">
        <v>40.31</v>
      </c>
      <c r="CW7" s="36">
        <v>31.82</v>
      </c>
      <c r="CX7" s="36">
        <v>41.37</v>
      </c>
      <c r="CY7" s="36">
        <v>42.54</v>
      </c>
      <c r="CZ7" s="36">
        <v>43.6</v>
      </c>
      <c r="DA7" s="36">
        <v>44.47</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0.22</v>
      </c>
      <c r="EI7" s="36">
        <v>0.05</v>
      </c>
      <c r="EJ7" s="36">
        <v>0.05</v>
      </c>
      <c r="EK7" s="36">
        <v>7.0000000000000007E-2</v>
      </c>
      <c r="EL7" s="36">
        <v>0.08</v>
      </c>
      <c r="EM7" s="36">
        <v>0.26</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2017-02-08T03:04:10Z</dcterms:created>
  <dcterms:modified xsi:type="dcterms:W3CDTF">2017-02-17T08:32:21Z</dcterms:modified>
  <cp:category/>
</cp:coreProperties>
</file>