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.KITAJIMA\Desktop\公営企業に係る「経営比較分析表」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<sst xmlns="http://schemas.openxmlformats.org/spreadsheetml/2006/main" count="226" uniqueCount="111">
  <si>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</si>
  <si>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</si>
  <si>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</si>
  <si>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</si>
  <si>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</si>
  <si>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</si>
  <si>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</si>
  <si>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</si>
  <si>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</si>
  <si>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</si>
  <si>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</si>
  <si>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</si>
  <si>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</si>
  <si>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</si>
  <si>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</si>
  <si>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</si>
  <si>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</si>
  <si>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</si>
  <si>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</si>
  <si>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</si>
  <si>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</si>
  <si>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</si>
  <si>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</si>
  <si>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</si>
  <si>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</si>
  <si>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</si>
  <si>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</si>
  <si>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</si>
  <si>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</si>
  <si>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</si>
  <si>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</si>
  <si>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</si>
  <si>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</si>
  <si>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</si>
  <si>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</si>
  <si>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</si>
  <si>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</si>
  <si>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</si>
  <si>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</si>
  <si>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</si>
  <si>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</si>
  <si>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</si>
  <si>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</si>
  <si>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</si>
  <si>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</si>
  <si>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</si>
  <si>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</si>
  <si>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</si>
  <si>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</si>
  <si>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</si>
  <si>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</si>
  <si>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</si>
  <si>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</si>
  <si>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</si>
  <si>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</si>
  <si>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</si>
  <si>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</si>
  <si>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</si>
  <si>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</si>
  <si>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</si>
  <si>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</si>
  <si>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</si>
  <si>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</si>
  <si>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</si>
  <si>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</si>
  <si>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</si>
  <si>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</si>
  <si>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</si>
  <si>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</si>
  <si>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</si>
  <si>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</si>
  <si>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</si>
  <si>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</si>
  <si>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</si>
  <si>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</si>
  <si>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</si>
  <si>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</si>
  <si>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</si>
  <si>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</si>
  <si>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</si>
  <si>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</si>
  <si>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</si>
  <si>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</si>
  <si>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</si>
  <si>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</si>
  <si>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</si>
  <si>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</si>
  <si>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</si>
  <si>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</si>
  <si>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</si>
  <si>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</si>
  <si>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</si>
  <si>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</si>
  <si>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</si>
  <si>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</si>
  <si>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</si>
  <si>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北島町</t>
  </si>
  <si>
    <t>法非適用</t>
  </si>
  <si>
    <t>下水道事業</t>
  </si>
  <si>
    <t>公共下水道</t>
  </si>
  <si>
    <t>Cb3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</si>
  <si>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</si>
  <si>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</si>
  <si>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</si>
  <si>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</si>
  <si>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</si>
  <si>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</si>
  <si>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</si>
  <si>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北島町公共下水道事業は現在設備投資の段階であり、普及率は9.97％とまだまだ低く、収益を確保する基盤が形成されておらず、一般会計繰入金に頼っており、収益的収支比率は低くなっている。しかし毎年度の供用開始区域の拡大に伴い、有収水量は増加しており、このため経費回収率・汚水処理原価は改善の傾向にある。</t>
    <phoneticPr fontId="4"/>
  </si>
  <si>
    <t>施設整備開始は平成１３年であり、経過年数は少なく、施設の老朽化は見られない。</t>
    <phoneticPr fontId="4"/>
  </si>
  <si>
    <t>収益確保のため、早期の普及率及び水洗化率の向上が喫緊の課題である。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</si>
</sst>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303920"/>
        <c:axId val="35330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0.28999999999999998</c:v>
                </c:pt>
                <c:pt idx="2">
                  <c:v>0.74</c:v>
                </c:pt>
                <c:pt idx="3">
                  <c:v>0.16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303920"/>
        <c:axId val="353303528"/>
      </c:lineChart>
      <c:dateAx>
        <c:axId val="35330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303528"/>
        <c:crosses val="autoZero"/>
        <c:auto val="1"/>
        <c:lblOffset val="100"/>
        <c:baseTimeUnit val="years"/>
      </c:dateAx>
      <c:valAx>
        <c:axId val="35330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30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154808"/>
        <c:axId val="35015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45.25</c:v>
                </c:pt>
                <c:pt idx="2">
                  <c:v>37.36</c:v>
                </c:pt>
                <c:pt idx="3">
                  <c:v>41.63</c:v>
                </c:pt>
                <c:pt idx="4">
                  <c:v>37.950000000000003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154808"/>
        <c:axId val="350155200"/>
      </c:lineChart>
      <c:dateAx>
        <c:axId val="350154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155200"/>
        <c:crosses val="autoZero"/>
        <c:auto val="1"/>
        <c:lblOffset val="100"/>
        <c:baseTimeUnit val="years"/>
      </c:dateAx>
      <c:valAx>
        <c:axId val="35015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154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40.909999999999997</c:v>
                </c:pt>
                <c:pt idx="1">
                  <c:v>37.799999999999997</c:v>
                </c:pt>
                <c:pt idx="2">
                  <c:v>41.71</c:v>
                </c:pt>
                <c:pt idx="3">
                  <c:v>45.55</c:v>
                </c:pt>
                <c:pt idx="4">
                  <c:v>41.87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156376"/>
        <c:axId val="35015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68.540000000000006</c:v>
                </c:pt>
                <c:pt idx="2">
                  <c:v>61.85</c:v>
                </c:pt>
                <c:pt idx="3">
                  <c:v>66.33</c:v>
                </c:pt>
                <c:pt idx="4">
                  <c:v>63.25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156376"/>
        <c:axId val="350156768"/>
      </c:lineChart>
      <c:dateAx>
        <c:axId val="35015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156768"/>
        <c:crosses val="autoZero"/>
        <c:auto val="1"/>
        <c:lblOffset val="100"/>
        <c:baseTimeUnit val="years"/>
      </c:dateAx>
      <c:valAx>
        <c:axId val="35015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15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83.68</c:v>
                </c:pt>
                <c:pt idx="1">
                  <c:v>73</c:v>
                </c:pt>
                <c:pt idx="2">
                  <c:v>72.010000000000005</c:v>
                </c:pt>
                <c:pt idx="3">
                  <c:v>61.9</c:v>
                </c:pt>
                <c:pt idx="4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304312"/>
        <c:axId val="35330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304312"/>
        <c:axId val="353304704"/>
      </c:lineChart>
      <c:dateAx>
        <c:axId val="353304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304704"/>
        <c:crosses val="autoZero"/>
        <c:auto val="1"/>
        <c:lblOffset val="100"/>
        <c:baseTimeUnit val="years"/>
      </c:dateAx>
      <c:valAx>
        <c:axId val="35330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304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253152"/>
        <c:axId val="35225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53152"/>
        <c:axId val="352253544"/>
      </c:lineChart>
      <c:dateAx>
        <c:axId val="35225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253544"/>
        <c:crosses val="autoZero"/>
        <c:auto val="1"/>
        <c:lblOffset val="100"/>
        <c:baseTimeUnit val="years"/>
      </c:dateAx>
      <c:valAx>
        <c:axId val="35225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225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254720"/>
        <c:axId val="352255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54720"/>
        <c:axId val="352255112"/>
      </c:lineChart>
      <c:dateAx>
        <c:axId val="3522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255112"/>
        <c:crosses val="autoZero"/>
        <c:auto val="1"/>
        <c:lblOffset val="100"/>
        <c:baseTimeUnit val="years"/>
      </c:dateAx>
      <c:valAx>
        <c:axId val="352255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22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256288"/>
        <c:axId val="35225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56288"/>
        <c:axId val="352256680"/>
      </c:lineChart>
      <c:dateAx>
        <c:axId val="35225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256680"/>
        <c:crosses val="autoZero"/>
        <c:auto val="1"/>
        <c:lblOffset val="100"/>
        <c:baseTimeUnit val="years"/>
      </c:dateAx>
      <c:valAx>
        <c:axId val="35225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225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93624"/>
        <c:axId val="34059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593624"/>
        <c:axId val="340594016"/>
      </c:lineChart>
      <c:dateAx>
        <c:axId val="340593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594016"/>
        <c:crosses val="autoZero"/>
        <c:auto val="1"/>
        <c:lblOffset val="100"/>
        <c:baseTimeUnit val="years"/>
      </c:dateAx>
      <c:valAx>
        <c:axId val="34059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593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58.2</c:v>
                </c:pt>
                <c:pt idx="1">
                  <c:v>34.49</c:v>
                </c:pt>
                <c:pt idx="2">
                  <c:v>17.920000000000002</c:v>
                </c:pt>
                <c:pt idx="3">
                  <c:v>15.7</c:v>
                </c:pt>
                <c:pt idx="4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95192"/>
        <c:axId val="34059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1707.82</c:v>
                </c:pt>
                <c:pt idx="2">
                  <c:v>1853.46</c:v>
                </c:pt>
                <c:pt idx="3">
                  <c:v>1315.67</c:v>
                </c:pt>
                <c:pt idx="4">
                  <c:v>1862.51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595192"/>
        <c:axId val="340595584"/>
      </c:lineChart>
      <c:dateAx>
        <c:axId val="340595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595584"/>
        <c:crosses val="autoZero"/>
        <c:auto val="1"/>
        <c:lblOffset val="100"/>
        <c:baseTimeUnit val="years"/>
      </c:dateAx>
      <c:valAx>
        <c:axId val="34059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595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14.54</c:v>
                </c:pt>
                <c:pt idx="1">
                  <c:v>25.24</c:v>
                </c:pt>
                <c:pt idx="2">
                  <c:v>38.020000000000003</c:v>
                </c:pt>
                <c:pt idx="3">
                  <c:v>45.84</c:v>
                </c:pt>
                <c:pt idx="4">
                  <c:v>52.36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151672"/>
        <c:axId val="35015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48.1</c:v>
                </c:pt>
                <c:pt idx="2">
                  <c:v>45.22</c:v>
                </c:pt>
                <c:pt idx="3">
                  <c:v>60.78</c:v>
                </c:pt>
                <c:pt idx="4">
                  <c:v>53.03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151672"/>
        <c:axId val="350152064"/>
      </c:lineChart>
      <c:dateAx>
        <c:axId val="350151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152064"/>
        <c:crosses val="autoZero"/>
        <c:auto val="1"/>
        <c:lblOffset val="100"/>
        <c:baseTimeUnit val="years"/>
      </c:dateAx>
      <c:valAx>
        <c:axId val="35015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151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1181.57</c:v>
                </c:pt>
                <c:pt idx="1">
                  <c:v>658.64</c:v>
                </c:pt>
                <c:pt idx="2">
                  <c:v>474.18</c:v>
                </c:pt>
                <c:pt idx="3">
                  <c:v>394.94</c:v>
                </c:pt>
                <c:pt idx="4">
                  <c:v>343.46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153240"/>
        <c:axId val="35015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275.68</c:v>
                </c:pt>
                <c:pt idx="2">
                  <c:v>290.39999999999998</c:v>
                </c:pt>
                <c:pt idx="3">
                  <c:v>276.26</c:v>
                </c:pt>
                <c:pt idx="4">
                  <c:v>250.86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153240"/>
        <c:axId val="350153632"/>
      </c:lineChart>
      <c:dateAx>
        <c:axId val="350153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153632"/>
        <c:crosses val="autoZero"/>
        <c:auto val="1"/>
        <c:lblOffset val="100"/>
        <c:baseTimeUnit val="years"/>
      </c:dateAx>
      <c:valAx>
        <c:axId val="35015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153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F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北島町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Cb3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23004</v>
      </c>
      <c r="AM8" s="64"/>
      <c r="AN8" s="64"/>
      <c r="AO8" s="64"/>
      <c r="AP8" s="64"/>
      <c r="AQ8" s="64"/>
      <c r="AR8" s="64"/>
      <c r="AS8" s="64"/>
      <c r="AT8" s="63">
        <f>データ!S6</f>
        <v>8.74</v>
      </c>
      <c r="AU8" s="63"/>
      <c r="AV8" s="63"/>
      <c r="AW8" s="63"/>
      <c r="AX8" s="63"/>
      <c r="AY8" s="63"/>
      <c r="AZ8" s="63"/>
      <c r="BA8" s="63"/>
      <c r="BB8" s="63">
        <f>データ!T6</f>
        <v>2632.04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9.9700000000000006</v>
      </c>
      <c r="Q10" s="63"/>
      <c r="R10" s="63"/>
      <c r="S10" s="63"/>
      <c r="T10" s="63"/>
      <c r="U10" s="63"/>
      <c r="V10" s="63"/>
      <c r="W10" s="63">
        <f>データ!P6</f>
        <v>100.92</v>
      </c>
      <c r="X10" s="63"/>
      <c r="Y10" s="63"/>
      <c r="Z10" s="63"/>
      <c r="AA10" s="63"/>
      <c r="AB10" s="63"/>
      <c r="AC10" s="63"/>
      <c r="AD10" s="64">
        <f>データ!Q6</f>
        <v>3080</v>
      </c>
      <c r="AE10" s="64"/>
      <c r="AF10" s="64"/>
      <c r="AG10" s="64"/>
      <c r="AH10" s="64"/>
      <c r="AI10" s="64"/>
      <c r="AJ10" s="64"/>
      <c r="AK10" s="2"/>
      <c r="AL10" s="64">
        <f>データ!U6</f>
        <v>2293</v>
      </c>
      <c r="AM10" s="64"/>
      <c r="AN10" s="64"/>
      <c r="AO10" s="64"/>
      <c r="AP10" s="64"/>
      <c r="AQ10" s="64"/>
      <c r="AR10" s="64"/>
      <c r="AS10" s="64"/>
      <c r="AT10" s="63">
        <f>データ!V6</f>
        <v>0.41</v>
      </c>
      <c r="AU10" s="63"/>
      <c r="AV10" s="63"/>
      <c r="AW10" s="63"/>
      <c r="AX10" s="63"/>
      <c r="AY10" s="63"/>
      <c r="AZ10" s="63"/>
      <c r="BA10" s="63"/>
      <c r="BB10" s="63">
        <f>データ!W6</f>
        <v>5592.68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364029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徳島県　北島町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9.9700000000000006</v>
      </c>
      <c r="P6" s="32">
        <f t="shared" si="3"/>
        <v>100.92</v>
      </c>
      <c r="Q6" s="32">
        <f t="shared" si="3"/>
        <v>3080</v>
      </c>
      <c r="R6" s="32">
        <f t="shared" si="3"/>
        <v>23004</v>
      </c>
      <c r="S6" s="32">
        <f t="shared" si="3"/>
        <v>8.74</v>
      </c>
      <c r="T6" s="32">
        <f t="shared" si="3"/>
        <v>2632.04</v>
      </c>
      <c r="U6" s="32">
        <f t="shared" si="3"/>
        <v>2293</v>
      </c>
      <c r="V6" s="32">
        <f t="shared" si="3"/>
        <v>0.41</v>
      </c>
      <c r="W6" s="32">
        <f t="shared" si="3"/>
        <v>5592.68</v>
      </c>
      <c r="X6" s="33">
        <f>IF(X7="",NA(),X7)</f>
        <v>83.68</v>
      </c>
      <c r="Y6" s="33">
        <f t="shared" ref="Y6:AG6" si="4">IF(Y7="",NA(),Y7)</f>
        <v>73</v>
      </c>
      <c r="Z6" s="33">
        <f t="shared" si="4"/>
        <v>72.010000000000005</v>
      </c>
      <c r="AA6" s="33">
        <f t="shared" si="4"/>
        <v>61.9</v>
      </c>
      <c r="AB6" s="33">
        <f t="shared" si="4"/>
        <v>79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58.2</v>
      </c>
      <c r="BF6" s="33">
        <f t="shared" ref="BF6:BN6" si="7">IF(BF7="",NA(),BF7)</f>
        <v>34.49</v>
      </c>
      <c r="BG6" s="33">
        <f t="shared" si="7"/>
        <v>17.920000000000002</v>
      </c>
      <c r="BH6" s="33">
        <f t="shared" si="7"/>
        <v>15.7</v>
      </c>
      <c r="BI6" s="33">
        <f t="shared" si="7"/>
        <v>0.27</v>
      </c>
      <c r="BJ6" s="33">
        <f t="shared" si="7"/>
        <v>1749.66</v>
      </c>
      <c r="BK6" s="33">
        <f t="shared" si="7"/>
        <v>1707.82</v>
      </c>
      <c r="BL6" s="33">
        <f t="shared" si="7"/>
        <v>1853.46</v>
      </c>
      <c r="BM6" s="33">
        <f t="shared" si="7"/>
        <v>1315.67</v>
      </c>
      <c r="BN6" s="33">
        <f t="shared" si="7"/>
        <v>1862.51</v>
      </c>
      <c r="BO6" s="32" t="str">
        <f>IF(BO7="","",IF(BO7="-","【-】","【"&amp;SUBSTITUTE(TEXT(BO7,"#,##0.00"),"-","△")&amp;"】"))</f>
        <v>【763.62】</v>
      </c>
      <c r="BP6" s="33">
        <f>IF(BP7="",NA(),BP7)</f>
        <v>14.54</v>
      </c>
      <c r="BQ6" s="33">
        <f t="shared" ref="BQ6:BY6" si="8">IF(BQ7="",NA(),BQ7)</f>
        <v>25.24</v>
      </c>
      <c r="BR6" s="33">
        <f t="shared" si="8"/>
        <v>38.020000000000003</v>
      </c>
      <c r="BS6" s="33">
        <f t="shared" si="8"/>
        <v>45.84</v>
      </c>
      <c r="BT6" s="33">
        <f t="shared" si="8"/>
        <v>52.36</v>
      </c>
      <c r="BU6" s="33">
        <f t="shared" si="8"/>
        <v>54.46</v>
      </c>
      <c r="BV6" s="33">
        <f t="shared" si="8"/>
        <v>48.1</v>
      </c>
      <c r="BW6" s="33">
        <f t="shared" si="8"/>
        <v>45.22</v>
      </c>
      <c r="BX6" s="33">
        <f t="shared" si="8"/>
        <v>60.78</v>
      </c>
      <c r="BY6" s="33">
        <f t="shared" si="8"/>
        <v>53.03</v>
      </c>
      <c r="BZ6" s="32" t="str">
        <f>IF(BZ7="","",IF(BZ7="-","【-】","【"&amp;SUBSTITUTE(TEXT(BZ7,"#,##0.00"),"-","△")&amp;"】"))</f>
        <v>【98.53】</v>
      </c>
      <c r="CA6" s="33">
        <f>IF(CA7="",NA(),CA7)</f>
        <v>1181.57</v>
      </c>
      <c r="CB6" s="33">
        <f t="shared" ref="CB6:CJ6" si="9">IF(CB7="",NA(),CB7)</f>
        <v>658.64</v>
      </c>
      <c r="CC6" s="33">
        <f t="shared" si="9"/>
        <v>474.18</v>
      </c>
      <c r="CD6" s="33">
        <f t="shared" si="9"/>
        <v>394.94</v>
      </c>
      <c r="CE6" s="33">
        <f t="shared" si="9"/>
        <v>343.46</v>
      </c>
      <c r="CF6" s="33">
        <f t="shared" si="9"/>
        <v>293.08999999999997</v>
      </c>
      <c r="CG6" s="33">
        <f t="shared" si="9"/>
        <v>275.68</v>
      </c>
      <c r="CH6" s="33">
        <f t="shared" si="9"/>
        <v>290.39999999999998</v>
      </c>
      <c r="CI6" s="33">
        <f t="shared" si="9"/>
        <v>276.26</v>
      </c>
      <c r="CJ6" s="33">
        <f t="shared" si="9"/>
        <v>250.86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38.950000000000003</v>
      </c>
      <c r="CR6" s="33">
        <f t="shared" si="10"/>
        <v>45.25</v>
      </c>
      <c r="CS6" s="33">
        <f t="shared" si="10"/>
        <v>37.36</v>
      </c>
      <c r="CT6" s="33">
        <f t="shared" si="10"/>
        <v>41.63</v>
      </c>
      <c r="CU6" s="33">
        <f t="shared" si="10"/>
        <v>37.950000000000003</v>
      </c>
      <c r="CV6" s="32" t="str">
        <f>IF(CV7="","",IF(CV7="-","【-】","【"&amp;SUBSTITUTE(TEXT(CV7,"#,##0.00"),"-","△")&amp;"】"))</f>
        <v>【60.01】</v>
      </c>
      <c r="CW6" s="33">
        <f>IF(CW7="",NA(),CW7)</f>
        <v>40.909999999999997</v>
      </c>
      <c r="CX6" s="33">
        <f t="shared" ref="CX6:DF6" si="11">IF(CX7="",NA(),CX7)</f>
        <v>37.799999999999997</v>
      </c>
      <c r="CY6" s="33">
        <f t="shared" si="11"/>
        <v>41.71</v>
      </c>
      <c r="CZ6" s="33">
        <f t="shared" si="11"/>
        <v>45.55</v>
      </c>
      <c r="DA6" s="33">
        <f t="shared" si="11"/>
        <v>41.87</v>
      </c>
      <c r="DB6" s="33">
        <f t="shared" si="11"/>
        <v>65.599999999999994</v>
      </c>
      <c r="DC6" s="33">
        <f t="shared" si="11"/>
        <v>68.540000000000006</v>
      </c>
      <c r="DD6" s="33">
        <f t="shared" si="11"/>
        <v>61.85</v>
      </c>
      <c r="DE6" s="33">
        <f t="shared" si="11"/>
        <v>66.33</v>
      </c>
      <c r="DF6" s="33">
        <f t="shared" si="11"/>
        <v>63.25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0.28999999999999998</v>
      </c>
      <c r="EK6" s="33">
        <f t="shared" si="14"/>
        <v>0.74</v>
      </c>
      <c r="EL6" s="33">
        <f t="shared" si="14"/>
        <v>0.16</v>
      </c>
      <c r="EM6" s="33">
        <f t="shared" si="14"/>
        <v>0.01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364029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9.9700000000000006</v>
      </c>
      <c r="P7" s="36">
        <v>100.92</v>
      </c>
      <c r="Q7" s="36">
        <v>3080</v>
      </c>
      <c r="R7" s="36">
        <v>23004</v>
      </c>
      <c r="S7" s="36">
        <v>8.74</v>
      </c>
      <c r="T7" s="36">
        <v>2632.04</v>
      </c>
      <c r="U7" s="36">
        <v>2293</v>
      </c>
      <c r="V7" s="36">
        <v>0.41</v>
      </c>
      <c r="W7" s="36">
        <v>5592.68</v>
      </c>
      <c r="X7" s="36">
        <v>83.68</v>
      </c>
      <c r="Y7" s="36">
        <v>73</v>
      </c>
      <c r="Z7" s="36">
        <v>72.010000000000005</v>
      </c>
      <c r="AA7" s="36">
        <v>61.9</v>
      </c>
      <c r="AB7" s="36">
        <v>79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58.2</v>
      </c>
      <c r="BF7" s="36">
        <v>34.49</v>
      </c>
      <c r="BG7" s="36">
        <v>17.920000000000002</v>
      </c>
      <c r="BH7" s="36">
        <v>15.7</v>
      </c>
      <c r="BI7" s="36">
        <v>0.27</v>
      </c>
      <c r="BJ7" s="36">
        <v>1749.66</v>
      </c>
      <c r="BK7" s="36">
        <v>1707.82</v>
      </c>
      <c r="BL7" s="36">
        <v>1853.46</v>
      </c>
      <c r="BM7" s="36">
        <v>1315.67</v>
      </c>
      <c r="BN7" s="36">
        <v>1862.51</v>
      </c>
      <c r="BO7" s="36">
        <v>763.62</v>
      </c>
      <c r="BP7" s="36">
        <v>14.54</v>
      </c>
      <c r="BQ7" s="36">
        <v>25.24</v>
      </c>
      <c r="BR7" s="36">
        <v>38.020000000000003</v>
      </c>
      <c r="BS7" s="36">
        <v>45.84</v>
      </c>
      <c r="BT7" s="36">
        <v>52.36</v>
      </c>
      <c r="BU7" s="36">
        <v>54.46</v>
      </c>
      <c r="BV7" s="36">
        <v>48.1</v>
      </c>
      <c r="BW7" s="36">
        <v>45.22</v>
      </c>
      <c r="BX7" s="36">
        <v>60.78</v>
      </c>
      <c r="BY7" s="36">
        <v>53.03</v>
      </c>
      <c r="BZ7" s="36">
        <v>98.53</v>
      </c>
      <c r="CA7" s="36">
        <v>1181.57</v>
      </c>
      <c r="CB7" s="36">
        <v>658.64</v>
      </c>
      <c r="CC7" s="36">
        <v>474.18</v>
      </c>
      <c r="CD7" s="36">
        <v>394.94</v>
      </c>
      <c r="CE7" s="36">
        <v>343.46</v>
      </c>
      <c r="CF7" s="36">
        <v>293.08999999999997</v>
      </c>
      <c r="CG7" s="36">
        <v>275.68</v>
      </c>
      <c r="CH7" s="36">
        <v>290.39999999999998</v>
      </c>
      <c r="CI7" s="36">
        <v>276.26</v>
      </c>
      <c r="CJ7" s="36">
        <v>250.86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38.950000000000003</v>
      </c>
      <c r="CR7" s="36">
        <v>45.25</v>
      </c>
      <c r="CS7" s="36">
        <v>37.36</v>
      </c>
      <c r="CT7" s="36">
        <v>41.63</v>
      </c>
      <c r="CU7" s="36">
        <v>37.950000000000003</v>
      </c>
      <c r="CV7" s="36">
        <v>60.01</v>
      </c>
      <c r="CW7" s="36">
        <v>40.909999999999997</v>
      </c>
      <c r="CX7" s="36">
        <v>37.799999999999997</v>
      </c>
      <c r="CY7" s="36">
        <v>41.71</v>
      </c>
      <c r="CZ7" s="36">
        <v>45.55</v>
      </c>
      <c r="DA7" s="36">
        <v>41.87</v>
      </c>
      <c r="DB7" s="36">
        <v>65.599999999999994</v>
      </c>
      <c r="DC7" s="36">
        <v>68.540000000000006</v>
      </c>
      <c r="DD7" s="36">
        <v>61.85</v>
      </c>
      <c r="DE7" s="36">
        <v>66.33</v>
      </c>
      <c r="DF7" s="36">
        <v>63.25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0.28999999999999998</v>
      </c>
      <c r="EK7" s="36">
        <v>0.74</v>
      </c>
      <c r="EL7" s="36">
        <v>0.16</v>
      </c>
      <c r="EM7" s="36">
        <v>0.01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一般ユーザ</cp:lastModifiedBy>
  <dcterms:created xsi:type="dcterms:W3CDTF">2017-02-08T02:54:09Z</dcterms:created>
  <dcterms:modified xsi:type="dcterms:W3CDTF">2017-02-13T00:47:12Z</dcterms:modified>
  <cp:category/>
</cp:coreProperties>
</file>