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eno.mitsunori\Desktop\"/>
    </mc:Choice>
  </mc:AlternateContent>
  <workbookProtection workbookPassword="864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P6" i="5"/>
  <c r="W10" i="4" s="1"/>
  <c r="O6" i="5"/>
  <c r="P10" i="4" s="1"/>
  <c r="N6" i="5"/>
  <c r="M6" i="5"/>
  <c r="L6" i="5"/>
  <c r="K6" i="5"/>
  <c r="P8" i="4" s="1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I10" i="4"/>
  <c r="B10" i="4"/>
  <c r="AL8" i="4"/>
  <c r="W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<sst xmlns="http://schemas.openxmlformats.org/spreadsheetml/2006/main" count="221" uniqueCount="111">
  <si>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</si>
  <si>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</si>
  <si>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</si>
  <si>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</si>
  <si>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</si>
  <si>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</si>
  <si>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</si>
  <si>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</si>
  <si>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</si>
  <si>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</si>
  <si>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</si>
  <si>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</si>
  <si>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</si>
  <si>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</si>
  <si>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</si>
  <si>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</si>
  <si>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</si>
  <si>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</si>
  <si>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</si>
  <si>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</si>
  <si>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</si>
  <si>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</si>
  <si>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</si>
  <si>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</si>
  <si>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</si>
  <si>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</si>
  <si>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</si>
  <si>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</si>
  <si>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</si>
  <si>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</si>
  <si>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</si>
  <si>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</si>
  <si>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</si>
  <si>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</si>
  <si>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</si>
  <si>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</si>
  <si>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</si>
  <si>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</si>
  <si>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</si>
  <si>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</si>
  <si>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</si>
  <si>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</si>
  <si>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</si>
  <si>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</si>
  <si>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</si>
  <si>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</si>
  <si>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</si>
  <si>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</si>
  <si>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</si>
  <si>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</si>
  <si>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</si>
  <si>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</si>
  <si>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</si>
  <si>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</si>
  <si>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</si>
  <si>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</si>
  <si>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</si>
  <si>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</si>
  <si>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</si>
  <si>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</si>
  <si>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</si>
  <si>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</si>
  <si>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</si>
  <si>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</si>
  <si>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</si>
  <si>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</si>
  <si>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</si>
  <si>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</si>
  <si>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</si>
  <si>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</si>
  <si>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</si>
  <si>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</si>
  <si>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</si>
  <si>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</si>
  <si>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</si>
  <si>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</si>
  <si>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</si>
  <si>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</si>
  <si>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</si>
  <si>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</si>
  <si>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</si>
  <si>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</si>
  <si>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</si>
  <si>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</si>
  <si>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</si>
  <si>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</si>
  <si>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</si>
  <si>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</si>
  <si>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</si>
  <si>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</si>
  <si>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</si>
  <si>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</si>
  <si>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</si>
  <si>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</si>
  <si>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</si>
  <si>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</si>
  <si>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徳島県　美波町</t>
  </si>
  <si>
    <t>法非適用</t>
  </si>
  <si>
    <t>下水道事業</t>
  </si>
  <si>
    <t>公共下水道</t>
  </si>
  <si>
    <t>Cc3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</si>
  <si>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</si>
  <si>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</si>
  <si>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</si>
  <si>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</si>
  <si>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</si>
  <si>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</si>
  <si>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</si>
  <si>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経常収支比率は100％以上であり、健全である。しかし、使用料以外の収入である一般会計からの繰入金に依存している。
　平成25年度までは、経費回収率は100％であり、汚水処理原価も低く抑えられてきた。平成26年度に汚泥処理費用が発生したため、効率性が低下した。平成27年度は、汚泥処理費用が発生していないため、経費回収率が改善している。
　施設利用率は類似団体と比較して低い。その反面、水洗化率は比較的良く、年々増加している。</t>
    <phoneticPr fontId="4"/>
  </si>
  <si>
    <t>　供用開始が平成１７年と新しいため、管渠の更新、老朽化対策は、今のところ必要とされていない。</t>
    <phoneticPr fontId="4"/>
  </si>
  <si>
    <t>　おおむね健全であると認められる。しかし、一般会計からの繰入金に依存しているため、効率的な経営に努める必要がある。
　施設の処理能力に余裕があるため、汚水処理エリアを広げていく必要がある。
　計画的な汚泥処理に取り組む必要がある。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</si>
</sst>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112"/>
        <c:axId val="2047912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0.18</c:v>
                </c:pt>
                <c:pt idx="1">
                  <c:v>0.18</c:v>
                </c:pt>
                <c:pt idx="2">
                  <c:v>0.19</c:v>
                </c:pt>
                <c:pt idx="3">
                  <c:v>0.16</c:v>
                </c:pt>
                <c:pt idx="4">
                  <c:v>0.33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112"/>
        <c:axId val="204791288"/>
      </c:lineChart>
      <c:dateAx>
        <c:axId val="204790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4791288"/>
        <c:crosses val="autoZero"/>
        <c:auto val="1"/>
        <c:lblOffset val="100"/>
        <c:baseTimeUnit val="years"/>
      </c:dateAx>
      <c:valAx>
        <c:axId val="2047912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24.3</c:v>
                </c:pt>
                <c:pt idx="1">
                  <c:v>23.97</c:v>
                </c:pt>
                <c:pt idx="2">
                  <c:v>23.38</c:v>
                </c:pt>
                <c:pt idx="3">
                  <c:v>23.38</c:v>
                </c:pt>
                <c:pt idx="4">
                  <c:v>22.53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038280"/>
        <c:axId val="2100386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38.950000000000003</c:v>
                </c:pt>
                <c:pt idx="1">
                  <c:v>40.07</c:v>
                </c:pt>
                <c:pt idx="2">
                  <c:v>39.92</c:v>
                </c:pt>
                <c:pt idx="3">
                  <c:v>41.63</c:v>
                </c:pt>
                <c:pt idx="4">
                  <c:v>44.89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038280"/>
        <c:axId val="210038672"/>
      </c:lineChart>
      <c:dateAx>
        <c:axId val="2100382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0038672"/>
        <c:crosses val="autoZero"/>
        <c:auto val="1"/>
        <c:lblOffset val="100"/>
        <c:baseTimeUnit val="years"/>
      </c:dateAx>
      <c:valAx>
        <c:axId val="2100386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0038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72.61</c:v>
                </c:pt>
                <c:pt idx="1">
                  <c:v>71.75</c:v>
                </c:pt>
                <c:pt idx="2">
                  <c:v>75.19</c:v>
                </c:pt>
                <c:pt idx="3">
                  <c:v>76.739999999999995</c:v>
                </c:pt>
                <c:pt idx="4">
                  <c:v>76.98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039848"/>
        <c:axId val="210040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65.599999999999994</c:v>
                </c:pt>
                <c:pt idx="1">
                  <c:v>66</c:v>
                </c:pt>
                <c:pt idx="2">
                  <c:v>65.86</c:v>
                </c:pt>
                <c:pt idx="3">
                  <c:v>66.33</c:v>
                </c:pt>
                <c:pt idx="4">
                  <c:v>64.89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039848"/>
        <c:axId val="210040240"/>
      </c:lineChart>
      <c:dateAx>
        <c:axId val="2100398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0040240"/>
        <c:crosses val="autoZero"/>
        <c:auto val="1"/>
        <c:lblOffset val="100"/>
        <c:baseTimeUnit val="years"/>
      </c:dateAx>
      <c:valAx>
        <c:axId val="210040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00398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102.12</c:v>
                </c:pt>
                <c:pt idx="1">
                  <c:v>103.14</c:v>
                </c:pt>
                <c:pt idx="2">
                  <c:v>104.02</c:v>
                </c:pt>
                <c:pt idx="3">
                  <c:v>105.2</c:v>
                </c:pt>
                <c:pt idx="4">
                  <c:v>103.65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896"/>
        <c:axId val="2047916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896"/>
        <c:axId val="204791680"/>
      </c:lineChart>
      <c:dateAx>
        <c:axId val="2047908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4791680"/>
        <c:crosses val="autoZero"/>
        <c:auto val="1"/>
        <c:lblOffset val="100"/>
        <c:baseTimeUnit val="years"/>
      </c:dateAx>
      <c:valAx>
        <c:axId val="2047916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430848"/>
        <c:axId val="209482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430848"/>
        <c:axId val="209482104"/>
      </c:lineChart>
      <c:dateAx>
        <c:axId val="2034308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9482104"/>
        <c:crosses val="autoZero"/>
        <c:auto val="1"/>
        <c:lblOffset val="100"/>
        <c:baseTimeUnit val="years"/>
      </c:dateAx>
      <c:valAx>
        <c:axId val="2094821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34308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483280"/>
        <c:axId val="2094836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483280"/>
        <c:axId val="209483672"/>
      </c:lineChart>
      <c:dateAx>
        <c:axId val="2094832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9483672"/>
        <c:crosses val="autoZero"/>
        <c:auto val="1"/>
        <c:lblOffset val="100"/>
        <c:baseTimeUnit val="years"/>
      </c:dateAx>
      <c:valAx>
        <c:axId val="2094836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9483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525912"/>
        <c:axId val="209526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525912"/>
        <c:axId val="209526304"/>
      </c:lineChart>
      <c:dateAx>
        <c:axId val="2095259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9526304"/>
        <c:crosses val="autoZero"/>
        <c:auto val="1"/>
        <c:lblOffset val="100"/>
        <c:baseTimeUnit val="years"/>
      </c:dateAx>
      <c:valAx>
        <c:axId val="209526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95259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527480"/>
        <c:axId val="209527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527480"/>
        <c:axId val="209527872"/>
      </c:lineChart>
      <c:dateAx>
        <c:axId val="2095274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9527872"/>
        <c:crosses val="autoZero"/>
        <c:auto val="1"/>
        <c:lblOffset val="100"/>
        <c:baseTimeUnit val="years"/>
      </c:dateAx>
      <c:valAx>
        <c:axId val="209527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95274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658296"/>
        <c:axId val="2096586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1749.66</c:v>
                </c:pt>
                <c:pt idx="1">
                  <c:v>1574.53</c:v>
                </c:pt>
                <c:pt idx="2">
                  <c:v>1506.51</c:v>
                </c:pt>
                <c:pt idx="3">
                  <c:v>1315.67</c:v>
                </c:pt>
                <c:pt idx="4">
                  <c:v>1240.1600000000001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658296"/>
        <c:axId val="209658688"/>
      </c:lineChart>
      <c:dateAx>
        <c:axId val="2096582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9658688"/>
        <c:crosses val="autoZero"/>
        <c:auto val="1"/>
        <c:lblOffset val="100"/>
        <c:baseTimeUnit val="years"/>
      </c:dateAx>
      <c:valAx>
        <c:axId val="2096586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96582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116.99</c:v>
                </c:pt>
                <c:pt idx="1">
                  <c:v>127.17</c:v>
                </c:pt>
                <c:pt idx="2">
                  <c:v>138.47</c:v>
                </c:pt>
                <c:pt idx="3">
                  <c:v>87.22</c:v>
                </c:pt>
                <c:pt idx="4">
                  <c:v>130.03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659864"/>
        <c:axId val="2096602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54.46</c:v>
                </c:pt>
                <c:pt idx="1">
                  <c:v>57.36</c:v>
                </c:pt>
                <c:pt idx="2">
                  <c:v>57.33</c:v>
                </c:pt>
                <c:pt idx="3">
                  <c:v>60.78</c:v>
                </c:pt>
                <c:pt idx="4">
                  <c:v>60.17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659864"/>
        <c:axId val="209660256"/>
      </c:lineChart>
      <c:dateAx>
        <c:axId val="2096598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9660256"/>
        <c:crosses val="autoZero"/>
        <c:auto val="1"/>
        <c:lblOffset val="100"/>
        <c:baseTimeUnit val="years"/>
      </c:dateAx>
      <c:valAx>
        <c:axId val="2096602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96598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114.46</c:v>
                </c:pt>
                <c:pt idx="1">
                  <c:v>105.5</c:v>
                </c:pt>
                <c:pt idx="2">
                  <c:v>97.11</c:v>
                </c:pt>
                <c:pt idx="3">
                  <c:v>159.36000000000001</c:v>
                </c:pt>
                <c:pt idx="4">
                  <c:v>107.49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661432"/>
        <c:axId val="209661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293.08999999999997</c:v>
                </c:pt>
                <c:pt idx="1">
                  <c:v>279.91000000000003</c:v>
                </c:pt>
                <c:pt idx="2">
                  <c:v>284.52999999999997</c:v>
                </c:pt>
                <c:pt idx="3">
                  <c:v>276.26</c:v>
                </c:pt>
                <c:pt idx="4">
                  <c:v>281.52999999999997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661432"/>
        <c:axId val="209661824"/>
      </c:lineChart>
      <c:dateAx>
        <c:axId val="209661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9661824"/>
        <c:crosses val="autoZero"/>
        <c:auto val="1"/>
        <c:lblOffset val="100"/>
        <c:baseTimeUnit val="years"/>
      </c:dateAx>
      <c:valAx>
        <c:axId val="209661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9661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【763.62】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【94.73】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【139.70】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【98.53】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zoomScaleNormal="100" workbookViewId="0"/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徳島県　美波町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公共下水道</v>
      </c>
      <c r="Q8" s="70"/>
      <c r="R8" s="70"/>
      <c r="S8" s="70"/>
      <c r="T8" s="70"/>
      <c r="U8" s="70"/>
      <c r="V8" s="70"/>
      <c r="W8" s="70" t="str">
        <f>データ!L6</f>
        <v>Cc3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7315</v>
      </c>
      <c r="AM8" s="64"/>
      <c r="AN8" s="64"/>
      <c r="AO8" s="64"/>
      <c r="AP8" s="64"/>
      <c r="AQ8" s="64"/>
      <c r="AR8" s="64"/>
      <c r="AS8" s="64"/>
      <c r="AT8" s="63">
        <f>データ!S6</f>
        <v>140.80000000000001</v>
      </c>
      <c r="AU8" s="63"/>
      <c r="AV8" s="63"/>
      <c r="AW8" s="63"/>
      <c r="AX8" s="63"/>
      <c r="AY8" s="63"/>
      <c r="AZ8" s="63"/>
      <c r="BA8" s="63"/>
      <c r="BB8" s="63">
        <f>データ!T6</f>
        <v>51.95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15.51</v>
      </c>
      <c r="Q10" s="63"/>
      <c r="R10" s="63"/>
      <c r="S10" s="63"/>
      <c r="T10" s="63"/>
      <c r="U10" s="63"/>
      <c r="V10" s="63"/>
      <c r="W10" s="63">
        <f>データ!P6</f>
        <v>103.56</v>
      </c>
      <c r="X10" s="63"/>
      <c r="Y10" s="63"/>
      <c r="Z10" s="63"/>
      <c r="AA10" s="63"/>
      <c r="AB10" s="63"/>
      <c r="AC10" s="63"/>
      <c r="AD10" s="64">
        <f>データ!Q6</f>
        <v>2540</v>
      </c>
      <c r="AE10" s="64"/>
      <c r="AF10" s="64"/>
      <c r="AG10" s="64"/>
      <c r="AH10" s="64"/>
      <c r="AI10" s="64"/>
      <c r="AJ10" s="64"/>
      <c r="AK10" s="2"/>
      <c r="AL10" s="64">
        <f>データ!U6</f>
        <v>1121</v>
      </c>
      <c r="AM10" s="64"/>
      <c r="AN10" s="64"/>
      <c r="AO10" s="64"/>
      <c r="AP10" s="64"/>
      <c r="AQ10" s="64"/>
      <c r="AR10" s="64"/>
      <c r="AS10" s="64"/>
      <c r="AT10" s="63">
        <f>データ!V6</f>
        <v>0.38</v>
      </c>
      <c r="AU10" s="63"/>
      <c r="AV10" s="63"/>
      <c r="AW10" s="63"/>
      <c r="AX10" s="63"/>
      <c r="AY10" s="63"/>
      <c r="AZ10" s="63"/>
      <c r="BA10" s="63"/>
      <c r="BB10" s="63">
        <f>データ!W6</f>
        <v>2950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108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109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110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363871</v>
      </c>
      <c r="D6" s="31">
        <f t="shared" si="3"/>
        <v>47</v>
      </c>
      <c r="E6" s="31">
        <f t="shared" si="3"/>
        <v>17</v>
      </c>
      <c r="F6" s="31">
        <f t="shared" si="3"/>
        <v>1</v>
      </c>
      <c r="G6" s="31">
        <f t="shared" si="3"/>
        <v>0</v>
      </c>
      <c r="H6" s="31" t="str">
        <f t="shared" si="3"/>
        <v>徳島県　美波町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公共下水道</v>
      </c>
      <c r="L6" s="31" t="str">
        <f t="shared" si="3"/>
        <v>Cc3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15.51</v>
      </c>
      <c r="P6" s="32">
        <f t="shared" si="3"/>
        <v>103.56</v>
      </c>
      <c r="Q6" s="32">
        <f t="shared" si="3"/>
        <v>2540</v>
      </c>
      <c r="R6" s="32">
        <f t="shared" si="3"/>
        <v>7315</v>
      </c>
      <c r="S6" s="32">
        <f t="shared" si="3"/>
        <v>140.80000000000001</v>
      </c>
      <c r="T6" s="32">
        <f t="shared" si="3"/>
        <v>51.95</v>
      </c>
      <c r="U6" s="32">
        <f t="shared" si="3"/>
        <v>1121</v>
      </c>
      <c r="V6" s="32">
        <f t="shared" si="3"/>
        <v>0.38</v>
      </c>
      <c r="W6" s="32">
        <f t="shared" si="3"/>
        <v>2950</v>
      </c>
      <c r="X6" s="33">
        <f>IF(X7="",NA(),X7)</f>
        <v>102.12</v>
      </c>
      <c r="Y6" s="33">
        <f t="shared" ref="Y6:AG6" si="4">IF(Y7="",NA(),Y7)</f>
        <v>103.14</v>
      </c>
      <c r="Z6" s="33">
        <f t="shared" si="4"/>
        <v>104.02</v>
      </c>
      <c r="AA6" s="33">
        <f t="shared" si="4"/>
        <v>105.2</v>
      </c>
      <c r="AB6" s="33">
        <f t="shared" si="4"/>
        <v>103.65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2">
        <f>IF(BE7="",NA(),BE7)</f>
        <v>0</v>
      </c>
      <c r="BF6" s="32">
        <f t="shared" ref="BF6:BN6" si="7">IF(BF7="",NA(),BF7)</f>
        <v>0</v>
      </c>
      <c r="BG6" s="32">
        <f t="shared" si="7"/>
        <v>0</v>
      </c>
      <c r="BH6" s="32">
        <f t="shared" si="7"/>
        <v>0</v>
      </c>
      <c r="BI6" s="32">
        <f t="shared" si="7"/>
        <v>0</v>
      </c>
      <c r="BJ6" s="33">
        <f t="shared" si="7"/>
        <v>1749.66</v>
      </c>
      <c r="BK6" s="33">
        <f t="shared" si="7"/>
        <v>1574.53</v>
      </c>
      <c r="BL6" s="33">
        <f t="shared" si="7"/>
        <v>1506.51</v>
      </c>
      <c r="BM6" s="33">
        <f t="shared" si="7"/>
        <v>1315.67</v>
      </c>
      <c r="BN6" s="33">
        <f t="shared" si="7"/>
        <v>1240.1600000000001</v>
      </c>
      <c r="BO6" s="32" t="str">
        <f>IF(BO7="","",IF(BO7="-","【-】","【"&amp;SUBSTITUTE(TEXT(BO7,"#,##0.00"),"-","△")&amp;"】"))</f>
        <v>【763.62】</v>
      </c>
      <c r="BP6" s="33">
        <f>IF(BP7="",NA(),BP7)</f>
        <v>116.99</v>
      </c>
      <c r="BQ6" s="33">
        <f t="shared" ref="BQ6:BY6" si="8">IF(BQ7="",NA(),BQ7)</f>
        <v>127.17</v>
      </c>
      <c r="BR6" s="33">
        <f t="shared" si="8"/>
        <v>138.47</v>
      </c>
      <c r="BS6" s="33">
        <f t="shared" si="8"/>
        <v>87.22</v>
      </c>
      <c r="BT6" s="33">
        <f t="shared" si="8"/>
        <v>130.03</v>
      </c>
      <c r="BU6" s="33">
        <f t="shared" si="8"/>
        <v>54.46</v>
      </c>
      <c r="BV6" s="33">
        <f t="shared" si="8"/>
        <v>57.36</v>
      </c>
      <c r="BW6" s="33">
        <f t="shared" si="8"/>
        <v>57.33</v>
      </c>
      <c r="BX6" s="33">
        <f t="shared" si="8"/>
        <v>60.78</v>
      </c>
      <c r="BY6" s="33">
        <f t="shared" si="8"/>
        <v>60.17</v>
      </c>
      <c r="BZ6" s="32" t="str">
        <f>IF(BZ7="","",IF(BZ7="-","【-】","【"&amp;SUBSTITUTE(TEXT(BZ7,"#,##0.00"),"-","△")&amp;"】"))</f>
        <v>【98.53】</v>
      </c>
      <c r="CA6" s="33">
        <f>IF(CA7="",NA(),CA7)</f>
        <v>114.46</v>
      </c>
      <c r="CB6" s="33">
        <f t="shared" ref="CB6:CJ6" si="9">IF(CB7="",NA(),CB7)</f>
        <v>105.5</v>
      </c>
      <c r="CC6" s="33">
        <f t="shared" si="9"/>
        <v>97.11</v>
      </c>
      <c r="CD6" s="33">
        <f t="shared" si="9"/>
        <v>159.36000000000001</v>
      </c>
      <c r="CE6" s="33">
        <f t="shared" si="9"/>
        <v>107.49</v>
      </c>
      <c r="CF6" s="33">
        <f t="shared" si="9"/>
        <v>293.08999999999997</v>
      </c>
      <c r="CG6" s="33">
        <f t="shared" si="9"/>
        <v>279.91000000000003</v>
      </c>
      <c r="CH6" s="33">
        <f t="shared" si="9"/>
        <v>284.52999999999997</v>
      </c>
      <c r="CI6" s="33">
        <f t="shared" si="9"/>
        <v>276.26</v>
      </c>
      <c r="CJ6" s="33">
        <f t="shared" si="9"/>
        <v>281.52999999999997</v>
      </c>
      <c r="CK6" s="32" t="str">
        <f>IF(CK7="","",IF(CK7="-","【-】","【"&amp;SUBSTITUTE(TEXT(CK7,"#,##0.00"),"-","△")&amp;"】"))</f>
        <v>【139.70】</v>
      </c>
      <c r="CL6" s="33">
        <f>IF(CL7="",NA(),CL7)</f>
        <v>24.3</v>
      </c>
      <c r="CM6" s="33">
        <f t="shared" ref="CM6:CU6" si="10">IF(CM7="",NA(),CM7)</f>
        <v>23.97</v>
      </c>
      <c r="CN6" s="33">
        <f t="shared" si="10"/>
        <v>23.38</v>
      </c>
      <c r="CO6" s="33">
        <f t="shared" si="10"/>
        <v>23.38</v>
      </c>
      <c r="CP6" s="33">
        <f t="shared" si="10"/>
        <v>22.53</v>
      </c>
      <c r="CQ6" s="33">
        <f t="shared" si="10"/>
        <v>38.950000000000003</v>
      </c>
      <c r="CR6" s="33">
        <f t="shared" si="10"/>
        <v>40.07</v>
      </c>
      <c r="CS6" s="33">
        <f t="shared" si="10"/>
        <v>39.92</v>
      </c>
      <c r="CT6" s="33">
        <f t="shared" si="10"/>
        <v>41.63</v>
      </c>
      <c r="CU6" s="33">
        <f t="shared" si="10"/>
        <v>44.89</v>
      </c>
      <c r="CV6" s="32" t="str">
        <f>IF(CV7="","",IF(CV7="-","【-】","【"&amp;SUBSTITUTE(TEXT(CV7,"#,##0.00"),"-","△")&amp;"】"))</f>
        <v>【60.01】</v>
      </c>
      <c r="CW6" s="33">
        <f>IF(CW7="",NA(),CW7)</f>
        <v>72.61</v>
      </c>
      <c r="CX6" s="33">
        <f t="shared" ref="CX6:DF6" si="11">IF(CX7="",NA(),CX7)</f>
        <v>71.75</v>
      </c>
      <c r="CY6" s="33">
        <f t="shared" si="11"/>
        <v>75.19</v>
      </c>
      <c r="CZ6" s="33">
        <f t="shared" si="11"/>
        <v>76.739999999999995</v>
      </c>
      <c r="DA6" s="33">
        <f t="shared" si="11"/>
        <v>76.98</v>
      </c>
      <c r="DB6" s="33">
        <f t="shared" si="11"/>
        <v>65.599999999999994</v>
      </c>
      <c r="DC6" s="33">
        <f t="shared" si="11"/>
        <v>66</v>
      </c>
      <c r="DD6" s="33">
        <f t="shared" si="11"/>
        <v>65.86</v>
      </c>
      <c r="DE6" s="33">
        <f t="shared" si="11"/>
        <v>66.33</v>
      </c>
      <c r="DF6" s="33">
        <f t="shared" si="11"/>
        <v>64.89</v>
      </c>
      <c r="DG6" s="32" t="str">
        <f>IF(DG7="","",IF(DG7="-","【-】","【"&amp;SUBSTITUTE(TEXT(DG7,"#,##0.00"),"-","△")&amp;"】"))</f>
        <v>【94.73】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0.18</v>
      </c>
      <c r="EJ6" s="33">
        <f t="shared" si="14"/>
        <v>0.18</v>
      </c>
      <c r="EK6" s="33">
        <f t="shared" si="14"/>
        <v>0.19</v>
      </c>
      <c r="EL6" s="33">
        <f t="shared" si="14"/>
        <v>0.16</v>
      </c>
      <c r="EM6" s="33">
        <f t="shared" si="14"/>
        <v>0.33</v>
      </c>
      <c r="EN6" s="32" t="str">
        <f>IF(EN7="","",IF(EN7="-","【-】","【"&amp;SUBSTITUTE(TEXT(EN7,"#,##0.00"),"-","△")&amp;"】"))</f>
        <v>【0.23】</v>
      </c>
    </row>
    <row r="7" spans="1:144" s="34" customFormat="1">
      <c r="A7" s="26"/>
      <c r="B7" s="35">
        <v>2015</v>
      </c>
      <c r="C7" s="35">
        <v>363871</v>
      </c>
      <c r="D7" s="35">
        <v>47</v>
      </c>
      <c r="E7" s="35">
        <v>17</v>
      </c>
      <c r="F7" s="35">
        <v>1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15.51</v>
      </c>
      <c r="P7" s="36">
        <v>103.56</v>
      </c>
      <c r="Q7" s="36">
        <v>2540</v>
      </c>
      <c r="R7" s="36">
        <v>7315</v>
      </c>
      <c r="S7" s="36">
        <v>140.80000000000001</v>
      </c>
      <c r="T7" s="36">
        <v>51.95</v>
      </c>
      <c r="U7" s="36">
        <v>1121</v>
      </c>
      <c r="V7" s="36">
        <v>0.38</v>
      </c>
      <c r="W7" s="36">
        <v>2950</v>
      </c>
      <c r="X7" s="36">
        <v>102.12</v>
      </c>
      <c r="Y7" s="36">
        <v>103.14</v>
      </c>
      <c r="Z7" s="36">
        <v>104.02</v>
      </c>
      <c r="AA7" s="36">
        <v>105.2</v>
      </c>
      <c r="AB7" s="36">
        <v>103.65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0</v>
      </c>
      <c r="BF7" s="36">
        <v>0</v>
      </c>
      <c r="BG7" s="36">
        <v>0</v>
      </c>
      <c r="BH7" s="36">
        <v>0</v>
      </c>
      <c r="BI7" s="36">
        <v>0</v>
      </c>
      <c r="BJ7" s="36">
        <v>1749.66</v>
      </c>
      <c r="BK7" s="36">
        <v>1574.53</v>
      </c>
      <c r="BL7" s="36">
        <v>1506.51</v>
      </c>
      <c r="BM7" s="36">
        <v>1315.67</v>
      </c>
      <c r="BN7" s="36">
        <v>1240.1600000000001</v>
      </c>
      <c r="BO7" s="36">
        <v>763.62</v>
      </c>
      <c r="BP7" s="36">
        <v>116.99</v>
      </c>
      <c r="BQ7" s="36">
        <v>127.17</v>
      </c>
      <c r="BR7" s="36">
        <v>138.47</v>
      </c>
      <c r="BS7" s="36">
        <v>87.22</v>
      </c>
      <c r="BT7" s="36">
        <v>130.03</v>
      </c>
      <c r="BU7" s="36">
        <v>54.46</v>
      </c>
      <c r="BV7" s="36">
        <v>57.36</v>
      </c>
      <c r="BW7" s="36">
        <v>57.33</v>
      </c>
      <c r="BX7" s="36">
        <v>60.78</v>
      </c>
      <c r="BY7" s="36">
        <v>60.17</v>
      </c>
      <c r="BZ7" s="36">
        <v>98.53</v>
      </c>
      <c r="CA7" s="36">
        <v>114.46</v>
      </c>
      <c r="CB7" s="36">
        <v>105.5</v>
      </c>
      <c r="CC7" s="36">
        <v>97.11</v>
      </c>
      <c r="CD7" s="36">
        <v>159.36000000000001</v>
      </c>
      <c r="CE7" s="36">
        <v>107.49</v>
      </c>
      <c r="CF7" s="36">
        <v>293.08999999999997</v>
      </c>
      <c r="CG7" s="36">
        <v>279.91000000000003</v>
      </c>
      <c r="CH7" s="36">
        <v>284.52999999999997</v>
      </c>
      <c r="CI7" s="36">
        <v>276.26</v>
      </c>
      <c r="CJ7" s="36">
        <v>281.52999999999997</v>
      </c>
      <c r="CK7" s="36">
        <v>139.69999999999999</v>
      </c>
      <c r="CL7" s="36">
        <v>24.3</v>
      </c>
      <c r="CM7" s="36">
        <v>23.97</v>
      </c>
      <c r="CN7" s="36">
        <v>23.38</v>
      </c>
      <c r="CO7" s="36">
        <v>23.38</v>
      </c>
      <c r="CP7" s="36">
        <v>22.53</v>
      </c>
      <c r="CQ7" s="36">
        <v>38.950000000000003</v>
      </c>
      <c r="CR7" s="36">
        <v>40.07</v>
      </c>
      <c r="CS7" s="36">
        <v>39.92</v>
      </c>
      <c r="CT7" s="36">
        <v>41.63</v>
      </c>
      <c r="CU7" s="36">
        <v>44.89</v>
      </c>
      <c r="CV7" s="36">
        <v>60.01</v>
      </c>
      <c r="CW7" s="36">
        <v>72.61</v>
      </c>
      <c r="CX7" s="36">
        <v>71.75</v>
      </c>
      <c r="CY7" s="36">
        <v>75.19</v>
      </c>
      <c r="CZ7" s="36">
        <v>76.739999999999995</v>
      </c>
      <c r="DA7" s="36">
        <v>76.98</v>
      </c>
      <c r="DB7" s="36">
        <v>65.599999999999994</v>
      </c>
      <c r="DC7" s="36">
        <v>66</v>
      </c>
      <c r="DD7" s="36">
        <v>65.86</v>
      </c>
      <c r="DE7" s="36">
        <v>66.33</v>
      </c>
      <c r="DF7" s="36">
        <v>64.89</v>
      </c>
      <c r="DG7" s="36">
        <v>94.73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0.18</v>
      </c>
      <c r="EJ7" s="36">
        <v>0.18</v>
      </c>
      <c r="EK7" s="36">
        <v>0.19</v>
      </c>
      <c r="EL7" s="36">
        <v>0.16</v>
      </c>
      <c r="EM7" s="36">
        <v>0.33</v>
      </c>
      <c r="EN7" s="36">
        <v>0.23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m</cp:lastModifiedBy>
  <dcterms:created xsi:type="dcterms:W3CDTF">2017-02-08T02:54:07Z</dcterms:created>
  <dcterms:modified xsi:type="dcterms:W3CDTF">2017-02-14T04:06:00Z</dcterms:modified>
  <cp:category/>
</cp:coreProperties>
</file>