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75" windowWidth="14940" windowHeight="7860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Q6" i="5"/>
  <c r="AD10" i="4" s="1"/>
  <c r="P6" i="5"/>
  <c r="O6" i="5"/>
  <c r="P10" i="4" s="1"/>
  <c r="N6" i="5"/>
  <c r="M6" i="5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W10" i="4"/>
  <c r="I10" i="4"/>
  <c r="B10" i="4"/>
  <c r="BB8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<sst xmlns="http://schemas.openxmlformats.org/spreadsheetml/2006/main" count="232" uniqueCount="111">
  <si>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</si>
  <si>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</si>
  <si>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</si>
  <si>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</si>
  <si>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</si>
  <si>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</si>
  <si>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</si>
  <si>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</si>
  <si>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</si>
  <si>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</si>
  <si>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</si>
  <si>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</si>
  <si>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</si>
  <si>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</si>
  <si>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</si>
  <si>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</si>
  <si>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</si>
  <si>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</si>
  <si>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</si>
  <si>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</si>
  <si>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</si>
  <si>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</si>
  <si>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</si>
  <si>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</si>
  <si>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</si>
  <si>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</si>
  <si>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</si>
  <si>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</si>
  <si>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</si>
  <si>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</si>
  <si>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</si>
  <si>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</si>
  <si>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</si>
  <si>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</si>
  <si>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</si>
  <si>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</si>
  <si>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</si>
  <si>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</si>
  <si>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</si>
  <si>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</si>
  <si>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</si>
  <si>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</si>
  <si>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</si>
  <si>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</si>
  <si>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</si>
  <si>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</si>
  <si>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</si>
  <si>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</si>
  <si>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</si>
  <si>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</si>
  <si>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</si>
  <si>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</si>
  <si>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</si>
  <si>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</si>
  <si>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</si>
  <si>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</si>
  <si>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</si>
  <si>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</si>
  <si>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</si>
  <si>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</si>
  <si>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</si>
  <si>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</si>
  <si>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</si>
  <si>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</si>
  <si>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</si>
  <si>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</si>
  <si>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</si>
  <si>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</si>
  <si>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</si>
  <si>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</si>
  <si>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</si>
  <si>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</si>
  <si>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</si>
  <si>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</si>
  <si>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</si>
  <si>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</si>
  <si>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</si>
  <si>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</si>
  <si>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</si>
  <si>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</si>
  <si>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</si>
  <si>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</si>
  <si>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</si>
  <si>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</si>
  <si>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</si>
  <si>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</si>
  <si>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</si>
  <si>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</si>
  <si>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</si>
  <si>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</si>
  <si>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</si>
  <si>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</si>
  <si>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</si>
  <si>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</si>
  <si>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</si>
  <si>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</si>
  <si>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徳島県　三好市</t>
  </si>
  <si>
    <t>法非適用</t>
  </si>
  <si>
    <t>下水道事業</t>
  </si>
  <si>
    <t>特定地域生活排水処理</t>
  </si>
  <si>
    <t>K3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</si>
  <si>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</si>
  <si>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</si>
  <si>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</si>
  <si>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</si>
  <si>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</si>
  <si>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</si>
  <si>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</si>
  <si>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  平成24年度、25年度と収益的収支比率は100％を超えたが、平成26年度、27年度は100％を下回った。これは、起債償還額が増加したことが要因だが、今後も起債償還額は増加するため、適正な一般会計からの繰入金と経費削減の取り組みが必要である。</t>
    <rPh sb="2" eb="4">
      <t>ヘイセイ</t>
    </rPh>
    <rPh sb="6" eb="8">
      <t>ネンド</t>
    </rPh>
    <rPh sb="11" eb="13">
      <t>ネンド</t>
    </rPh>
    <rPh sb="14" eb="17">
      <t>シュウエキテキ</t>
    </rPh>
    <rPh sb="17" eb="19">
      <t>シュウシ</t>
    </rPh>
    <rPh sb="19" eb="21">
      <t>ヒリツ</t>
    </rPh>
    <rPh sb="27" eb="28">
      <t>コ</t>
    </rPh>
    <rPh sb="32" eb="34">
      <t>ヘイセイ</t>
    </rPh>
    <rPh sb="36" eb="38">
      <t>ネンド</t>
    </rPh>
    <rPh sb="41" eb="43">
      <t>ネンド</t>
    </rPh>
    <rPh sb="49" eb="51">
      <t>シタマワ</t>
    </rPh>
    <rPh sb="58" eb="60">
      <t>キサイ</t>
    </rPh>
    <rPh sb="60" eb="62">
      <t>ショウカン</t>
    </rPh>
    <rPh sb="62" eb="63">
      <t>ガク</t>
    </rPh>
    <rPh sb="64" eb="66">
      <t>ゾウカ</t>
    </rPh>
    <rPh sb="71" eb="73">
      <t>ヨウイン</t>
    </rPh>
    <rPh sb="76" eb="78">
      <t>コンゴ</t>
    </rPh>
    <rPh sb="79" eb="81">
      <t>キサイ</t>
    </rPh>
    <rPh sb="81" eb="83">
      <t>ショウカン</t>
    </rPh>
    <rPh sb="83" eb="84">
      <t>ガク</t>
    </rPh>
    <rPh sb="85" eb="87">
      <t>ゾウカ</t>
    </rPh>
    <rPh sb="92" eb="94">
      <t>テキセイ</t>
    </rPh>
    <rPh sb="95" eb="97">
      <t>イッパン</t>
    </rPh>
    <rPh sb="97" eb="99">
      <t>カイケイ</t>
    </rPh>
    <rPh sb="102" eb="104">
      <t>クリイレ</t>
    </rPh>
    <rPh sb="104" eb="105">
      <t>キン</t>
    </rPh>
    <rPh sb="106" eb="108">
      <t>ケイヒ</t>
    </rPh>
    <rPh sb="108" eb="110">
      <t>サクゲン</t>
    </rPh>
    <rPh sb="111" eb="112">
      <t>ト</t>
    </rPh>
    <rPh sb="113" eb="114">
      <t>ク</t>
    </rPh>
    <rPh sb="116" eb="118">
      <t>ヒツヨウ</t>
    </rPh>
    <phoneticPr fontId="4"/>
  </si>
  <si>
    <t>これまで、市町村設置型で整備した浄化槽は、古いもので10年を経過しているが、現在、浄化槽は30年が耐用年数とされていることから、現段階では老朽化対策の必要性は生じていない。</t>
    <rPh sb="5" eb="8">
      <t>シチョウソン</t>
    </rPh>
    <rPh sb="8" eb="11">
      <t>セッチガタ</t>
    </rPh>
    <rPh sb="12" eb="14">
      <t>セイビ</t>
    </rPh>
    <rPh sb="16" eb="19">
      <t>ジョウカソウ</t>
    </rPh>
    <rPh sb="21" eb="22">
      <t>フル</t>
    </rPh>
    <rPh sb="28" eb="29">
      <t>ネン</t>
    </rPh>
    <rPh sb="30" eb="32">
      <t>ケイカ</t>
    </rPh>
    <rPh sb="38" eb="40">
      <t>ゲンザイ</t>
    </rPh>
    <rPh sb="41" eb="44">
      <t>ジョウカソウ</t>
    </rPh>
    <rPh sb="47" eb="48">
      <t>ネン</t>
    </rPh>
    <rPh sb="49" eb="51">
      <t>タイヨウ</t>
    </rPh>
    <rPh sb="51" eb="53">
      <t>ネンスウ</t>
    </rPh>
    <rPh sb="64" eb="67">
      <t>ゲンダンカイ</t>
    </rPh>
    <rPh sb="69" eb="72">
      <t>ロウキュウカ</t>
    </rPh>
    <rPh sb="72" eb="74">
      <t>タイサク</t>
    </rPh>
    <rPh sb="75" eb="78">
      <t>ヒツヨウセイ</t>
    </rPh>
    <rPh sb="79" eb="80">
      <t>ショウ</t>
    </rPh>
    <phoneticPr fontId="4"/>
  </si>
  <si>
    <t>平成27年度より、全市において民間活力を導入したＰＦＩ方式での浄化槽整備、維持管理を行っており、スピード感を持った生活排水の適正処理が進んでいる。今後も引き続いて、安定的な経営に向けて、日常的な経費削減に努めていく。</t>
    <rPh sb="0" eb="2">
      <t>ヘイセイ</t>
    </rPh>
    <rPh sb="4" eb="6">
      <t>ネンド</t>
    </rPh>
    <rPh sb="9" eb="11">
      <t>ゼンシ</t>
    </rPh>
    <rPh sb="15" eb="17">
      <t>ミンカン</t>
    </rPh>
    <rPh sb="17" eb="19">
      <t>カツリョク</t>
    </rPh>
    <rPh sb="20" eb="22">
      <t>ドウニュウ</t>
    </rPh>
    <rPh sb="27" eb="29">
      <t>ホウシキ</t>
    </rPh>
    <rPh sb="31" eb="34">
      <t>ジョウカソウ</t>
    </rPh>
    <rPh sb="34" eb="36">
      <t>セイビ</t>
    </rPh>
    <rPh sb="37" eb="39">
      <t>イジ</t>
    </rPh>
    <rPh sb="39" eb="41">
      <t>カンリ</t>
    </rPh>
    <rPh sb="42" eb="43">
      <t>オコナ</t>
    </rPh>
    <rPh sb="52" eb="53">
      <t>カン</t>
    </rPh>
    <rPh sb="54" eb="55">
      <t>モ</t>
    </rPh>
    <rPh sb="57" eb="59">
      <t>セイカツ</t>
    </rPh>
    <rPh sb="59" eb="61">
      <t>ハイスイ</t>
    </rPh>
    <rPh sb="62" eb="64">
      <t>テキセイ</t>
    </rPh>
    <rPh sb="64" eb="66">
      <t>ショリ</t>
    </rPh>
    <rPh sb="67" eb="68">
      <t>スス</t>
    </rPh>
    <rPh sb="73" eb="75">
      <t>コンゴ</t>
    </rPh>
    <rPh sb="76" eb="77">
      <t>ヒ</t>
    </rPh>
    <rPh sb="78" eb="79">
      <t>ツヅ</t>
    </rPh>
    <rPh sb="82" eb="85">
      <t>アンテイテキ</t>
    </rPh>
    <rPh sb="86" eb="88">
      <t>ケイエイ</t>
    </rPh>
    <rPh sb="89" eb="90">
      <t>ム</t>
    </rPh>
    <rPh sb="93" eb="96">
      <t>ニチジョウテキ</t>
    </rPh>
    <rPh sb="97" eb="99">
      <t>ケイヒ</t>
    </rPh>
    <rPh sb="99" eb="101">
      <t>サクゲン</t>
    </rPh>
    <rPh sb="102" eb="103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</si>
</sst>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125568"/>
        <c:axId val="150819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125568"/>
        <c:axId val="150819968"/>
      </c:lineChart>
      <c:dateAx>
        <c:axId val="150125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819968"/>
        <c:crosses val="autoZero"/>
        <c:auto val="1"/>
        <c:lblOffset val="100"/>
        <c:baseTimeUnit val="years"/>
      </c:dateAx>
      <c:valAx>
        <c:axId val="150819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125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104896"/>
        <c:axId val="151115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60.03</c:v>
                </c:pt>
                <c:pt idx="1">
                  <c:v>61.93</c:v>
                </c:pt>
                <c:pt idx="2">
                  <c:v>58.06</c:v>
                </c:pt>
                <c:pt idx="3">
                  <c:v>59.08</c:v>
                </c:pt>
                <c:pt idx="4">
                  <c:v>58.25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104896"/>
        <c:axId val="151115264"/>
      </c:lineChart>
      <c:dateAx>
        <c:axId val="151104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1115264"/>
        <c:crosses val="autoZero"/>
        <c:auto val="1"/>
        <c:lblOffset val="100"/>
        <c:baseTimeUnit val="years"/>
      </c:dateAx>
      <c:valAx>
        <c:axId val="151115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1104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99.84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124992"/>
        <c:axId val="152593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76.8</c:v>
                </c:pt>
                <c:pt idx="1">
                  <c:v>77.25</c:v>
                </c:pt>
                <c:pt idx="2">
                  <c:v>75.790000000000006</c:v>
                </c:pt>
                <c:pt idx="3">
                  <c:v>77.12</c:v>
                </c:pt>
                <c:pt idx="4">
                  <c:v>68.150000000000006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124992"/>
        <c:axId val="152593536"/>
      </c:lineChart>
      <c:dateAx>
        <c:axId val="15112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2593536"/>
        <c:crosses val="autoZero"/>
        <c:auto val="1"/>
        <c:lblOffset val="100"/>
        <c:baseTimeUnit val="years"/>
      </c:dateAx>
      <c:valAx>
        <c:axId val="152593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112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98.71</c:v>
                </c:pt>
                <c:pt idx="1">
                  <c:v>100.12</c:v>
                </c:pt>
                <c:pt idx="2">
                  <c:v>102.92</c:v>
                </c:pt>
                <c:pt idx="3">
                  <c:v>97.08</c:v>
                </c:pt>
                <c:pt idx="4">
                  <c:v>96.55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59136"/>
        <c:axId val="150858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859136"/>
        <c:axId val="150858368"/>
      </c:lineChart>
      <c:dateAx>
        <c:axId val="150859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858368"/>
        <c:crosses val="autoZero"/>
        <c:auto val="1"/>
        <c:lblOffset val="100"/>
        <c:baseTimeUnit val="years"/>
      </c:dateAx>
      <c:valAx>
        <c:axId val="150858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859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767872"/>
        <c:axId val="15077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767872"/>
        <c:axId val="150778240"/>
      </c:lineChart>
      <c:dateAx>
        <c:axId val="150767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778240"/>
        <c:crosses val="autoZero"/>
        <c:auto val="1"/>
        <c:lblOffset val="100"/>
        <c:baseTimeUnit val="years"/>
      </c:dateAx>
      <c:valAx>
        <c:axId val="15077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767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136128"/>
        <c:axId val="151138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136128"/>
        <c:axId val="151138304"/>
      </c:lineChart>
      <c:dateAx>
        <c:axId val="151136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1138304"/>
        <c:crosses val="autoZero"/>
        <c:auto val="1"/>
        <c:lblOffset val="100"/>
        <c:baseTimeUnit val="years"/>
      </c:dateAx>
      <c:valAx>
        <c:axId val="151138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1136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175168"/>
        <c:axId val="151177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175168"/>
        <c:axId val="151177088"/>
      </c:lineChart>
      <c:dateAx>
        <c:axId val="151175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1177088"/>
        <c:crosses val="autoZero"/>
        <c:auto val="1"/>
        <c:lblOffset val="100"/>
        <c:baseTimeUnit val="years"/>
      </c:dateAx>
      <c:valAx>
        <c:axId val="151177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1175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209856"/>
        <c:axId val="151216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209856"/>
        <c:axId val="151216128"/>
      </c:lineChart>
      <c:dateAx>
        <c:axId val="15120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1216128"/>
        <c:crosses val="autoZero"/>
        <c:auto val="1"/>
        <c:lblOffset val="100"/>
        <c:baseTimeUnit val="years"/>
      </c:dateAx>
      <c:valAx>
        <c:axId val="151216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120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245952"/>
        <c:axId val="151247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421.01</c:v>
                </c:pt>
                <c:pt idx="1">
                  <c:v>430.64</c:v>
                </c:pt>
                <c:pt idx="2">
                  <c:v>446.63</c:v>
                </c:pt>
                <c:pt idx="3">
                  <c:v>416.91</c:v>
                </c:pt>
                <c:pt idx="4">
                  <c:v>392.19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245952"/>
        <c:axId val="151247872"/>
      </c:lineChart>
      <c:dateAx>
        <c:axId val="151245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1247872"/>
        <c:crosses val="autoZero"/>
        <c:auto val="1"/>
        <c:lblOffset val="100"/>
        <c:baseTimeUnit val="years"/>
      </c:dateAx>
      <c:valAx>
        <c:axId val="151247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1245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61.93</c:v>
                </c:pt>
                <c:pt idx="1">
                  <c:v>60.06</c:v>
                </c:pt>
                <c:pt idx="2">
                  <c:v>62.26</c:v>
                </c:pt>
                <c:pt idx="3">
                  <c:v>56.61</c:v>
                </c:pt>
                <c:pt idx="4">
                  <c:v>57.8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942464"/>
        <c:axId val="150944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58.98</c:v>
                </c:pt>
                <c:pt idx="1">
                  <c:v>58.78</c:v>
                </c:pt>
                <c:pt idx="2">
                  <c:v>58.53</c:v>
                </c:pt>
                <c:pt idx="3">
                  <c:v>57.93</c:v>
                </c:pt>
                <c:pt idx="4">
                  <c:v>57.03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942464"/>
        <c:axId val="150944384"/>
      </c:lineChart>
      <c:dateAx>
        <c:axId val="150942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944384"/>
        <c:crosses val="autoZero"/>
        <c:auto val="1"/>
        <c:lblOffset val="100"/>
        <c:baseTimeUnit val="years"/>
      </c:dateAx>
      <c:valAx>
        <c:axId val="150944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942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379.49</c:v>
                </c:pt>
                <c:pt idx="1">
                  <c:v>428.57</c:v>
                </c:pt>
                <c:pt idx="2">
                  <c:v>423.78</c:v>
                </c:pt>
                <c:pt idx="3">
                  <c:v>486.26</c:v>
                </c:pt>
                <c:pt idx="4">
                  <c:v>248.05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060480"/>
        <c:axId val="151062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253.84</c:v>
                </c:pt>
                <c:pt idx="1">
                  <c:v>257.02999999999997</c:v>
                </c:pt>
                <c:pt idx="2">
                  <c:v>266.57</c:v>
                </c:pt>
                <c:pt idx="3">
                  <c:v>276.93</c:v>
                </c:pt>
                <c:pt idx="4">
                  <c:v>283.73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060480"/>
        <c:axId val="151062400"/>
      </c:lineChart>
      <c:dateAx>
        <c:axId val="151060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1062400"/>
        <c:crosses val="autoZero"/>
        <c:auto val="1"/>
        <c:lblOffset val="100"/>
        <c:baseTimeUnit val="years"/>
      </c:dateAx>
      <c:valAx>
        <c:axId val="151062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1060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【345.93】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【272.79】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Y1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徳島県　三好市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特定地域生活排水処理</v>
      </c>
      <c r="Q8" s="70"/>
      <c r="R8" s="70"/>
      <c r="S8" s="70"/>
      <c r="T8" s="70"/>
      <c r="U8" s="70"/>
      <c r="V8" s="70"/>
      <c r="W8" s="70" t="str">
        <f>データ!L6</f>
        <v>K3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28242</v>
      </c>
      <c r="AM8" s="64"/>
      <c r="AN8" s="64"/>
      <c r="AO8" s="64"/>
      <c r="AP8" s="64"/>
      <c r="AQ8" s="64"/>
      <c r="AR8" s="64"/>
      <c r="AS8" s="64"/>
      <c r="AT8" s="63">
        <f>データ!S6</f>
        <v>721.42</v>
      </c>
      <c r="AU8" s="63"/>
      <c r="AV8" s="63"/>
      <c r="AW8" s="63"/>
      <c r="AX8" s="63"/>
      <c r="AY8" s="63"/>
      <c r="AZ8" s="63"/>
      <c r="BA8" s="63"/>
      <c r="BB8" s="63">
        <f>データ!T6</f>
        <v>39.15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5.67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3780</v>
      </c>
      <c r="AE10" s="64"/>
      <c r="AF10" s="64"/>
      <c r="AG10" s="64"/>
      <c r="AH10" s="64"/>
      <c r="AI10" s="64"/>
      <c r="AJ10" s="64"/>
      <c r="AK10" s="2"/>
      <c r="AL10" s="64">
        <f>データ!U6</f>
        <v>1590</v>
      </c>
      <c r="AM10" s="64"/>
      <c r="AN10" s="64"/>
      <c r="AO10" s="64"/>
      <c r="AP10" s="64"/>
      <c r="AQ10" s="64"/>
      <c r="AR10" s="64"/>
      <c r="AS10" s="64"/>
      <c r="AT10" s="63">
        <f>データ!V6</f>
        <v>99.55</v>
      </c>
      <c r="AU10" s="63"/>
      <c r="AV10" s="63"/>
      <c r="AW10" s="63"/>
      <c r="AX10" s="63"/>
      <c r="AY10" s="63"/>
      <c r="AZ10" s="63"/>
      <c r="BA10" s="63"/>
      <c r="BB10" s="63">
        <f>データ!W6</f>
        <v>15.97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362085</v>
      </c>
      <c r="D6" s="31">
        <f t="shared" si="3"/>
        <v>47</v>
      </c>
      <c r="E6" s="31">
        <f t="shared" si="3"/>
        <v>18</v>
      </c>
      <c r="F6" s="31">
        <f t="shared" si="3"/>
        <v>0</v>
      </c>
      <c r="G6" s="31">
        <f t="shared" si="3"/>
        <v>0</v>
      </c>
      <c r="H6" s="31" t="str">
        <f t="shared" si="3"/>
        <v>徳島県　三好市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特定地域生活排水処理</v>
      </c>
      <c r="L6" s="31" t="str">
        <f t="shared" si="3"/>
        <v>K3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5.67</v>
      </c>
      <c r="P6" s="32">
        <f t="shared" si="3"/>
        <v>100</v>
      </c>
      <c r="Q6" s="32">
        <f t="shared" si="3"/>
        <v>3780</v>
      </c>
      <c r="R6" s="32">
        <f t="shared" si="3"/>
        <v>28242</v>
      </c>
      <c r="S6" s="32">
        <f t="shared" si="3"/>
        <v>721.42</v>
      </c>
      <c r="T6" s="32">
        <f t="shared" si="3"/>
        <v>39.15</v>
      </c>
      <c r="U6" s="32">
        <f t="shared" si="3"/>
        <v>1590</v>
      </c>
      <c r="V6" s="32">
        <f t="shared" si="3"/>
        <v>99.55</v>
      </c>
      <c r="W6" s="32">
        <f t="shared" si="3"/>
        <v>15.97</v>
      </c>
      <c r="X6" s="33">
        <f>IF(X7="",NA(),X7)</f>
        <v>98.71</v>
      </c>
      <c r="Y6" s="33">
        <f t="shared" ref="Y6:AG6" si="4">IF(Y7="",NA(),Y7)</f>
        <v>100.12</v>
      </c>
      <c r="Z6" s="33">
        <f t="shared" si="4"/>
        <v>102.92</v>
      </c>
      <c r="AA6" s="33">
        <f t="shared" si="4"/>
        <v>97.08</v>
      </c>
      <c r="AB6" s="33">
        <f t="shared" si="4"/>
        <v>96.55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421.01</v>
      </c>
      <c r="BK6" s="33">
        <f t="shared" si="7"/>
        <v>430.64</v>
      </c>
      <c r="BL6" s="33">
        <f t="shared" si="7"/>
        <v>446.63</v>
      </c>
      <c r="BM6" s="33">
        <f t="shared" si="7"/>
        <v>416.91</v>
      </c>
      <c r="BN6" s="33">
        <f t="shared" si="7"/>
        <v>392.19</v>
      </c>
      <c r="BO6" s="32" t="str">
        <f>IF(BO7="","",IF(BO7="-","【-】","【"&amp;SUBSTITUTE(TEXT(BO7,"#,##0.00"),"-","△")&amp;"】"))</f>
        <v>【345.93】</v>
      </c>
      <c r="BP6" s="33">
        <f>IF(BP7="",NA(),BP7)</f>
        <v>61.93</v>
      </c>
      <c r="BQ6" s="33">
        <f t="shared" ref="BQ6:BY6" si="8">IF(BQ7="",NA(),BQ7)</f>
        <v>60.06</v>
      </c>
      <c r="BR6" s="33">
        <f t="shared" si="8"/>
        <v>62.26</v>
      </c>
      <c r="BS6" s="33">
        <f t="shared" si="8"/>
        <v>56.61</v>
      </c>
      <c r="BT6" s="33">
        <f t="shared" si="8"/>
        <v>57.8</v>
      </c>
      <c r="BU6" s="33">
        <f t="shared" si="8"/>
        <v>58.98</v>
      </c>
      <c r="BV6" s="33">
        <f t="shared" si="8"/>
        <v>58.78</v>
      </c>
      <c r="BW6" s="33">
        <f t="shared" si="8"/>
        <v>58.53</v>
      </c>
      <c r="BX6" s="33">
        <f t="shared" si="8"/>
        <v>57.93</v>
      </c>
      <c r="BY6" s="33">
        <f t="shared" si="8"/>
        <v>57.03</v>
      </c>
      <c r="BZ6" s="32" t="str">
        <f>IF(BZ7="","",IF(BZ7="-","【-】","【"&amp;SUBSTITUTE(TEXT(BZ7,"#,##0.00"),"-","△")&amp;"】"))</f>
        <v>【59.44】</v>
      </c>
      <c r="CA6" s="33">
        <f>IF(CA7="",NA(),CA7)</f>
        <v>379.49</v>
      </c>
      <c r="CB6" s="33">
        <f t="shared" ref="CB6:CJ6" si="9">IF(CB7="",NA(),CB7)</f>
        <v>428.57</v>
      </c>
      <c r="CC6" s="33">
        <f t="shared" si="9"/>
        <v>423.78</v>
      </c>
      <c r="CD6" s="33">
        <f t="shared" si="9"/>
        <v>486.26</v>
      </c>
      <c r="CE6" s="33">
        <f t="shared" si="9"/>
        <v>248.05</v>
      </c>
      <c r="CF6" s="33">
        <f t="shared" si="9"/>
        <v>253.84</v>
      </c>
      <c r="CG6" s="33">
        <f t="shared" si="9"/>
        <v>257.02999999999997</v>
      </c>
      <c r="CH6" s="33">
        <f t="shared" si="9"/>
        <v>266.57</v>
      </c>
      <c r="CI6" s="33">
        <f t="shared" si="9"/>
        <v>276.93</v>
      </c>
      <c r="CJ6" s="33">
        <f t="shared" si="9"/>
        <v>283.73</v>
      </c>
      <c r="CK6" s="32" t="str">
        <f>IF(CK7="","",IF(CK7="-","【-】","【"&amp;SUBSTITUTE(TEXT(CK7,"#,##0.00"),"-","△")&amp;"】"))</f>
        <v>【272.79】</v>
      </c>
      <c r="CL6" s="33">
        <f>IF(CL7="",NA(),CL7)</f>
        <v>100</v>
      </c>
      <c r="CM6" s="33">
        <f t="shared" ref="CM6:CU6" si="10">IF(CM7="",NA(),CM7)</f>
        <v>100</v>
      </c>
      <c r="CN6" s="33">
        <f t="shared" si="10"/>
        <v>100</v>
      </c>
      <c r="CO6" s="33">
        <f t="shared" si="10"/>
        <v>100</v>
      </c>
      <c r="CP6" s="33">
        <f t="shared" si="10"/>
        <v>100</v>
      </c>
      <c r="CQ6" s="33">
        <f t="shared" si="10"/>
        <v>60.03</v>
      </c>
      <c r="CR6" s="33">
        <f t="shared" si="10"/>
        <v>61.93</v>
      </c>
      <c r="CS6" s="33">
        <f t="shared" si="10"/>
        <v>58.06</v>
      </c>
      <c r="CT6" s="33">
        <f t="shared" si="10"/>
        <v>59.08</v>
      </c>
      <c r="CU6" s="33">
        <f t="shared" si="10"/>
        <v>58.25</v>
      </c>
      <c r="CV6" s="32" t="str">
        <f>IF(CV7="","",IF(CV7="-","【-】","【"&amp;SUBSTITUTE(TEXT(CV7,"#,##0.00"),"-","△")&amp;"】"))</f>
        <v>【58.84】</v>
      </c>
      <c r="CW6" s="33">
        <f>IF(CW7="",NA(),CW7)</f>
        <v>99.84</v>
      </c>
      <c r="CX6" s="33">
        <f t="shared" ref="CX6:DF6" si="11">IF(CX7="",NA(),CX7)</f>
        <v>100</v>
      </c>
      <c r="CY6" s="33">
        <f t="shared" si="11"/>
        <v>100</v>
      </c>
      <c r="CZ6" s="33">
        <f t="shared" si="11"/>
        <v>100</v>
      </c>
      <c r="DA6" s="33">
        <f t="shared" si="11"/>
        <v>100</v>
      </c>
      <c r="DB6" s="33">
        <f t="shared" si="11"/>
        <v>76.8</v>
      </c>
      <c r="DC6" s="33">
        <f t="shared" si="11"/>
        <v>77.25</v>
      </c>
      <c r="DD6" s="33">
        <f t="shared" si="11"/>
        <v>75.790000000000006</v>
      </c>
      <c r="DE6" s="33">
        <f t="shared" si="11"/>
        <v>77.12</v>
      </c>
      <c r="DF6" s="33">
        <f t="shared" si="11"/>
        <v>68.150000000000006</v>
      </c>
      <c r="DG6" s="32" t="str">
        <f>IF(DG7="","",IF(DG7="-","【-】","【"&amp;SUBSTITUTE(TEXT(DG7,"#,##0.00"),"-","△")&amp;"】"))</f>
        <v>【74.35】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>
      <c r="A7" s="26"/>
      <c r="B7" s="35">
        <v>2015</v>
      </c>
      <c r="C7" s="35">
        <v>362085</v>
      </c>
      <c r="D7" s="35">
        <v>47</v>
      </c>
      <c r="E7" s="35">
        <v>18</v>
      </c>
      <c r="F7" s="35">
        <v>0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5.67</v>
      </c>
      <c r="P7" s="36">
        <v>100</v>
      </c>
      <c r="Q7" s="36">
        <v>3780</v>
      </c>
      <c r="R7" s="36">
        <v>28242</v>
      </c>
      <c r="S7" s="36">
        <v>721.42</v>
      </c>
      <c r="T7" s="36">
        <v>39.15</v>
      </c>
      <c r="U7" s="36">
        <v>1590</v>
      </c>
      <c r="V7" s="36">
        <v>99.55</v>
      </c>
      <c r="W7" s="36">
        <v>15.97</v>
      </c>
      <c r="X7" s="36">
        <v>98.71</v>
      </c>
      <c r="Y7" s="36">
        <v>100.12</v>
      </c>
      <c r="Z7" s="36">
        <v>102.92</v>
      </c>
      <c r="AA7" s="36">
        <v>97.08</v>
      </c>
      <c r="AB7" s="36">
        <v>96.55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421.01</v>
      </c>
      <c r="BK7" s="36">
        <v>430.64</v>
      </c>
      <c r="BL7" s="36">
        <v>446.63</v>
      </c>
      <c r="BM7" s="36">
        <v>416.91</v>
      </c>
      <c r="BN7" s="36">
        <v>392.19</v>
      </c>
      <c r="BO7" s="36">
        <v>345.93</v>
      </c>
      <c r="BP7" s="36">
        <v>61.93</v>
      </c>
      <c r="BQ7" s="36">
        <v>60.06</v>
      </c>
      <c r="BR7" s="36">
        <v>62.26</v>
      </c>
      <c r="BS7" s="36">
        <v>56.61</v>
      </c>
      <c r="BT7" s="36">
        <v>57.8</v>
      </c>
      <c r="BU7" s="36">
        <v>58.98</v>
      </c>
      <c r="BV7" s="36">
        <v>58.78</v>
      </c>
      <c r="BW7" s="36">
        <v>58.53</v>
      </c>
      <c r="BX7" s="36">
        <v>57.93</v>
      </c>
      <c r="BY7" s="36">
        <v>57.03</v>
      </c>
      <c r="BZ7" s="36">
        <v>59.44</v>
      </c>
      <c r="CA7" s="36">
        <v>379.49</v>
      </c>
      <c r="CB7" s="36">
        <v>428.57</v>
      </c>
      <c r="CC7" s="36">
        <v>423.78</v>
      </c>
      <c r="CD7" s="36">
        <v>486.26</v>
      </c>
      <c r="CE7" s="36">
        <v>248.05</v>
      </c>
      <c r="CF7" s="36">
        <v>253.84</v>
      </c>
      <c r="CG7" s="36">
        <v>257.02999999999997</v>
      </c>
      <c r="CH7" s="36">
        <v>266.57</v>
      </c>
      <c r="CI7" s="36">
        <v>276.93</v>
      </c>
      <c r="CJ7" s="36">
        <v>283.73</v>
      </c>
      <c r="CK7" s="36">
        <v>272.79000000000002</v>
      </c>
      <c r="CL7" s="36">
        <v>100</v>
      </c>
      <c r="CM7" s="36">
        <v>100</v>
      </c>
      <c r="CN7" s="36">
        <v>100</v>
      </c>
      <c r="CO7" s="36">
        <v>100</v>
      </c>
      <c r="CP7" s="36">
        <v>100</v>
      </c>
      <c r="CQ7" s="36">
        <v>60.03</v>
      </c>
      <c r="CR7" s="36">
        <v>61.93</v>
      </c>
      <c r="CS7" s="36">
        <v>58.06</v>
      </c>
      <c r="CT7" s="36">
        <v>59.08</v>
      </c>
      <c r="CU7" s="36">
        <v>58.25</v>
      </c>
      <c r="CV7" s="36">
        <v>58.84</v>
      </c>
      <c r="CW7" s="36">
        <v>99.84</v>
      </c>
      <c r="CX7" s="36">
        <v>100</v>
      </c>
      <c r="CY7" s="36">
        <v>100</v>
      </c>
      <c r="CZ7" s="36">
        <v>100</v>
      </c>
      <c r="DA7" s="36">
        <v>100</v>
      </c>
      <c r="DB7" s="36">
        <v>76.8</v>
      </c>
      <c r="DC7" s="36">
        <v>77.25</v>
      </c>
      <c r="DD7" s="36">
        <v>75.790000000000006</v>
      </c>
      <c r="DE7" s="36">
        <v>77.12</v>
      </c>
      <c r="DF7" s="36">
        <v>68.150000000000006</v>
      </c>
      <c r="DG7" s="36">
        <v>74.349999999999994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三好市役所</cp:lastModifiedBy>
  <dcterms:created xsi:type="dcterms:W3CDTF">2017-02-08T03:24:04Z</dcterms:created>
  <dcterms:modified xsi:type="dcterms:W3CDTF">2017-02-13T02:24:13Z</dcterms:modified>
</cp:coreProperties>
</file>