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24.217\suidouHDD\谷岡　恒\経営分析表公表・策定\Ｈ２８\"/>
    </mc:Choice>
  </mc:AlternateContent>
  <workbookProtection workbookPassword="8649" lockStructure="1"/>
  <bookViews>
    <workbookView xWindow="0" yWindow="0" windowWidth="28800" windowHeight="12450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I10" i="4" s="1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Z10" i="4"/>
  <c r="R10" i="4"/>
  <c r="J10" i="4"/>
  <c r="B10" i="4"/>
  <c r="AQ8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<sst xmlns="http://schemas.openxmlformats.org/spreadsheetml/2006/main" count="218" uniqueCount="108">
  <si>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</si>
  <si>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</si>
  <si>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</si>
  <si>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</si>
  <si>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</si>
  <si>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</si>
  <si>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</si>
  <si>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</si>
  <si>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</si>
  <si>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</si>
  <si>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</si>
  <si>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</si>
  <si>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</si>
  <si>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</si>
  <si>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</si>
  <si>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</si>
  <si>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</si>
  <si>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</si>
  <si>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</si>
  <si>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</si>
  <si>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</si>
  <si>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</si>
  <si>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</si>
  <si>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</si>
  <si>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</si>
  <si>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</si>
  <si>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</si>
  <si>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</si>
  <si>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</si>
  <si>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</si>
  <si>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</si>
  <si>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</si>
  <si>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</si>
  <si>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</si>
  <si>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</si>
  <si>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</si>
  <si>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</si>
  <si>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</si>
  <si>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</si>
  <si>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</si>
  <si>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</si>
  <si>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</si>
  <si>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</si>
  <si>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</si>
  <si>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</si>
  <si>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</si>
  <si>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</si>
  <si>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</si>
  <si>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</si>
  <si>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</si>
  <si>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</si>
  <si>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</si>
  <si>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</si>
  <si>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</si>
  <si>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</si>
  <si>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</si>
  <si>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</si>
  <si>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</si>
  <si>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</si>
  <si>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</si>
  <si>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</si>
  <si>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</si>
  <si>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</si>
  <si>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</si>
  <si>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</si>
  <si>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</si>
  <si>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</si>
  <si>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</si>
  <si>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</si>
  <si>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</si>
  <si>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</si>
  <si>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</si>
  <si>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</si>
  <si>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</si>
  <si>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</si>
  <si>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</si>
  <si>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</si>
  <si>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</si>
  <si>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</si>
  <si>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</si>
  <si>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</si>
  <si>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</si>
  <si>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</si>
  <si>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</si>
  <si>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</si>
  <si>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</si>
  <si>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</si>
  <si>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</si>
  <si>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</si>
  <si>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</si>
  <si>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</si>
  <si>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</si>
  <si>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</si>
  <si>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海陽町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</si>
  <si>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</si>
  <si>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</si>
  <si>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</si>
  <si>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</si>
  <si>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</si>
  <si>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</si>
  <si>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</si>
  <si>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</si>
  <si>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</si>
  <si>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</si>
  <si>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</si>
  <si>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給水人口の減少や節水意識の向上等により、給水収益は減少傾向にある一方、施設の修繕・更新は継続して実施していく必要がある。平成32年度の上水道事業との統合を踏まえ、経営戦略を策定していく中で、投資・財政計画を十分検討し、効率的な経営を図っていく。</t>
    <rPh sb="1" eb="3">
      <t>キュウスイ</t>
    </rPh>
    <rPh sb="3" eb="5">
      <t>ジンコウ</t>
    </rPh>
    <rPh sb="6" eb="8">
      <t>ゲンショウ</t>
    </rPh>
    <rPh sb="9" eb="11">
      <t>セッスイ</t>
    </rPh>
    <rPh sb="11" eb="13">
      <t>イシキ</t>
    </rPh>
    <rPh sb="14" eb="16">
      <t>コウジョウ</t>
    </rPh>
    <rPh sb="16" eb="17">
      <t>トウ</t>
    </rPh>
    <rPh sb="21" eb="23">
      <t>キュウスイ</t>
    </rPh>
    <rPh sb="23" eb="25">
      <t>シュウエキ</t>
    </rPh>
    <rPh sb="26" eb="28">
      <t>ゲンショウ</t>
    </rPh>
    <rPh sb="28" eb="30">
      <t>ケイコウ</t>
    </rPh>
    <rPh sb="33" eb="35">
      <t>イッポウ</t>
    </rPh>
    <rPh sb="36" eb="38">
      <t>シセツ</t>
    </rPh>
    <rPh sb="39" eb="41">
      <t>シュウゼン</t>
    </rPh>
    <rPh sb="42" eb="44">
      <t>コウシン</t>
    </rPh>
    <rPh sb="45" eb="47">
      <t>ケイゾク</t>
    </rPh>
    <rPh sb="49" eb="51">
      <t>ジッシ</t>
    </rPh>
    <rPh sb="55" eb="57">
      <t>ヒツヨウ</t>
    </rPh>
    <rPh sb="61" eb="63">
      <t>ヘイセイ</t>
    </rPh>
    <rPh sb="65" eb="67">
      <t>ネンド</t>
    </rPh>
    <rPh sb="68" eb="71">
      <t>ジョウスイドウ</t>
    </rPh>
    <rPh sb="71" eb="73">
      <t>ジギョウ</t>
    </rPh>
    <rPh sb="75" eb="77">
      <t>トウゴウ</t>
    </rPh>
    <rPh sb="78" eb="79">
      <t>フ</t>
    </rPh>
    <rPh sb="82" eb="84">
      <t>ケイエイ</t>
    </rPh>
    <rPh sb="84" eb="86">
      <t>センリャク</t>
    </rPh>
    <rPh sb="87" eb="89">
      <t>サクテイ</t>
    </rPh>
    <rPh sb="93" eb="94">
      <t>ナカ</t>
    </rPh>
    <rPh sb="96" eb="98">
      <t>トウシ</t>
    </rPh>
    <rPh sb="99" eb="101">
      <t>ザイセイ</t>
    </rPh>
    <rPh sb="101" eb="103">
      <t>ケイカク</t>
    </rPh>
    <rPh sb="104" eb="106">
      <t>ジュウブン</t>
    </rPh>
    <rPh sb="106" eb="108">
      <t>ケントウ</t>
    </rPh>
    <rPh sb="110" eb="113">
      <t>コウリツテキ</t>
    </rPh>
    <rPh sb="114" eb="116">
      <t>ケイエイ</t>
    </rPh>
    <rPh sb="117" eb="118">
      <t>ハカ</t>
    </rPh>
    <phoneticPr fontId="4"/>
  </si>
  <si>
    <t>　施設の修繕・更新については、随時実施しているが、類似団体平均値と比較しても高い。
　</t>
    <rPh sb="1" eb="3">
      <t>シセツ</t>
    </rPh>
    <rPh sb="4" eb="6">
      <t>シュウゼン</t>
    </rPh>
    <rPh sb="7" eb="9">
      <t>コウシン</t>
    </rPh>
    <rPh sb="15" eb="17">
      <t>ズイジ</t>
    </rPh>
    <rPh sb="17" eb="19">
      <t>ジッシ</t>
    </rPh>
    <rPh sb="25" eb="27">
      <t>ルイジ</t>
    </rPh>
    <rPh sb="27" eb="29">
      <t>ダンタイ</t>
    </rPh>
    <rPh sb="29" eb="32">
      <t>ヘイキンチ</t>
    </rPh>
    <rPh sb="33" eb="35">
      <t>ヒカク</t>
    </rPh>
    <rPh sb="38" eb="39">
      <t>タカ</t>
    </rPh>
    <phoneticPr fontId="4"/>
  </si>
  <si>
    <t>　収益的収支比率においては、100％を下回っているが、類似団体平均値とは大きな差異はない。簡易水道更新事業等における起債の償還が継続していくが、平成32年度に上水道事業との統合を予定しており、施設の修繕・更新等効率的な経営を図っていく。
　有収率については類似団体平均値より高く、比較的高い水準で推移しており、施設の稼働状況が収益に反映されている。</t>
    <rPh sb="1" eb="4">
      <t>シュウエキテキ</t>
    </rPh>
    <rPh sb="4" eb="6">
      <t>シュウシ</t>
    </rPh>
    <rPh sb="6" eb="8">
      <t>ヒリツ</t>
    </rPh>
    <rPh sb="19" eb="21">
      <t>シタマワ</t>
    </rPh>
    <rPh sb="27" eb="29">
      <t>ルイジ</t>
    </rPh>
    <rPh sb="29" eb="31">
      <t>ダンタイ</t>
    </rPh>
    <rPh sb="31" eb="34">
      <t>ヘイキンチ</t>
    </rPh>
    <rPh sb="36" eb="37">
      <t>オオ</t>
    </rPh>
    <rPh sb="39" eb="41">
      <t>サイ</t>
    </rPh>
    <rPh sb="45" eb="47">
      <t>カンイ</t>
    </rPh>
    <rPh sb="47" eb="49">
      <t>スイドウ</t>
    </rPh>
    <rPh sb="49" eb="51">
      <t>コウシン</t>
    </rPh>
    <rPh sb="51" eb="53">
      <t>ジギョウ</t>
    </rPh>
    <rPh sb="53" eb="54">
      <t>トウ</t>
    </rPh>
    <rPh sb="58" eb="60">
      <t>キサイ</t>
    </rPh>
    <rPh sb="61" eb="63">
      <t>ショウカン</t>
    </rPh>
    <rPh sb="64" eb="66">
      <t>ケイゾク</t>
    </rPh>
    <rPh sb="72" eb="74">
      <t>ヘイセイ</t>
    </rPh>
    <rPh sb="76" eb="78">
      <t>ネンド</t>
    </rPh>
    <rPh sb="79" eb="82">
      <t>ジョウスイドウ</t>
    </rPh>
    <rPh sb="82" eb="84">
      <t>ジギョウ</t>
    </rPh>
    <rPh sb="86" eb="88">
      <t>トウゴウ</t>
    </rPh>
    <rPh sb="89" eb="91">
      <t>ヨテイ</t>
    </rPh>
    <rPh sb="96" eb="98">
      <t>シセツ</t>
    </rPh>
    <rPh sb="99" eb="101">
      <t>シュウゼン</t>
    </rPh>
    <rPh sb="102" eb="104">
      <t>コウシン</t>
    </rPh>
    <rPh sb="104" eb="105">
      <t>トウ</t>
    </rPh>
    <rPh sb="105" eb="108">
      <t>コウリツテキ</t>
    </rPh>
    <rPh sb="109" eb="111">
      <t>ケイエイ</t>
    </rPh>
    <rPh sb="112" eb="113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</si>
</sst>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1.23</c:v>
                </c:pt>
                <c:pt idx="1">
                  <c:v>2.1800000000000002</c:v>
                </c:pt>
                <c:pt idx="2">
                  <c:v>2.04</c:v>
                </c:pt>
                <c:pt idx="3">
                  <c:v>2.54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352656"/>
        <c:axId val="217425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0.46</c:v>
                </c:pt>
                <c:pt idx="2">
                  <c:v>0.8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352656"/>
        <c:axId val="217425928"/>
      </c:lineChart>
      <c:dateAx>
        <c:axId val="21935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425928"/>
        <c:crosses val="autoZero"/>
        <c:auto val="1"/>
        <c:lblOffset val="100"/>
        <c:baseTimeUnit val="years"/>
      </c:dateAx>
      <c:valAx>
        <c:axId val="217425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352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44.77</c:v>
                </c:pt>
                <c:pt idx="1">
                  <c:v>43.85</c:v>
                </c:pt>
                <c:pt idx="2">
                  <c:v>43.53</c:v>
                </c:pt>
                <c:pt idx="3">
                  <c:v>38.909999999999997</c:v>
                </c:pt>
                <c:pt idx="4">
                  <c:v>38.42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840616"/>
        <c:axId val="32284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57.17</c:v>
                </c:pt>
                <c:pt idx="2">
                  <c:v>57.55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840616"/>
        <c:axId val="322841008"/>
      </c:lineChart>
      <c:dateAx>
        <c:axId val="322840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841008"/>
        <c:crosses val="autoZero"/>
        <c:auto val="1"/>
        <c:lblOffset val="100"/>
        <c:baseTimeUnit val="years"/>
      </c:dateAx>
      <c:valAx>
        <c:axId val="32284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840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77.86</c:v>
                </c:pt>
                <c:pt idx="1">
                  <c:v>77.87</c:v>
                </c:pt>
                <c:pt idx="2">
                  <c:v>77.87</c:v>
                </c:pt>
                <c:pt idx="3">
                  <c:v>81.92</c:v>
                </c:pt>
                <c:pt idx="4">
                  <c:v>81.97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739224"/>
        <c:axId val="32273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74.94</c:v>
                </c:pt>
                <c:pt idx="2">
                  <c:v>74.14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739224"/>
        <c:axId val="322739616"/>
      </c:lineChart>
      <c:dateAx>
        <c:axId val="322739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739616"/>
        <c:crosses val="autoZero"/>
        <c:auto val="1"/>
        <c:lblOffset val="100"/>
        <c:baseTimeUnit val="years"/>
      </c:dateAx>
      <c:valAx>
        <c:axId val="32273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739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86.25</c:v>
                </c:pt>
                <c:pt idx="1">
                  <c:v>94.43</c:v>
                </c:pt>
                <c:pt idx="2">
                  <c:v>91.32</c:v>
                </c:pt>
                <c:pt idx="3">
                  <c:v>76.73</c:v>
                </c:pt>
                <c:pt idx="4">
                  <c:v>74.53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783472"/>
        <c:axId val="321850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75.89</c:v>
                </c:pt>
                <c:pt idx="1">
                  <c:v>74.52</c:v>
                </c:pt>
                <c:pt idx="2">
                  <c:v>76.09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83472"/>
        <c:axId val="321850152"/>
      </c:lineChart>
      <c:dateAx>
        <c:axId val="32178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850152"/>
        <c:crosses val="autoZero"/>
        <c:auto val="1"/>
        <c:lblOffset val="100"/>
        <c:baseTimeUnit val="years"/>
      </c:dateAx>
      <c:valAx>
        <c:axId val="321850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78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554368"/>
        <c:axId val="216148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554368"/>
        <c:axId val="216148392"/>
      </c:lineChart>
      <c:dateAx>
        <c:axId val="32255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148392"/>
        <c:crosses val="autoZero"/>
        <c:auto val="1"/>
        <c:lblOffset val="100"/>
        <c:baseTimeUnit val="years"/>
      </c:dateAx>
      <c:valAx>
        <c:axId val="216148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554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334720"/>
        <c:axId val="215335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334720"/>
        <c:axId val="215335112"/>
      </c:lineChart>
      <c:dateAx>
        <c:axId val="21533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335112"/>
        <c:crosses val="autoZero"/>
        <c:auto val="1"/>
        <c:lblOffset val="100"/>
        <c:baseTimeUnit val="years"/>
      </c:dateAx>
      <c:valAx>
        <c:axId val="215335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33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131280"/>
        <c:axId val="322131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131280"/>
        <c:axId val="322131672"/>
      </c:lineChart>
      <c:dateAx>
        <c:axId val="32213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131672"/>
        <c:crosses val="autoZero"/>
        <c:auto val="1"/>
        <c:lblOffset val="100"/>
        <c:baseTimeUnit val="years"/>
      </c:dateAx>
      <c:valAx>
        <c:axId val="322131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13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272568"/>
        <c:axId val="32227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272568"/>
        <c:axId val="322272960"/>
      </c:lineChart>
      <c:dateAx>
        <c:axId val="322272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272960"/>
        <c:crosses val="autoZero"/>
        <c:auto val="1"/>
        <c:lblOffset val="100"/>
        <c:baseTimeUnit val="years"/>
      </c:dateAx>
      <c:valAx>
        <c:axId val="32227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272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1478.87</c:v>
                </c:pt>
                <c:pt idx="1">
                  <c:v>1486.33</c:v>
                </c:pt>
                <c:pt idx="2">
                  <c:v>1526.82</c:v>
                </c:pt>
                <c:pt idx="3">
                  <c:v>1602.81</c:v>
                </c:pt>
                <c:pt idx="4">
                  <c:v>1614.11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274136"/>
        <c:axId val="32227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1124.6400000000001</c:v>
                </c:pt>
                <c:pt idx="1">
                  <c:v>1108.26</c:v>
                </c:pt>
                <c:pt idx="2">
                  <c:v>1113.76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274136"/>
        <c:axId val="322274528"/>
      </c:lineChart>
      <c:dateAx>
        <c:axId val="322274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274528"/>
        <c:crosses val="autoZero"/>
        <c:auto val="1"/>
        <c:lblOffset val="100"/>
        <c:baseTimeUnit val="years"/>
      </c:dateAx>
      <c:valAx>
        <c:axId val="32227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274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70.64</c:v>
                </c:pt>
                <c:pt idx="1">
                  <c:v>68.040000000000006</c:v>
                </c:pt>
                <c:pt idx="2">
                  <c:v>60.63</c:v>
                </c:pt>
                <c:pt idx="3">
                  <c:v>46.76</c:v>
                </c:pt>
                <c:pt idx="4">
                  <c:v>41.3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130888"/>
        <c:axId val="32213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19.77</c:v>
                </c:pt>
                <c:pt idx="2">
                  <c:v>34.25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130888"/>
        <c:axId val="322130496"/>
      </c:lineChart>
      <c:dateAx>
        <c:axId val="322130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130496"/>
        <c:crosses val="autoZero"/>
        <c:auto val="1"/>
        <c:lblOffset val="100"/>
        <c:baseTimeUnit val="years"/>
      </c:dateAx>
      <c:valAx>
        <c:axId val="32213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130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164.39</c:v>
                </c:pt>
                <c:pt idx="1">
                  <c:v>171.69</c:v>
                </c:pt>
                <c:pt idx="2">
                  <c:v>193.87</c:v>
                </c:pt>
                <c:pt idx="3">
                  <c:v>258.12</c:v>
                </c:pt>
                <c:pt idx="4">
                  <c:v>293.02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132848"/>
        <c:axId val="322275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306.49</c:v>
                </c:pt>
                <c:pt idx="1">
                  <c:v>878.73</c:v>
                </c:pt>
                <c:pt idx="2">
                  <c:v>501.18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132848"/>
        <c:axId val="322275704"/>
      </c:lineChart>
      <c:dateAx>
        <c:axId val="32213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275704"/>
        <c:crosses val="autoZero"/>
        <c:auto val="1"/>
        <c:lblOffset val="100"/>
        <c:baseTimeUnit val="years"/>
      </c:dateAx>
      <c:valAx>
        <c:axId val="322275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13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L25" zoomScale="75" zoomScaleNormal="75" workbookViewId="0">
      <selection activeCell="CD29" sqref="CD29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徳島県　海陽町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10002</v>
      </c>
      <c r="AJ8" s="55"/>
      <c r="AK8" s="55"/>
      <c r="AL8" s="55"/>
      <c r="AM8" s="55"/>
      <c r="AN8" s="55"/>
      <c r="AO8" s="55"/>
      <c r="AP8" s="56"/>
      <c r="AQ8" s="46">
        <f>データ!R6</f>
        <v>327.64999999999998</v>
      </c>
      <c r="AR8" s="46"/>
      <c r="AS8" s="46"/>
      <c r="AT8" s="46"/>
      <c r="AU8" s="46"/>
      <c r="AV8" s="46"/>
      <c r="AW8" s="46"/>
      <c r="AX8" s="46"/>
      <c r="AY8" s="46">
        <f>データ!S6</f>
        <v>30.53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20.85</v>
      </c>
      <c r="S10" s="46"/>
      <c r="T10" s="46"/>
      <c r="U10" s="46"/>
      <c r="V10" s="46"/>
      <c r="W10" s="46"/>
      <c r="X10" s="46"/>
      <c r="Y10" s="46"/>
      <c r="Z10" s="80">
        <f>データ!P6</f>
        <v>1890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2071</v>
      </c>
      <c r="AJ10" s="80"/>
      <c r="AK10" s="80"/>
      <c r="AL10" s="80"/>
      <c r="AM10" s="80"/>
      <c r="AN10" s="80"/>
      <c r="AO10" s="80"/>
      <c r="AP10" s="80"/>
      <c r="AQ10" s="46">
        <f>データ!U6</f>
        <v>3.8</v>
      </c>
      <c r="AR10" s="46"/>
      <c r="AS10" s="46"/>
      <c r="AT10" s="46"/>
      <c r="AU10" s="46"/>
      <c r="AV10" s="46"/>
      <c r="AW10" s="46"/>
      <c r="AX10" s="46"/>
      <c r="AY10" s="46">
        <f>データ!V6</f>
        <v>545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105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363880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徳島県　海陽町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20.85</v>
      </c>
      <c r="P6" s="32">
        <f t="shared" si="3"/>
        <v>1890</v>
      </c>
      <c r="Q6" s="32">
        <f t="shared" si="3"/>
        <v>10002</v>
      </c>
      <c r="R6" s="32">
        <f t="shared" si="3"/>
        <v>327.64999999999998</v>
      </c>
      <c r="S6" s="32">
        <f t="shared" si="3"/>
        <v>30.53</v>
      </c>
      <c r="T6" s="32">
        <f t="shared" si="3"/>
        <v>2071</v>
      </c>
      <c r="U6" s="32">
        <f t="shared" si="3"/>
        <v>3.8</v>
      </c>
      <c r="V6" s="32">
        <f t="shared" si="3"/>
        <v>545</v>
      </c>
      <c r="W6" s="33">
        <f>IF(W7="",NA(),W7)</f>
        <v>86.25</v>
      </c>
      <c r="X6" s="33">
        <f t="shared" ref="X6:AF6" si="4">IF(X7="",NA(),X7)</f>
        <v>94.43</v>
      </c>
      <c r="Y6" s="33">
        <f t="shared" si="4"/>
        <v>91.32</v>
      </c>
      <c r="Z6" s="33">
        <f t="shared" si="4"/>
        <v>76.73</v>
      </c>
      <c r="AA6" s="33">
        <f t="shared" si="4"/>
        <v>74.53</v>
      </c>
      <c r="AB6" s="33">
        <f t="shared" si="4"/>
        <v>75.89</v>
      </c>
      <c r="AC6" s="33">
        <f t="shared" si="4"/>
        <v>74.52</v>
      </c>
      <c r="AD6" s="33">
        <f t="shared" si="4"/>
        <v>76.09</v>
      </c>
      <c r="AE6" s="33">
        <f t="shared" si="4"/>
        <v>75.87</v>
      </c>
      <c r="AF6" s="33">
        <f t="shared" si="4"/>
        <v>76.27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1478.87</v>
      </c>
      <c r="BE6" s="33">
        <f t="shared" ref="BE6:BM6" si="7">IF(BE7="",NA(),BE7)</f>
        <v>1486.33</v>
      </c>
      <c r="BF6" s="33">
        <f t="shared" si="7"/>
        <v>1526.82</v>
      </c>
      <c r="BG6" s="33">
        <f t="shared" si="7"/>
        <v>1602.81</v>
      </c>
      <c r="BH6" s="33">
        <f t="shared" si="7"/>
        <v>1614.11</v>
      </c>
      <c r="BI6" s="33">
        <f t="shared" si="7"/>
        <v>1124.6400000000001</v>
      </c>
      <c r="BJ6" s="33">
        <f t="shared" si="7"/>
        <v>1108.26</v>
      </c>
      <c r="BK6" s="33">
        <f t="shared" si="7"/>
        <v>1113.76</v>
      </c>
      <c r="BL6" s="33">
        <f t="shared" si="7"/>
        <v>1125.69</v>
      </c>
      <c r="BM6" s="33">
        <f t="shared" si="7"/>
        <v>1134.67</v>
      </c>
      <c r="BN6" s="32" t="str">
        <f>IF(BN7="","",IF(BN7="-","【-】","【"&amp;SUBSTITUTE(TEXT(BN7,"#,##0.00"),"-","△")&amp;"】"))</f>
        <v>【1,242.90】</v>
      </c>
      <c r="BO6" s="33">
        <f>IF(BO7="",NA(),BO7)</f>
        <v>70.64</v>
      </c>
      <c r="BP6" s="33">
        <f t="shared" ref="BP6:BX6" si="8">IF(BP7="",NA(),BP7)</f>
        <v>68.040000000000006</v>
      </c>
      <c r="BQ6" s="33">
        <f t="shared" si="8"/>
        <v>60.63</v>
      </c>
      <c r="BR6" s="33">
        <f t="shared" si="8"/>
        <v>46.76</v>
      </c>
      <c r="BS6" s="33">
        <f t="shared" si="8"/>
        <v>41.3</v>
      </c>
      <c r="BT6" s="33">
        <f t="shared" si="8"/>
        <v>56.46</v>
      </c>
      <c r="BU6" s="33">
        <f t="shared" si="8"/>
        <v>19.77</v>
      </c>
      <c r="BV6" s="33">
        <f t="shared" si="8"/>
        <v>34.25</v>
      </c>
      <c r="BW6" s="33">
        <f t="shared" si="8"/>
        <v>46.48</v>
      </c>
      <c r="BX6" s="33">
        <f t="shared" si="8"/>
        <v>40.6</v>
      </c>
      <c r="BY6" s="32" t="str">
        <f>IF(BY7="","",IF(BY7="-","【-】","【"&amp;SUBSTITUTE(TEXT(BY7,"#,##0.00"),"-","△")&amp;"】"))</f>
        <v>【33.35】</v>
      </c>
      <c r="BZ6" s="33">
        <f>IF(BZ7="",NA(),BZ7)</f>
        <v>164.39</v>
      </c>
      <c r="CA6" s="33">
        <f t="shared" ref="CA6:CI6" si="9">IF(CA7="",NA(),CA7)</f>
        <v>171.69</v>
      </c>
      <c r="CB6" s="33">
        <f t="shared" si="9"/>
        <v>193.87</v>
      </c>
      <c r="CC6" s="33">
        <f t="shared" si="9"/>
        <v>258.12</v>
      </c>
      <c r="CD6" s="33">
        <f t="shared" si="9"/>
        <v>293.02</v>
      </c>
      <c r="CE6" s="33">
        <f t="shared" si="9"/>
        <v>306.49</v>
      </c>
      <c r="CF6" s="33">
        <f t="shared" si="9"/>
        <v>878.73</v>
      </c>
      <c r="CG6" s="33">
        <f t="shared" si="9"/>
        <v>501.18</v>
      </c>
      <c r="CH6" s="33">
        <f t="shared" si="9"/>
        <v>376.61</v>
      </c>
      <c r="CI6" s="33">
        <f t="shared" si="9"/>
        <v>440.03</v>
      </c>
      <c r="CJ6" s="32" t="str">
        <f>IF(CJ7="","",IF(CJ7="-","【-】","【"&amp;SUBSTITUTE(TEXT(CJ7,"#,##0.00"),"-","△")&amp;"】"))</f>
        <v>【524.69】</v>
      </c>
      <c r="CK6" s="33">
        <f>IF(CK7="",NA(),CK7)</f>
        <v>44.77</v>
      </c>
      <c r="CL6" s="33">
        <f t="shared" ref="CL6:CT6" si="10">IF(CL7="",NA(),CL7)</f>
        <v>43.85</v>
      </c>
      <c r="CM6" s="33">
        <f t="shared" si="10"/>
        <v>43.53</v>
      </c>
      <c r="CN6" s="33">
        <f t="shared" si="10"/>
        <v>38.909999999999997</v>
      </c>
      <c r="CO6" s="33">
        <f t="shared" si="10"/>
        <v>38.42</v>
      </c>
      <c r="CP6" s="33">
        <f t="shared" si="10"/>
        <v>58.25</v>
      </c>
      <c r="CQ6" s="33">
        <f t="shared" si="10"/>
        <v>57.17</v>
      </c>
      <c r="CR6" s="33">
        <f t="shared" si="10"/>
        <v>57.55</v>
      </c>
      <c r="CS6" s="33">
        <f t="shared" si="10"/>
        <v>57.43</v>
      </c>
      <c r="CT6" s="33">
        <f t="shared" si="10"/>
        <v>57.29</v>
      </c>
      <c r="CU6" s="32" t="str">
        <f>IF(CU7="","",IF(CU7="-","【-】","【"&amp;SUBSTITUTE(TEXT(CU7,"#,##0.00"),"-","△")&amp;"】"))</f>
        <v>【57.58】</v>
      </c>
      <c r="CV6" s="33">
        <f>IF(CV7="",NA(),CV7)</f>
        <v>77.86</v>
      </c>
      <c r="CW6" s="33">
        <f t="shared" ref="CW6:DE6" si="11">IF(CW7="",NA(),CW7)</f>
        <v>77.87</v>
      </c>
      <c r="CX6" s="33">
        <f t="shared" si="11"/>
        <v>77.87</v>
      </c>
      <c r="CY6" s="33">
        <f t="shared" si="11"/>
        <v>81.92</v>
      </c>
      <c r="CZ6" s="33">
        <f t="shared" si="11"/>
        <v>81.97</v>
      </c>
      <c r="DA6" s="33">
        <f t="shared" si="11"/>
        <v>74.53</v>
      </c>
      <c r="DB6" s="33">
        <f t="shared" si="11"/>
        <v>74.94</v>
      </c>
      <c r="DC6" s="33">
        <f t="shared" si="11"/>
        <v>74.14</v>
      </c>
      <c r="DD6" s="33">
        <f t="shared" si="11"/>
        <v>73.83</v>
      </c>
      <c r="DE6" s="33">
        <f t="shared" si="11"/>
        <v>73.69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1.23</v>
      </c>
      <c r="ED6" s="33">
        <f t="shared" ref="ED6:EL6" si="14">IF(ED7="",NA(),ED7)</f>
        <v>2.1800000000000002</v>
      </c>
      <c r="EE6" s="33">
        <f t="shared" si="14"/>
        <v>2.04</v>
      </c>
      <c r="EF6" s="33">
        <f t="shared" si="14"/>
        <v>2.54</v>
      </c>
      <c r="EG6" s="32">
        <f t="shared" si="14"/>
        <v>0</v>
      </c>
      <c r="EH6" s="33">
        <f t="shared" si="14"/>
        <v>0.47</v>
      </c>
      <c r="EI6" s="33">
        <f t="shared" si="14"/>
        <v>0.46</v>
      </c>
      <c r="EJ6" s="33">
        <f t="shared" si="14"/>
        <v>0.8</v>
      </c>
      <c r="EK6" s="33">
        <f t="shared" si="14"/>
        <v>0.69</v>
      </c>
      <c r="EL6" s="33">
        <f t="shared" si="14"/>
        <v>0.65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363880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20.85</v>
      </c>
      <c r="P7" s="36">
        <v>1890</v>
      </c>
      <c r="Q7" s="36">
        <v>10002</v>
      </c>
      <c r="R7" s="36">
        <v>327.64999999999998</v>
      </c>
      <c r="S7" s="36">
        <v>30.53</v>
      </c>
      <c r="T7" s="36">
        <v>2071</v>
      </c>
      <c r="U7" s="36">
        <v>3.8</v>
      </c>
      <c r="V7" s="36">
        <v>545</v>
      </c>
      <c r="W7" s="36">
        <v>86.25</v>
      </c>
      <c r="X7" s="36">
        <v>94.43</v>
      </c>
      <c r="Y7" s="36">
        <v>91.32</v>
      </c>
      <c r="Z7" s="36">
        <v>76.73</v>
      </c>
      <c r="AA7" s="36">
        <v>74.53</v>
      </c>
      <c r="AB7" s="36">
        <v>75.89</v>
      </c>
      <c r="AC7" s="36">
        <v>74.52</v>
      </c>
      <c r="AD7" s="36">
        <v>76.09</v>
      </c>
      <c r="AE7" s="36">
        <v>75.87</v>
      </c>
      <c r="AF7" s="36">
        <v>76.27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1478.87</v>
      </c>
      <c r="BE7" s="36">
        <v>1486.33</v>
      </c>
      <c r="BF7" s="36">
        <v>1526.82</v>
      </c>
      <c r="BG7" s="36">
        <v>1602.81</v>
      </c>
      <c r="BH7" s="36">
        <v>1614.11</v>
      </c>
      <c r="BI7" s="36">
        <v>1124.6400000000001</v>
      </c>
      <c r="BJ7" s="36">
        <v>1108.26</v>
      </c>
      <c r="BK7" s="36">
        <v>1113.76</v>
      </c>
      <c r="BL7" s="36">
        <v>1125.69</v>
      </c>
      <c r="BM7" s="36">
        <v>1134.67</v>
      </c>
      <c r="BN7" s="36">
        <v>1242.9000000000001</v>
      </c>
      <c r="BO7" s="36">
        <v>70.64</v>
      </c>
      <c r="BP7" s="36">
        <v>68.040000000000006</v>
      </c>
      <c r="BQ7" s="36">
        <v>60.63</v>
      </c>
      <c r="BR7" s="36">
        <v>46.76</v>
      </c>
      <c r="BS7" s="36">
        <v>41.3</v>
      </c>
      <c r="BT7" s="36">
        <v>56.46</v>
      </c>
      <c r="BU7" s="36">
        <v>19.77</v>
      </c>
      <c r="BV7" s="36">
        <v>34.25</v>
      </c>
      <c r="BW7" s="36">
        <v>46.48</v>
      </c>
      <c r="BX7" s="36">
        <v>40.6</v>
      </c>
      <c r="BY7" s="36">
        <v>33.35</v>
      </c>
      <c r="BZ7" s="36">
        <v>164.39</v>
      </c>
      <c r="CA7" s="36">
        <v>171.69</v>
      </c>
      <c r="CB7" s="36">
        <v>193.87</v>
      </c>
      <c r="CC7" s="36">
        <v>258.12</v>
      </c>
      <c r="CD7" s="36">
        <v>293.02</v>
      </c>
      <c r="CE7" s="36">
        <v>306.49</v>
      </c>
      <c r="CF7" s="36">
        <v>878.73</v>
      </c>
      <c r="CG7" s="36">
        <v>501.18</v>
      </c>
      <c r="CH7" s="36">
        <v>376.61</v>
      </c>
      <c r="CI7" s="36">
        <v>440.03</v>
      </c>
      <c r="CJ7" s="36">
        <v>524.69000000000005</v>
      </c>
      <c r="CK7" s="36">
        <v>44.77</v>
      </c>
      <c r="CL7" s="36">
        <v>43.85</v>
      </c>
      <c r="CM7" s="36">
        <v>43.53</v>
      </c>
      <c r="CN7" s="36">
        <v>38.909999999999997</v>
      </c>
      <c r="CO7" s="36">
        <v>38.42</v>
      </c>
      <c r="CP7" s="36">
        <v>58.25</v>
      </c>
      <c r="CQ7" s="36">
        <v>57.17</v>
      </c>
      <c r="CR7" s="36">
        <v>57.55</v>
      </c>
      <c r="CS7" s="36">
        <v>57.43</v>
      </c>
      <c r="CT7" s="36">
        <v>57.29</v>
      </c>
      <c r="CU7" s="36">
        <v>57.58</v>
      </c>
      <c r="CV7" s="36">
        <v>77.86</v>
      </c>
      <c r="CW7" s="36">
        <v>77.87</v>
      </c>
      <c r="CX7" s="36">
        <v>77.87</v>
      </c>
      <c r="CY7" s="36">
        <v>81.92</v>
      </c>
      <c r="CZ7" s="36">
        <v>81.97</v>
      </c>
      <c r="DA7" s="36">
        <v>74.53</v>
      </c>
      <c r="DB7" s="36">
        <v>74.94</v>
      </c>
      <c r="DC7" s="36">
        <v>74.14</v>
      </c>
      <c r="DD7" s="36">
        <v>73.83</v>
      </c>
      <c r="DE7" s="36">
        <v>73.69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1.23</v>
      </c>
      <c r="ED7" s="36">
        <v>2.1800000000000002</v>
      </c>
      <c r="EE7" s="36">
        <v>2.04</v>
      </c>
      <c r="EF7" s="36">
        <v>2.54</v>
      </c>
      <c r="EG7" s="36">
        <v>0</v>
      </c>
      <c r="EH7" s="36">
        <v>0.47</v>
      </c>
      <c r="EI7" s="36">
        <v>0.46</v>
      </c>
      <c r="EJ7" s="36">
        <v>0.8</v>
      </c>
      <c r="EK7" s="36">
        <v>0.69</v>
      </c>
      <c r="EL7" s="36">
        <v>0.65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海陽町</cp:lastModifiedBy>
  <cp:lastPrinted>2017-02-13T01:11:49Z</cp:lastPrinted>
  <dcterms:created xsi:type="dcterms:W3CDTF">2016-12-02T02:21:27Z</dcterms:created>
  <dcterms:modified xsi:type="dcterms:W3CDTF">2017-02-13T02:31:49Z</dcterms:modified>
  <cp:category/>
</cp:coreProperties>
</file>