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ma.takashi\Desktop\経営比較分析\"/>
    </mc:Choice>
  </mc:AlternateContent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Y8" i="4" s="1"/>
  <c r="R6" i="5"/>
  <c r="Q6" i="5"/>
  <c r="P6" i="5"/>
  <c r="O6" i="5"/>
  <c r="N6" i="5"/>
  <c r="M6" i="5"/>
  <c r="L6" i="5"/>
  <c r="K6" i="5"/>
  <c r="R8" i="4" s="1"/>
  <c r="J6" i="5"/>
  <c r="J8" i="4" s="1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Q8" i="4"/>
  <c r="AI8" i="4"/>
  <c r="Z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<sst xmlns="http://schemas.openxmlformats.org/spreadsheetml/2006/main" count="218" uniqueCount="108">
  <si>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</si>
  <si>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</si>
  <si>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</si>
  <si>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</si>
  <si>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</si>
  <si>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</si>
  <si>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</si>
  <si>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</si>
  <si>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</si>
  <si>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</si>
  <si>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</si>
  <si>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</si>
  <si>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</si>
  <si>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</si>
  <si>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</si>
  <si>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</si>
  <si>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</si>
  <si>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</si>
  <si>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</si>
  <si>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</si>
  <si>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</si>
  <si>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</si>
  <si>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</si>
  <si>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</si>
  <si>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</si>
  <si>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</si>
  <si>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</si>
  <si>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</si>
  <si>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</si>
  <si>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</si>
  <si>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</si>
  <si>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</si>
  <si>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</si>
  <si>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</si>
  <si>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</si>
  <si>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</si>
  <si>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</si>
  <si>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</si>
  <si>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</si>
  <si>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</si>
  <si>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</si>
  <si>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</si>
  <si>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</si>
  <si>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</si>
  <si>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</si>
  <si>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</si>
  <si>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</si>
  <si>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</si>
  <si>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</si>
  <si>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</si>
  <si>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</si>
  <si>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</si>
  <si>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</si>
  <si>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</si>
  <si>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</si>
  <si>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</si>
  <si>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</si>
  <si>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</si>
  <si>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</si>
  <si>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</si>
  <si>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</si>
  <si>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</si>
  <si>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</si>
  <si>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</si>
  <si>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</si>
  <si>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</si>
  <si>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</si>
  <si>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</si>
  <si>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</si>
  <si>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</si>
  <si>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</si>
  <si>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</si>
  <si>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</si>
  <si>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</si>
  <si>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</si>
  <si>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</si>
  <si>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</si>
  <si>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</si>
  <si>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</si>
  <si>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</si>
  <si>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</si>
  <si>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</si>
  <si>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</si>
  <si>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</si>
  <si>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</si>
  <si>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</si>
  <si>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</si>
  <si>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</si>
  <si>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</si>
  <si>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</si>
  <si>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</si>
  <si>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</si>
  <si>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</si>
  <si>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美波町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</si>
  <si>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</si>
  <si>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</si>
  <si>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</si>
  <si>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</si>
  <si>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</si>
  <si>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</si>
  <si>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</si>
  <si>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</si>
  <si>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</si>
  <si>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</si>
  <si>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</si>
  <si>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管路更新率において数値がなく、更新が全く進んでいない状況である。法定耐用年数を超えた管路はないが、管路の多くは３０年以上経過しており、あと数年で法定耐用年数を迎えることとなる。</t>
    <rPh sb="1" eb="3">
      <t>カンロ</t>
    </rPh>
    <rPh sb="3" eb="5">
      <t>コウシン</t>
    </rPh>
    <rPh sb="5" eb="6">
      <t>リツ</t>
    </rPh>
    <rPh sb="10" eb="12">
      <t>スウチ</t>
    </rPh>
    <rPh sb="16" eb="18">
      <t>コウシン</t>
    </rPh>
    <rPh sb="19" eb="20">
      <t>マッタ</t>
    </rPh>
    <rPh sb="21" eb="22">
      <t>スス</t>
    </rPh>
    <rPh sb="27" eb="29">
      <t>ジョウキョウ</t>
    </rPh>
    <rPh sb="33" eb="35">
      <t>ホウテイ</t>
    </rPh>
    <rPh sb="35" eb="37">
      <t>タイヨウ</t>
    </rPh>
    <rPh sb="37" eb="39">
      <t>ネンスウ</t>
    </rPh>
    <rPh sb="40" eb="41">
      <t>コ</t>
    </rPh>
    <rPh sb="43" eb="45">
      <t>カンロ</t>
    </rPh>
    <rPh sb="50" eb="52">
      <t>カンロ</t>
    </rPh>
    <rPh sb="53" eb="54">
      <t>オオ</t>
    </rPh>
    <rPh sb="58" eb="61">
      <t>ネンイジョウ</t>
    </rPh>
    <rPh sb="61" eb="63">
      <t>ケイカ</t>
    </rPh>
    <rPh sb="70" eb="72">
      <t>スウネン</t>
    </rPh>
    <rPh sb="73" eb="75">
      <t>ホウテイ</t>
    </rPh>
    <rPh sb="75" eb="77">
      <t>タイヨウ</t>
    </rPh>
    <rPh sb="77" eb="79">
      <t>ネンスウ</t>
    </rPh>
    <rPh sb="80" eb="81">
      <t>ムカ</t>
    </rPh>
    <phoneticPr fontId="4"/>
  </si>
  <si>
    <t>　類似団体との比較では、それぞれの指標で良い数値ではあるが、過疎高齢化が進み、人口の減少が止まらない状況で、料金収入は減少傾向にある。管路の多くは３０年以上経過しており、あと数年で法定耐用年数を迎えることとなるため、管路更新のための財源確保からも、経営の抜本的改革が求められる状況である。</t>
    <phoneticPr fontId="4"/>
  </si>
  <si>
    <t>　収益的収支比率、料金回収率、給水原価、有収率では、類似団体と比較し健全な数値であることがうかがえる。しかしながら、明確な数値基準はないが、企業債残高対給水収益比率が類似団体より低く、企業債残高が低いことは良いことではあるが、一方で施設の改良が進んでいないことも示している。</t>
    <rPh sb="1" eb="4">
      <t>シュウエキテキ</t>
    </rPh>
    <rPh sb="4" eb="6">
      <t>シュウシ</t>
    </rPh>
    <rPh sb="6" eb="8">
      <t>ヒリツ</t>
    </rPh>
    <rPh sb="9" eb="11">
      <t>リョウキン</t>
    </rPh>
    <rPh sb="11" eb="13">
      <t>カイシュウ</t>
    </rPh>
    <rPh sb="13" eb="14">
      <t>リツ</t>
    </rPh>
    <rPh sb="15" eb="17">
      <t>キュウスイ</t>
    </rPh>
    <rPh sb="17" eb="19">
      <t>ゲンカ</t>
    </rPh>
    <rPh sb="20" eb="22">
      <t>ユウシュウ</t>
    </rPh>
    <rPh sb="22" eb="23">
      <t>リツ</t>
    </rPh>
    <rPh sb="26" eb="28">
      <t>ルイジ</t>
    </rPh>
    <rPh sb="28" eb="30">
      <t>ダンタイ</t>
    </rPh>
    <rPh sb="31" eb="33">
      <t>ヒカク</t>
    </rPh>
    <rPh sb="34" eb="36">
      <t>ケンゼン</t>
    </rPh>
    <rPh sb="37" eb="39">
      <t>スウチ</t>
    </rPh>
    <rPh sb="58" eb="60">
      <t>メイカク</t>
    </rPh>
    <rPh sb="61" eb="63">
      <t>スウチ</t>
    </rPh>
    <rPh sb="63" eb="65">
      <t>キジュン</t>
    </rPh>
    <rPh sb="70" eb="72">
      <t>キギョウ</t>
    </rPh>
    <rPh sb="72" eb="73">
      <t>サイ</t>
    </rPh>
    <rPh sb="73" eb="75">
      <t>ザンダカ</t>
    </rPh>
    <rPh sb="75" eb="76">
      <t>タイ</t>
    </rPh>
    <rPh sb="76" eb="78">
      <t>キュウスイ</t>
    </rPh>
    <rPh sb="78" eb="80">
      <t>シュウエキ</t>
    </rPh>
    <rPh sb="80" eb="82">
      <t>ヒリツ</t>
    </rPh>
    <rPh sb="83" eb="85">
      <t>ルイジ</t>
    </rPh>
    <rPh sb="85" eb="87">
      <t>ダンタイ</t>
    </rPh>
    <rPh sb="89" eb="90">
      <t>ヒク</t>
    </rPh>
    <rPh sb="92" eb="94">
      <t>キギョウ</t>
    </rPh>
    <rPh sb="94" eb="95">
      <t>サイ</t>
    </rPh>
    <rPh sb="95" eb="97">
      <t>ザンダカ</t>
    </rPh>
    <rPh sb="98" eb="99">
      <t>ヒク</t>
    </rPh>
    <rPh sb="103" eb="104">
      <t>ヨ</t>
    </rPh>
    <rPh sb="113" eb="115">
      <t>イッポウ</t>
    </rPh>
    <rPh sb="116" eb="118">
      <t>シセツ</t>
    </rPh>
    <rPh sb="119" eb="121">
      <t>カイリョウ</t>
    </rPh>
    <rPh sb="122" eb="123">
      <t>スス</t>
    </rPh>
    <rPh sb="131" eb="132">
      <t>シメ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</si>
</sst>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908184"/>
        <c:axId val="11290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0.47</c:v>
                </c:pt>
                <c:pt idx="1">
                  <c:v>0.46</c:v>
                </c:pt>
                <c:pt idx="2">
                  <c:v>0.8</c:v>
                </c:pt>
                <c:pt idx="3">
                  <c:v>0.69</c:v>
                </c:pt>
                <c:pt idx="4">
                  <c:v>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08184"/>
        <c:axId val="112908576"/>
      </c:lineChart>
      <c:dateAx>
        <c:axId val="112908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908576"/>
        <c:crosses val="autoZero"/>
        <c:auto val="1"/>
        <c:lblOffset val="100"/>
        <c:baseTimeUnit val="years"/>
      </c:dateAx>
      <c:valAx>
        <c:axId val="112908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908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54.44</c:v>
                </c:pt>
                <c:pt idx="1">
                  <c:v>53.27</c:v>
                </c:pt>
                <c:pt idx="2">
                  <c:v>52.24</c:v>
                </c:pt>
                <c:pt idx="3">
                  <c:v>50.01</c:v>
                </c:pt>
                <c:pt idx="4">
                  <c:v>49.13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653640"/>
        <c:axId val="179654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58.25</c:v>
                </c:pt>
                <c:pt idx="1">
                  <c:v>57.17</c:v>
                </c:pt>
                <c:pt idx="2">
                  <c:v>57.55</c:v>
                </c:pt>
                <c:pt idx="3">
                  <c:v>57.43</c:v>
                </c:pt>
                <c:pt idx="4">
                  <c:v>57.29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653640"/>
        <c:axId val="179654032"/>
      </c:lineChart>
      <c:dateAx>
        <c:axId val="179653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654032"/>
        <c:crosses val="autoZero"/>
        <c:auto val="1"/>
        <c:lblOffset val="100"/>
        <c:baseTimeUnit val="years"/>
      </c:dateAx>
      <c:valAx>
        <c:axId val="179654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653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80.150000000000006</c:v>
                </c:pt>
                <c:pt idx="1">
                  <c:v>79.849999999999994</c:v>
                </c:pt>
                <c:pt idx="2">
                  <c:v>81.06</c:v>
                </c:pt>
                <c:pt idx="3">
                  <c:v>82.53</c:v>
                </c:pt>
                <c:pt idx="4">
                  <c:v>82.48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655208"/>
        <c:axId val="17965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74.53</c:v>
                </c:pt>
                <c:pt idx="1">
                  <c:v>74.94</c:v>
                </c:pt>
                <c:pt idx="2">
                  <c:v>74.14</c:v>
                </c:pt>
                <c:pt idx="3">
                  <c:v>73.83</c:v>
                </c:pt>
                <c:pt idx="4">
                  <c:v>73.69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655208"/>
        <c:axId val="179655600"/>
      </c:lineChart>
      <c:dateAx>
        <c:axId val="179655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655600"/>
        <c:crosses val="autoZero"/>
        <c:auto val="1"/>
        <c:lblOffset val="100"/>
        <c:baseTimeUnit val="years"/>
      </c:dateAx>
      <c:valAx>
        <c:axId val="179655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655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121.87</c:v>
                </c:pt>
                <c:pt idx="1">
                  <c:v>126.24</c:v>
                </c:pt>
                <c:pt idx="2">
                  <c:v>119.25</c:v>
                </c:pt>
                <c:pt idx="3">
                  <c:v>124.22</c:v>
                </c:pt>
                <c:pt idx="4">
                  <c:v>136.63999999999999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909752"/>
        <c:axId val="112910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75.89</c:v>
                </c:pt>
                <c:pt idx="1">
                  <c:v>74.52</c:v>
                </c:pt>
                <c:pt idx="2">
                  <c:v>76.09</c:v>
                </c:pt>
                <c:pt idx="3">
                  <c:v>75.87</c:v>
                </c:pt>
                <c:pt idx="4">
                  <c:v>76.27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09752"/>
        <c:axId val="112910144"/>
      </c:lineChart>
      <c:dateAx>
        <c:axId val="112909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910144"/>
        <c:crosses val="autoZero"/>
        <c:auto val="1"/>
        <c:lblOffset val="100"/>
        <c:baseTimeUnit val="years"/>
      </c:dateAx>
      <c:valAx>
        <c:axId val="112910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909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911320"/>
        <c:axId val="11291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11320"/>
        <c:axId val="112911712"/>
      </c:lineChart>
      <c:dateAx>
        <c:axId val="112911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911712"/>
        <c:crosses val="autoZero"/>
        <c:auto val="1"/>
        <c:lblOffset val="100"/>
        <c:baseTimeUnit val="years"/>
      </c:dateAx>
      <c:valAx>
        <c:axId val="11291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911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912888"/>
        <c:axId val="112913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12888"/>
        <c:axId val="112913280"/>
      </c:lineChart>
      <c:dateAx>
        <c:axId val="112912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913280"/>
        <c:crosses val="autoZero"/>
        <c:auto val="1"/>
        <c:lblOffset val="100"/>
        <c:baseTimeUnit val="years"/>
      </c:dateAx>
      <c:valAx>
        <c:axId val="112913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912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283696"/>
        <c:axId val="179284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283696"/>
        <c:axId val="179284088"/>
      </c:lineChart>
      <c:dateAx>
        <c:axId val="179283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284088"/>
        <c:crosses val="autoZero"/>
        <c:auto val="1"/>
        <c:lblOffset val="100"/>
        <c:baseTimeUnit val="years"/>
      </c:dateAx>
      <c:valAx>
        <c:axId val="179284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283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283304"/>
        <c:axId val="179285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283304"/>
        <c:axId val="179285264"/>
      </c:lineChart>
      <c:dateAx>
        <c:axId val="179283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285264"/>
        <c:crosses val="autoZero"/>
        <c:auto val="1"/>
        <c:lblOffset val="100"/>
        <c:baseTimeUnit val="years"/>
      </c:dateAx>
      <c:valAx>
        <c:axId val="179285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283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282.91000000000003</c:v>
                </c:pt>
                <c:pt idx="1">
                  <c:v>253.71</c:v>
                </c:pt>
                <c:pt idx="2">
                  <c:v>215.73</c:v>
                </c:pt>
                <c:pt idx="3">
                  <c:v>178.13</c:v>
                </c:pt>
                <c:pt idx="4">
                  <c:v>285.33999999999997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282912"/>
        <c:axId val="179282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1124.6400000000001</c:v>
                </c:pt>
                <c:pt idx="1">
                  <c:v>1108.26</c:v>
                </c:pt>
                <c:pt idx="2">
                  <c:v>1113.76</c:v>
                </c:pt>
                <c:pt idx="3">
                  <c:v>1125.69</c:v>
                </c:pt>
                <c:pt idx="4">
                  <c:v>1134.67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282912"/>
        <c:axId val="179282520"/>
      </c:lineChart>
      <c:dateAx>
        <c:axId val="179282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282520"/>
        <c:crosses val="autoZero"/>
        <c:auto val="1"/>
        <c:lblOffset val="100"/>
        <c:baseTimeUnit val="years"/>
      </c:dateAx>
      <c:valAx>
        <c:axId val="179282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282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119.29</c:v>
                </c:pt>
                <c:pt idx="1">
                  <c:v>123.67</c:v>
                </c:pt>
                <c:pt idx="2">
                  <c:v>117.05</c:v>
                </c:pt>
                <c:pt idx="3">
                  <c:v>121.7</c:v>
                </c:pt>
                <c:pt idx="4">
                  <c:v>134.28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365952"/>
        <c:axId val="179366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56.46</c:v>
                </c:pt>
                <c:pt idx="1">
                  <c:v>19.77</c:v>
                </c:pt>
                <c:pt idx="2">
                  <c:v>34.25</c:v>
                </c:pt>
                <c:pt idx="3">
                  <c:v>46.48</c:v>
                </c:pt>
                <c:pt idx="4">
                  <c:v>40.6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365952"/>
        <c:axId val="179366344"/>
      </c:lineChart>
      <c:dateAx>
        <c:axId val="179365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366344"/>
        <c:crosses val="autoZero"/>
        <c:auto val="1"/>
        <c:lblOffset val="100"/>
        <c:baseTimeUnit val="years"/>
      </c:dateAx>
      <c:valAx>
        <c:axId val="179366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365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118.92</c:v>
                </c:pt>
                <c:pt idx="1">
                  <c:v>114.68</c:v>
                </c:pt>
                <c:pt idx="2">
                  <c:v>121.75</c:v>
                </c:pt>
                <c:pt idx="3">
                  <c:v>120.91</c:v>
                </c:pt>
                <c:pt idx="4">
                  <c:v>108.4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367520"/>
        <c:axId val="179367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306.49</c:v>
                </c:pt>
                <c:pt idx="1">
                  <c:v>878.73</c:v>
                </c:pt>
                <c:pt idx="2">
                  <c:v>501.18</c:v>
                </c:pt>
                <c:pt idx="3">
                  <c:v>376.61</c:v>
                </c:pt>
                <c:pt idx="4">
                  <c:v>440.03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367520"/>
        <c:axId val="179367912"/>
      </c:lineChart>
      <c:dateAx>
        <c:axId val="179367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367912"/>
        <c:crosses val="autoZero"/>
        <c:auto val="1"/>
        <c:lblOffset val="100"/>
        <c:baseTimeUnit val="years"/>
      </c:dateAx>
      <c:valAx>
        <c:axId val="179367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367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5" sqref="B5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徳島県　美波町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D3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7315</v>
      </c>
      <c r="AJ8" s="55"/>
      <c r="AK8" s="55"/>
      <c r="AL8" s="55"/>
      <c r="AM8" s="55"/>
      <c r="AN8" s="55"/>
      <c r="AO8" s="55"/>
      <c r="AP8" s="56"/>
      <c r="AQ8" s="46">
        <f>データ!R6</f>
        <v>140.80000000000001</v>
      </c>
      <c r="AR8" s="46"/>
      <c r="AS8" s="46"/>
      <c r="AT8" s="46"/>
      <c r="AU8" s="46"/>
      <c r="AV8" s="46"/>
      <c r="AW8" s="46"/>
      <c r="AX8" s="46"/>
      <c r="AY8" s="46">
        <f>データ!S6</f>
        <v>51.95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40.32</v>
      </c>
      <c r="S10" s="46"/>
      <c r="T10" s="46"/>
      <c r="U10" s="46"/>
      <c r="V10" s="46"/>
      <c r="W10" s="46"/>
      <c r="X10" s="46"/>
      <c r="Y10" s="46"/>
      <c r="Z10" s="80">
        <f>データ!P6</f>
        <v>2480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2914</v>
      </c>
      <c r="AJ10" s="80"/>
      <c r="AK10" s="80"/>
      <c r="AL10" s="80"/>
      <c r="AM10" s="80"/>
      <c r="AN10" s="80"/>
      <c r="AO10" s="80"/>
      <c r="AP10" s="80"/>
      <c r="AQ10" s="46">
        <f>データ!U6</f>
        <v>1.54</v>
      </c>
      <c r="AR10" s="46"/>
      <c r="AS10" s="46"/>
      <c r="AT10" s="46"/>
      <c r="AU10" s="46"/>
      <c r="AV10" s="46"/>
      <c r="AW10" s="46"/>
      <c r="AX10" s="46"/>
      <c r="AY10" s="46">
        <f>データ!V6</f>
        <v>1892.21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107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105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106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363871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徳島県　美波町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40.32</v>
      </c>
      <c r="P6" s="32">
        <f t="shared" si="3"/>
        <v>2480</v>
      </c>
      <c r="Q6" s="32">
        <f t="shared" si="3"/>
        <v>7315</v>
      </c>
      <c r="R6" s="32">
        <f t="shared" si="3"/>
        <v>140.80000000000001</v>
      </c>
      <c r="S6" s="32">
        <f t="shared" si="3"/>
        <v>51.95</v>
      </c>
      <c r="T6" s="32">
        <f t="shared" si="3"/>
        <v>2914</v>
      </c>
      <c r="U6" s="32">
        <f t="shared" si="3"/>
        <v>1.54</v>
      </c>
      <c r="V6" s="32">
        <f t="shared" si="3"/>
        <v>1892.21</v>
      </c>
      <c r="W6" s="33">
        <f>IF(W7="",NA(),W7)</f>
        <v>121.87</v>
      </c>
      <c r="X6" s="33">
        <f t="shared" ref="X6:AF6" si="4">IF(X7="",NA(),X7)</f>
        <v>126.24</v>
      </c>
      <c r="Y6" s="33">
        <f t="shared" si="4"/>
        <v>119.25</v>
      </c>
      <c r="Z6" s="33">
        <f t="shared" si="4"/>
        <v>124.22</v>
      </c>
      <c r="AA6" s="33">
        <f t="shared" si="4"/>
        <v>136.63999999999999</v>
      </c>
      <c r="AB6" s="33">
        <f t="shared" si="4"/>
        <v>75.89</v>
      </c>
      <c r="AC6" s="33">
        <f t="shared" si="4"/>
        <v>74.52</v>
      </c>
      <c r="AD6" s="33">
        <f t="shared" si="4"/>
        <v>76.09</v>
      </c>
      <c r="AE6" s="33">
        <f t="shared" si="4"/>
        <v>75.87</v>
      </c>
      <c r="AF6" s="33">
        <f t="shared" si="4"/>
        <v>76.27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282.91000000000003</v>
      </c>
      <c r="BE6" s="33">
        <f t="shared" ref="BE6:BM6" si="7">IF(BE7="",NA(),BE7)</f>
        <v>253.71</v>
      </c>
      <c r="BF6" s="33">
        <f t="shared" si="7"/>
        <v>215.73</v>
      </c>
      <c r="BG6" s="33">
        <f t="shared" si="7"/>
        <v>178.13</v>
      </c>
      <c r="BH6" s="33">
        <f t="shared" si="7"/>
        <v>285.33999999999997</v>
      </c>
      <c r="BI6" s="33">
        <f t="shared" si="7"/>
        <v>1124.6400000000001</v>
      </c>
      <c r="BJ6" s="33">
        <f t="shared" si="7"/>
        <v>1108.26</v>
      </c>
      <c r="BK6" s="33">
        <f t="shared" si="7"/>
        <v>1113.76</v>
      </c>
      <c r="BL6" s="33">
        <f t="shared" si="7"/>
        <v>1125.69</v>
      </c>
      <c r="BM6" s="33">
        <f t="shared" si="7"/>
        <v>1134.67</v>
      </c>
      <c r="BN6" s="32" t="str">
        <f>IF(BN7="","",IF(BN7="-","【-】","【"&amp;SUBSTITUTE(TEXT(BN7,"#,##0.00"),"-","△")&amp;"】"))</f>
        <v>【1,242.90】</v>
      </c>
      <c r="BO6" s="33">
        <f>IF(BO7="",NA(),BO7)</f>
        <v>119.29</v>
      </c>
      <c r="BP6" s="33">
        <f t="shared" ref="BP6:BX6" si="8">IF(BP7="",NA(),BP7)</f>
        <v>123.67</v>
      </c>
      <c r="BQ6" s="33">
        <f t="shared" si="8"/>
        <v>117.05</v>
      </c>
      <c r="BR6" s="33">
        <f t="shared" si="8"/>
        <v>121.7</v>
      </c>
      <c r="BS6" s="33">
        <f t="shared" si="8"/>
        <v>134.28</v>
      </c>
      <c r="BT6" s="33">
        <f t="shared" si="8"/>
        <v>56.46</v>
      </c>
      <c r="BU6" s="33">
        <f t="shared" si="8"/>
        <v>19.77</v>
      </c>
      <c r="BV6" s="33">
        <f t="shared" si="8"/>
        <v>34.25</v>
      </c>
      <c r="BW6" s="33">
        <f t="shared" si="8"/>
        <v>46.48</v>
      </c>
      <c r="BX6" s="33">
        <f t="shared" si="8"/>
        <v>40.6</v>
      </c>
      <c r="BY6" s="32" t="str">
        <f>IF(BY7="","",IF(BY7="-","【-】","【"&amp;SUBSTITUTE(TEXT(BY7,"#,##0.00"),"-","△")&amp;"】"))</f>
        <v>【33.35】</v>
      </c>
      <c r="BZ6" s="33">
        <f>IF(BZ7="",NA(),BZ7)</f>
        <v>118.92</v>
      </c>
      <c r="CA6" s="33">
        <f t="shared" ref="CA6:CI6" si="9">IF(CA7="",NA(),CA7)</f>
        <v>114.68</v>
      </c>
      <c r="CB6" s="33">
        <f t="shared" si="9"/>
        <v>121.75</v>
      </c>
      <c r="CC6" s="33">
        <f t="shared" si="9"/>
        <v>120.91</v>
      </c>
      <c r="CD6" s="33">
        <f t="shared" si="9"/>
        <v>108.4</v>
      </c>
      <c r="CE6" s="33">
        <f t="shared" si="9"/>
        <v>306.49</v>
      </c>
      <c r="CF6" s="33">
        <f t="shared" si="9"/>
        <v>878.73</v>
      </c>
      <c r="CG6" s="33">
        <f t="shared" si="9"/>
        <v>501.18</v>
      </c>
      <c r="CH6" s="33">
        <f t="shared" si="9"/>
        <v>376.61</v>
      </c>
      <c r="CI6" s="33">
        <f t="shared" si="9"/>
        <v>440.03</v>
      </c>
      <c r="CJ6" s="32" t="str">
        <f>IF(CJ7="","",IF(CJ7="-","【-】","【"&amp;SUBSTITUTE(TEXT(CJ7,"#,##0.00"),"-","△")&amp;"】"))</f>
        <v>【524.69】</v>
      </c>
      <c r="CK6" s="33">
        <f>IF(CK7="",NA(),CK7)</f>
        <v>54.44</v>
      </c>
      <c r="CL6" s="33">
        <f t="shared" ref="CL6:CT6" si="10">IF(CL7="",NA(),CL7)</f>
        <v>53.27</v>
      </c>
      <c r="CM6" s="33">
        <f t="shared" si="10"/>
        <v>52.24</v>
      </c>
      <c r="CN6" s="33">
        <f t="shared" si="10"/>
        <v>50.01</v>
      </c>
      <c r="CO6" s="33">
        <f t="shared" si="10"/>
        <v>49.13</v>
      </c>
      <c r="CP6" s="33">
        <f t="shared" si="10"/>
        <v>58.25</v>
      </c>
      <c r="CQ6" s="33">
        <f t="shared" si="10"/>
        <v>57.17</v>
      </c>
      <c r="CR6" s="33">
        <f t="shared" si="10"/>
        <v>57.55</v>
      </c>
      <c r="CS6" s="33">
        <f t="shared" si="10"/>
        <v>57.43</v>
      </c>
      <c r="CT6" s="33">
        <f t="shared" si="10"/>
        <v>57.29</v>
      </c>
      <c r="CU6" s="32" t="str">
        <f>IF(CU7="","",IF(CU7="-","【-】","【"&amp;SUBSTITUTE(TEXT(CU7,"#,##0.00"),"-","△")&amp;"】"))</f>
        <v>【57.58】</v>
      </c>
      <c r="CV6" s="33">
        <f>IF(CV7="",NA(),CV7)</f>
        <v>80.150000000000006</v>
      </c>
      <c r="CW6" s="33">
        <f t="shared" ref="CW6:DE6" si="11">IF(CW7="",NA(),CW7)</f>
        <v>79.849999999999994</v>
      </c>
      <c r="CX6" s="33">
        <f t="shared" si="11"/>
        <v>81.06</v>
      </c>
      <c r="CY6" s="33">
        <f t="shared" si="11"/>
        <v>82.53</v>
      </c>
      <c r="CZ6" s="33">
        <f t="shared" si="11"/>
        <v>82.48</v>
      </c>
      <c r="DA6" s="33">
        <f t="shared" si="11"/>
        <v>74.53</v>
      </c>
      <c r="DB6" s="33">
        <f t="shared" si="11"/>
        <v>74.94</v>
      </c>
      <c r="DC6" s="33">
        <f t="shared" si="11"/>
        <v>74.14</v>
      </c>
      <c r="DD6" s="33">
        <f t="shared" si="11"/>
        <v>73.83</v>
      </c>
      <c r="DE6" s="33">
        <f t="shared" si="11"/>
        <v>73.69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0.47</v>
      </c>
      <c r="EI6" s="33">
        <f t="shared" si="14"/>
        <v>0.46</v>
      </c>
      <c r="EJ6" s="33">
        <f t="shared" si="14"/>
        <v>0.8</v>
      </c>
      <c r="EK6" s="33">
        <f t="shared" si="14"/>
        <v>0.69</v>
      </c>
      <c r="EL6" s="33">
        <f t="shared" si="14"/>
        <v>0.65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363871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40.32</v>
      </c>
      <c r="P7" s="36">
        <v>2480</v>
      </c>
      <c r="Q7" s="36">
        <v>7315</v>
      </c>
      <c r="R7" s="36">
        <v>140.80000000000001</v>
      </c>
      <c r="S7" s="36">
        <v>51.95</v>
      </c>
      <c r="T7" s="36">
        <v>2914</v>
      </c>
      <c r="U7" s="36">
        <v>1.54</v>
      </c>
      <c r="V7" s="36">
        <v>1892.21</v>
      </c>
      <c r="W7" s="36">
        <v>121.87</v>
      </c>
      <c r="X7" s="36">
        <v>126.24</v>
      </c>
      <c r="Y7" s="36">
        <v>119.25</v>
      </c>
      <c r="Z7" s="36">
        <v>124.22</v>
      </c>
      <c r="AA7" s="36">
        <v>136.63999999999999</v>
      </c>
      <c r="AB7" s="36">
        <v>75.89</v>
      </c>
      <c r="AC7" s="36">
        <v>74.52</v>
      </c>
      <c r="AD7" s="36">
        <v>76.09</v>
      </c>
      <c r="AE7" s="36">
        <v>75.87</v>
      </c>
      <c r="AF7" s="36">
        <v>76.27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282.91000000000003</v>
      </c>
      <c r="BE7" s="36">
        <v>253.71</v>
      </c>
      <c r="BF7" s="36">
        <v>215.73</v>
      </c>
      <c r="BG7" s="36">
        <v>178.13</v>
      </c>
      <c r="BH7" s="36">
        <v>285.33999999999997</v>
      </c>
      <c r="BI7" s="36">
        <v>1124.6400000000001</v>
      </c>
      <c r="BJ7" s="36">
        <v>1108.26</v>
      </c>
      <c r="BK7" s="36">
        <v>1113.76</v>
      </c>
      <c r="BL7" s="36">
        <v>1125.69</v>
      </c>
      <c r="BM7" s="36">
        <v>1134.67</v>
      </c>
      <c r="BN7" s="36">
        <v>1242.9000000000001</v>
      </c>
      <c r="BO7" s="36">
        <v>119.29</v>
      </c>
      <c r="BP7" s="36">
        <v>123.67</v>
      </c>
      <c r="BQ7" s="36">
        <v>117.05</v>
      </c>
      <c r="BR7" s="36">
        <v>121.7</v>
      </c>
      <c r="BS7" s="36">
        <v>134.28</v>
      </c>
      <c r="BT7" s="36">
        <v>56.46</v>
      </c>
      <c r="BU7" s="36">
        <v>19.77</v>
      </c>
      <c r="BV7" s="36">
        <v>34.25</v>
      </c>
      <c r="BW7" s="36">
        <v>46.48</v>
      </c>
      <c r="BX7" s="36">
        <v>40.6</v>
      </c>
      <c r="BY7" s="36">
        <v>33.35</v>
      </c>
      <c r="BZ7" s="36">
        <v>118.92</v>
      </c>
      <c r="CA7" s="36">
        <v>114.68</v>
      </c>
      <c r="CB7" s="36">
        <v>121.75</v>
      </c>
      <c r="CC7" s="36">
        <v>120.91</v>
      </c>
      <c r="CD7" s="36">
        <v>108.4</v>
      </c>
      <c r="CE7" s="36">
        <v>306.49</v>
      </c>
      <c r="CF7" s="36">
        <v>878.73</v>
      </c>
      <c r="CG7" s="36">
        <v>501.18</v>
      </c>
      <c r="CH7" s="36">
        <v>376.61</v>
      </c>
      <c r="CI7" s="36">
        <v>440.03</v>
      </c>
      <c r="CJ7" s="36">
        <v>524.69000000000005</v>
      </c>
      <c r="CK7" s="36">
        <v>54.44</v>
      </c>
      <c r="CL7" s="36">
        <v>53.27</v>
      </c>
      <c r="CM7" s="36">
        <v>52.24</v>
      </c>
      <c r="CN7" s="36">
        <v>50.01</v>
      </c>
      <c r="CO7" s="36">
        <v>49.13</v>
      </c>
      <c r="CP7" s="36">
        <v>58.25</v>
      </c>
      <c r="CQ7" s="36">
        <v>57.17</v>
      </c>
      <c r="CR7" s="36">
        <v>57.55</v>
      </c>
      <c r="CS7" s="36">
        <v>57.43</v>
      </c>
      <c r="CT7" s="36">
        <v>57.29</v>
      </c>
      <c r="CU7" s="36">
        <v>57.58</v>
      </c>
      <c r="CV7" s="36">
        <v>80.150000000000006</v>
      </c>
      <c r="CW7" s="36">
        <v>79.849999999999994</v>
      </c>
      <c r="CX7" s="36">
        <v>81.06</v>
      </c>
      <c r="CY7" s="36">
        <v>82.53</v>
      </c>
      <c r="CZ7" s="36">
        <v>82.48</v>
      </c>
      <c r="DA7" s="36">
        <v>74.53</v>
      </c>
      <c r="DB7" s="36">
        <v>74.94</v>
      </c>
      <c r="DC7" s="36">
        <v>74.14</v>
      </c>
      <c r="DD7" s="36">
        <v>73.83</v>
      </c>
      <c r="DE7" s="36">
        <v>73.69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0.47</v>
      </c>
      <c r="EI7" s="36">
        <v>0.46</v>
      </c>
      <c r="EJ7" s="36">
        <v>0.8</v>
      </c>
      <c r="EK7" s="36">
        <v>0.69</v>
      </c>
      <c r="EL7" s="36">
        <v>0.65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hama.takashi</cp:lastModifiedBy>
  <cp:lastPrinted>2017-01-24T08:14:18Z</cp:lastPrinted>
  <dcterms:created xsi:type="dcterms:W3CDTF">2016-12-02T02:21:26Z</dcterms:created>
  <dcterms:modified xsi:type="dcterms:W3CDTF">2017-01-27T01:16:15Z</dcterms:modified>
  <cp:category/>
</cp:coreProperties>
</file>